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435" tabRatio="757" firstSheet="15" activeTab="30"/>
  </bookViews>
  <sheets>
    <sheet name="Анекс 1" sheetId="44" r:id="rId1"/>
    <sheet name="Анекс 2" sheetId="43" r:id="rId2"/>
    <sheet name="Анекс 3" sheetId="52" r:id="rId3"/>
    <sheet name="Анекс 4" sheetId="24" r:id="rId4"/>
    <sheet name="Анекс 5" sheetId="25" r:id="rId5"/>
    <sheet name="Анекс 6" sheetId="26" r:id="rId6"/>
    <sheet name="Анекс 7" sheetId="59" r:id="rId7"/>
    <sheet name="Анекс 8" sheetId="54" r:id="rId8"/>
    <sheet name="Анекс 9" sheetId="56" r:id="rId9"/>
    <sheet name="Анекс 10" sheetId="36" r:id="rId10"/>
    <sheet name="Анекс 11" sheetId="23" r:id="rId11"/>
    <sheet name="Анекс 12" sheetId="60" r:id="rId12"/>
    <sheet name="Анекс 13" sheetId="61" r:id="rId13"/>
    <sheet name="Анекс 14" sheetId="62" r:id="rId14"/>
    <sheet name="Анекс 15" sheetId="65" r:id="rId15"/>
    <sheet name="Анекс 16" sheetId="66" r:id="rId16"/>
    <sheet name="Анекс 17" sheetId="67" r:id="rId17"/>
    <sheet name="Анекс 18" sheetId="68" r:id="rId18"/>
    <sheet name="Анекс 19" sheetId="69" r:id="rId19"/>
    <sheet name="Анекс 20" sheetId="70" r:id="rId20"/>
    <sheet name="Анекс 21" sheetId="71" r:id="rId21"/>
    <sheet name="Анекс 22" sheetId="72" r:id="rId22"/>
    <sheet name="Анекс 23" sheetId="73" r:id="rId23"/>
    <sheet name="Анекс 24" sheetId="74" r:id="rId24"/>
    <sheet name="Анекс 25" sheetId="75" r:id="rId25"/>
    <sheet name="Анекс 26" sheetId="76" r:id="rId26"/>
    <sheet name="Анекс 27" sheetId="77" r:id="rId27"/>
    <sheet name="Анекс 28" sheetId="78" r:id="rId28"/>
    <sheet name="Анекс 29" sheetId="79" r:id="rId29"/>
    <sheet name="Анекс 30" sheetId="80" r:id="rId30"/>
    <sheet name="Анекс 31" sheetId="81" r:id="rId31"/>
  </sheets>
  <externalReferences>
    <externalReference r:id="rId32"/>
    <externalReference r:id="rId33"/>
    <externalReference r:id="rId34"/>
    <externalReference r:id="rId35"/>
    <externalReference r:id="rId36"/>
  </externalReferences>
  <definedNames>
    <definedName name="__ana1" hidden="1">{#N/A,#N/A,TRUE,"preg4";#N/A,#N/A,TRUE,"bazpr2001"}</definedName>
    <definedName name="__pl2000" hidden="1">{#N/A,#N/A,TRUE,"preg4";#N/A,#N/A,TRUE,"bazpr99"}</definedName>
    <definedName name="_ana1" localSheetId="9" hidden="1">{#N/A,#N/A,TRUE,"preg4";#N/A,#N/A,TRUE,"bazpr2001"}</definedName>
    <definedName name="_ana1" localSheetId="10" hidden="1">{#N/A,#N/A,TRUE,"preg4";#N/A,#N/A,TRUE,"bazpr2001"}</definedName>
    <definedName name="_ana1" localSheetId="3" hidden="1">{#N/A,#N/A,TRUE,"preg4";#N/A,#N/A,TRUE,"bazpr2001"}</definedName>
    <definedName name="_ana1" localSheetId="4" hidden="1">{#N/A,#N/A,TRUE,"preg4";#N/A,#N/A,TRUE,"bazpr2001"}</definedName>
    <definedName name="_ana1" localSheetId="5" hidden="1">{#N/A,#N/A,TRUE,"preg4";#N/A,#N/A,TRUE,"bazpr2001"}</definedName>
    <definedName name="_ana1" hidden="1">{#N/A,#N/A,TRUE,"preg4";#N/A,#N/A,TRUE,"bazpr2001"}</definedName>
    <definedName name="_pl2000" localSheetId="9" hidden="1">{#N/A,#N/A,TRUE,"preg4";#N/A,#N/A,TRUE,"bazpr99"}</definedName>
    <definedName name="_pl2000" localSheetId="10" hidden="1">{#N/A,#N/A,TRUE,"preg4";#N/A,#N/A,TRUE,"bazpr99"}</definedName>
    <definedName name="_pl2000" localSheetId="3" hidden="1">{#N/A,#N/A,TRUE,"preg4";#N/A,#N/A,TRUE,"bazpr99"}</definedName>
    <definedName name="_pl2000" localSheetId="4" hidden="1">{#N/A,#N/A,TRUE,"preg4";#N/A,#N/A,TRUE,"bazpr99"}</definedName>
    <definedName name="_pl2000" localSheetId="5" hidden="1">{#N/A,#N/A,TRUE,"preg4";#N/A,#N/A,TRUE,"bazpr99"}</definedName>
    <definedName name="_pl2000" hidden="1">{#N/A,#N/A,TRUE,"preg4";#N/A,#N/A,TRUE,"bazpr99"}</definedName>
    <definedName name="aa" localSheetId="9" hidden="1">{#N/A,#N/A,TRUE,"preg4";#N/A,#N/A,TRUE,"bazpr99"}</definedName>
    <definedName name="aa" localSheetId="10" hidden="1">{#N/A,#N/A,TRUE,"preg4";#N/A,#N/A,TRUE,"bazpr99"}</definedName>
    <definedName name="aa" localSheetId="3" hidden="1">{#N/A,#N/A,TRUE,"preg4";#N/A,#N/A,TRUE,"bazpr99"}</definedName>
    <definedName name="aa" localSheetId="4" hidden="1">{#N/A,#N/A,TRUE,"preg4";#N/A,#N/A,TRUE,"bazpr99"}</definedName>
    <definedName name="aa" localSheetId="5" hidden="1">{#N/A,#N/A,TRUE,"preg4";#N/A,#N/A,TRUE,"bazpr99"}</definedName>
    <definedName name="aa" hidden="1">{#N/A,#N/A,TRUE,"preg4";#N/A,#N/A,TRUE,"bazpr99"}</definedName>
    <definedName name="ana" localSheetId="9" hidden="1">{#N/A,#N/A,TRUE,"preg4";#N/A,#N/A,TRUE,"bazpr2001"}</definedName>
    <definedName name="ana" localSheetId="10" hidden="1">{#N/A,#N/A,TRUE,"preg4";#N/A,#N/A,TRUE,"bazpr2001"}</definedName>
    <definedName name="ana" localSheetId="3" hidden="1">{#N/A,#N/A,TRUE,"preg4";#N/A,#N/A,TRUE,"bazpr2001"}</definedName>
    <definedName name="ana" localSheetId="4" hidden="1">{#N/A,#N/A,TRUE,"preg4";#N/A,#N/A,TRUE,"bazpr2001"}</definedName>
    <definedName name="ana" localSheetId="5" hidden="1">{#N/A,#N/A,TRUE,"preg4";#N/A,#N/A,TRUE,"bazpr2001"}</definedName>
    <definedName name="ana" hidden="1">{#N/A,#N/A,TRUE,"preg4";#N/A,#N/A,TRUE,"bazpr2001"}</definedName>
    <definedName name="dd" localSheetId="9" hidden="1">{#N/A,#N/A,TRUE,"preg4";#N/A,#N/A,TRUE,"bazpr2001"}</definedName>
    <definedName name="dd" localSheetId="10" hidden="1">{#N/A,#N/A,TRUE,"preg4";#N/A,#N/A,TRUE,"bazpr2001"}</definedName>
    <definedName name="dd" localSheetId="3" hidden="1">{#N/A,#N/A,TRUE,"preg4";#N/A,#N/A,TRUE,"bazpr2001"}</definedName>
    <definedName name="dd" localSheetId="4" hidden="1">{#N/A,#N/A,TRUE,"preg4";#N/A,#N/A,TRUE,"bazpr2001"}</definedName>
    <definedName name="dd" localSheetId="5" hidden="1">{#N/A,#N/A,TRUE,"preg4";#N/A,#N/A,TRUE,"bazpr2001"}</definedName>
    <definedName name="dd" hidden="1">{#N/A,#N/A,TRUE,"preg4";#N/A,#N/A,TRUE,"bazpr2001"}</definedName>
    <definedName name="ddd" localSheetId="9" hidden="1">{#N/A,#N/A,TRUE,"preg4";#N/A,#N/A,TRUE,"bazpr2001"}</definedName>
    <definedName name="ddd" localSheetId="10" hidden="1">{#N/A,#N/A,TRUE,"preg4";#N/A,#N/A,TRUE,"bazpr2001"}</definedName>
    <definedName name="ddd" localSheetId="3" hidden="1">{#N/A,#N/A,TRUE,"preg4";#N/A,#N/A,TRUE,"bazpr2001"}</definedName>
    <definedName name="ddd" localSheetId="4" hidden="1">{#N/A,#N/A,TRUE,"preg4";#N/A,#N/A,TRUE,"bazpr2001"}</definedName>
    <definedName name="ddd" localSheetId="5" hidden="1">{#N/A,#N/A,TRUE,"preg4";#N/A,#N/A,TRUE,"bazpr2001"}</definedName>
    <definedName name="ddd" hidden="1">{#N/A,#N/A,TRUE,"preg4";#N/A,#N/A,TRUE,"bazpr2001"}</definedName>
    <definedName name="DEBITNI1" localSheetId="0">#REF!</definedName>
    <definedName name="DEBITNI1">#REF!</definedName>
    <definedName name="DEBITNI1000" localSheetId="0">#REF!</definedName>
    <definedName name="DEBITNI1000">#REF!</definedName>
    <definedName name="DEBITNI9999999" localSheetId="0">#REF!</definedName>
    <definedName name="DEBITNI9999999">#REF!</definedName>
    <definedName name="dfgdf" localSheetId="9" hidden="1">{#N/A,#N/A,TRUE,"preg4";#N/A,#N/A,TRUE,"bazpr2001"}</definedName>
    <definedName name="dfgdf" localSheetId="10" hidden="1">{#N/A,#N/A,TRUE,"preg4";#N/A,#N/A,TRUE,"bazpr2001"}</definedName>
    <definedName name="dfgdf" localSheetId="3" hidden="1">{#N/A,#N/A,TRUE,"preg4";#N/A,#N/A,TRUE,"bazpr2001"}</definedName>
    <definedName name="dfgdf" localSheetId="4" hidden="1">{#N/A,#N/A,TRUE,"preg4";#N/A,#N/A,TRUE,"bazpr2001"}</definedName>
    <definedName name="dfgdf" localSheetId="5" hidden="1">{#N/A,#N/A,TRUE,"preg4";#N/A,#N/A,TRUE,"bazpr2001"}</definedName>
    <definedName name="dfgdf" hidden="1">{#N/A,#N/A,TRUE,"preg4";#N/A,#N/A,TRUE,"bazpr2001"}</definedName>
    <definedName name="dfgsd" localSheetId="9" hidden="1">{#N/A,#N/A,TRUE,"preg4";#N/A,#N/A,TRUE,"bazpr99"}</definedName>
    <definedName name="dfgsd" localSheetId="10" hidden="1">{#N/A,#N/A,TRUE,"preg4";#N/A,#N/A,TRUE,"bazpr99"}</definedName>
    <definedName name="dfgsd" localSheetId="3" hidden="1">{#N/A,#N/A,TRUE,"preg4";#N/A,#N/A,TRUE,"bazpr99"}</definedName>
    <definedName name="dfgsd" localSheetId="4" hidden="1">{#N/A,#N/A,TRUE,"preg4";#N/A,#N/A,TRUE,"bazpr99"}</definedName>
    <definedName name="dfgsd" localSheetId="5" hidden="1">{#N/A,#N/A,TRUE,"preg4";#N/A,#N/A,TRUE,"bazpr99"}</definedName>
    <definedName name="dfgsd" hidden="1">{#N/A,#N/A,TRUE,"preg4";#N/A,#N/A,TRUE,"bazpr99"}</definedName>
    <definedName name="dgsdgsd" localSheetId="9" hidden="1">{#N/A,#N/A,TRUE,"preg4";#N/A,#N/A,TRUE,"bazpr99"}</definedName>
    <definedName name="dgsdgsd" localSheetId="10" hidden="1">{#N/A,#N/A,TRUE,"preg4";#N/A,#N/A,TRUE,"bazpr99"}</definedName>
    <definedName name="dgsdgsd" localSheetId="3" hidden="1">{#N/A,#N/A,TRUE,"preg4";#N/A,#N/A,TRUE,"bazpr99"}</definedName>
    <definedName name="dgsdgsd" localSheetId="4" hidden="1">{#N/A,#N/A,TRUE,"preg4";#N/A,#N/A,TRUE,"bazpr99"}</definedName>
    <definedName name="dgsdgsd" localSheetId="5" hidden="1">{#N/A,#N/A,TRUE,"preg4";#N/A,#N/A,TRUE,"bazpr99"}</definedName>
    <definedName name="dgsdgsd" hidden="1">{#N/A,#N/A,TRUE,"preg4";#N/A,#N/A,TRUE,"bazpr99"}</definedName>
    <definedName name="dolg2" localSheetId="9" hidden="1">{#N/A,#N/A,TRUE,"preg4";#N/A,#N/A,TRUE,"bazpr2001"}</definedName>
    <definedName name="dolg2" localSheetId="10" hidden="1">{#N/A,#N/A,TRUE,"preg4";#N/A,#N/A,TRUE,"bazpr2001"}</definedName>
    <definedName name="dolg2" localSheetId="3" hidden="1">{#N/A,#N/A,TRUE,"preg4";#N/A,#N/A,TRUE,"bazpr2001"}</definedName>
    <definedName name="dolg2" localSheetId="4" hidden="1">{#N/A,#N/A,TRUE,"preg4";#N/A,#N/A,TRUE,"bazpr2001"}</definedName>
    <definedName name="dolg2" localSheetId="5" hidden="1">{#N/A,#N/A,TRUE,"preg4";#N/A,#N/A,TRUE,"bazpr2001"}</definedName>
    <definedName name="dolg2" hidden="1">{#N/A,#N/A,TRUE,"preg4";#N/A,#N/A,TRUE,"bazpr2001"}</definedName>
    <definedName name="ds" localSheetId="9" hidden="1">{#N/A,#N/A,TRUE,"preg4";#N/A,#N/A,TRUE,"bazpr99"}</definedName>
    <definedName name="ds" localSheetId="10" hidden="1">{#N/A,#N/A,TRUE,"preg4";#N/A,#N/A,TRUE,"bazpr99"}</definedName>
    <definedName name="ds" localSheetId="3" hidden="1">{#N/A,#N/A,TRUE,"preg4";#N/A,#N/A,TRUE,"bazpr99"}</definedName>
    <definedName name="ds" localSheetId="4" hidden="1">{#N/A,#N/A,TRUE,"preg4";#N/A,#N/A,TRUE,"bazpr99"}</definedName>
    <definedName name="ds" localSheetId="5" hidden="1">{#N/A,#N/A,TRUE,"preg4";#N/A,#N/A,TRUE,"bazpr99"}</definedName>
    <definedName name="ds" hidden="1">{#N/A,#N/A,TRUE,"preg4";#N/A,#N/A,TRUE,"bazpr99"}</definedName>
    <definedName name="e" localSheetId="9" hidden="1">{#N/A,#N/A,TRUE,"preg4";#N/A,#N/A,TRUE,"bazpr2000"}</definedName>
    <definedName name="e" localSheetId="10" hidden="1">{#N/A,#N/A,TRUE,"preg4";#N/A,#N/A,TRUE,"bazpr2000"}</definedName>
    <definedName name="e" localSheetId="3" hidden="1">{#N/A,#N/A,TRUE,"preg4";#N/A,#N/A,TRUE,"bazpr2000"}</definedName>
    <definedName name="e" localSheetId="4" hidden="1">{#N/A,#N/A,TRUE,"preg4";#N/A,#N/A,TRUE,"bazpr2000"}</definedName>
    <definedName name="e" localSheetId="5" hidden="1">{#N/A,#N/A,TRUE,"preg4";#N/A,#N/A,TRUE,"bazpr2000"}</definedName>
    <definedName name="e" hidden="1">{#N/A,#N/A,TRUE,"preg4";#N/A,#N/A,TRUE,"bazpr2000"}</definedName>
    <definedName name="ew\" localSheetId="9" hidden="1">{#N/A,#N/A,TRUE,"preg4";#N/A,#N/A,TRUE,"bazpr99"}</definedName>
    <definedName name="ew\" localSheetId="10" hidden="1">{#N/A,#N/A,TRUE,"preg4";#N/A,#N/A,TRUE,"bazpr99"}</definedName>
    <definedName name="ew\" localSheetId="3" hidden="1">{#N/A,#N/A,TRUE,"preg4";#N/A,#N/A,TRUE,"bazpr99"}</definedName>
    <definedName name="ew\" localSheetId="4" hidden="1">{#N/A,#N/A,TRUE,"preg4";#N/A,#N/A,TRUE,"bazpr99"}</definedName>
    <definedName name="ew\" localSheetId="5" hidden="1">{#N/A,#N/A,TRUE,"preg4";#N/A,#N/A,TRUE,"bazpr99"}</definedName>
    <definedName name="ew\" hidden="1">{#N/A,#N/A,TRUE,"preg4";#N/A,#N/A,TRUE,"bazpr99"}</definedName>
    <definedName name="fasdgh" localSheetId="9" hidden="1">{#N/A,#N/A,TRUE,"preg4";#N/A,#N/A,TRUE,"bazpr2000"}</definedName>
    <definedName name="fasdgh" localSheetId="10" hidden="1">{#N/A,#N/A,TRUE,"preg4";#N/A,#N/A,TRUE,"bazpr2000"}</definedName>
    <definedName name="fasdgh" localSheetId="3" hidden="1">{#N/A,#N/A,TRUE,"preg4";#N/A,#N/A,TRUE,"bazpr2000"}</definedName>
    <definedName name="fasdgh" localSheetId="4" hidden="1">{#N/A,#N/A,TRUE,"preg4";#N/A,#N/A,TRUE,"bazpr2000"}</definedName>
    <definedName name="fasdgh" localSheetId="5" hidden="1">{#N/A,#N/A,TRUE,"preg4";#N/A,#N/A,TRUE,"bazpr2000"}</definedName>
    <definedName name="fasdgh" hidden="1">{#N/A,#N/A,TRUE,"preg4";#N/A,#N/A,TRUE,"bazpr2000"}</definedName>
    <definedName name="fasef" localSheetId="9" hidden="1">{#N/A,#N/A,TRUE,"preg4";#N/A,#N/A,TRUE,"bazpr2000"}</definedName>
    <definedName name="fasef" localSheetId="10" hidden="1">{#N/A,#N/A,TRUE,"preg4";#N/A,#N/A,TRUE,"bazpr2000"}</definedName>
    <definedName name="fasef" localSheetId="3" hidden="1">{#N/A,#N/A,TRUE,"preg4";#N/A,#N/A,TRUE,"bazpr2000"}</definedName>
    <definedName name="fasef" localSheetId="4" hidden="1">{#N/A,#N/A,TRUE,"preg4";#N/A,#N/A,TRUE,"bazpr2000"}</definedName>
    <definedName name="fasef" localSheetId="5" hidden="1">{#N/A,#N/A,TRUE,"preg4";#N/A,#N/A,TRUE,"bazpr2000"}</definedName>
    <definedName name="fasef" hidden="1">{#N/A,#N/A,TRUE,"preg4";#N/A,#N/A,TRUE,"bazpr2000"}</definedName>
    <definedName name="fdas" localSheetId="9" hidden="1">{#N/A,#N/A,TRUE,"preg4";#N/A,#N/A,TRUE,"bazpr2001"}</definedName>
    <definedName name="fdas" localSheetId="10" hidden="1">{#N/A,#N/A,TRUE,"preg4";#N/A,#N/A,TRUE,"bazpr2001"}</definedName>
    <definedName name="fdas" localSheetId="3" hidden="1">{#N/A,#N/A,TRUE,"preg4";#N/A,#N/A,TRUE,"bazpr2001"}</definedName>
    <definedName name="fdas" localSheetId="4" hidden="1">{#N/A,#N/A,TRUE,"preg4";#N/A,#N/A,TRUE,"bazpr2001"}</definedName>
    <definedName name="fdas" localSheetId="5" hidden="1">{#N/A,#N/A,TRUE,"preg4";#N/A,#N/A,TRUE,"bazpr2001"}</definedName>
    <definedName name="fdas" hidden="1">{#N/A,#N/A,TRUE,"preg4";#N/A,#N/A,TRUE,"bazpr2001"}</definedName>
    <definedName name="fdashg" localSheetId="9" hidden="1">{#N/A,#N/A,TRUE,"preg4";#N/A,#N/A,TRUE,"bazpr99"}</definedName>
    <definedName name="fdashg" localSheetId="10" hidden="1">{#N/A,#N/A,TRUE,"preg4";#N/A,#N/A,TRUE,"bazpr99"}</definedName>
    <definedName name="fdashg" localSheetId="3" hidden="1">{#N/A,#N/A,TRUE,"preg4";#N/A,#N/A,TRUE,"bazpr99"}</definedName>
    <definedName name="fdashg" localSheetId="4" hidden="1">{#N/A,#N/A,TRUE,"preg4";#N/A,#N/A,TRUE,"bazpr99"}</definedName>
    <definedName name="fdashg" localSheetId="5" hidden="1">{#N/A,#N/A,TRUE,"preg4";#N/A,#N/A,TRUE,"bazpr99"}</definedName>
    <definedName name="fdashg" hidden="1">{#N/A,#N/A,TRUE,"preg4";#N/A,#N/A,TRUE,"bazpr99"}</definedName>
    <definedName name="fdsah" localSheetId="9" hidden="1">{#N/A,#N/A,TRUE,"preg4";#N/A,#N/A,TRUE,"bazpr99"}</definedName>
    <definedName name="fdsah" localSheetId="10" hidden="1">{#N/A,#N/A,TRUE,"preg4";#N/A,#N/A,TRUE,"bazpr99"}</definedName>
    <definedName name="fdsah" localSheetId="3" hidden="1">{#N/A,#N/A,TRUE,"preg4";#N/A,#N/A,TRUE,"bazpr99"}</definedName>
    <definedName name="fdsah" localSheetId="4" hidden="1">{#N/A,#N/A,TRUE,"preg4";#N/A,#N/A,TRUE,"bazpr99"}</definedName>
    <definedName name="fdsah" localSheetId="5" hidden="1">{#N/A,#N/A,TRUE,"preg4";#N/A,#N/A,TRUE,"bazpr99"}</definedName>
    <definedName name="fdsah" hidden="1">{#N/A,#N/A,TRUE,"preg4";#N/A,#N/A,TRUE,"bazpr99"}</definedName>
    <definedName name="fe" localSheetId="9" hidden="1">{#N/A,#N/A,TRUE,"preg4";#N/A,#N/A,TRUE,"bazpr99"}</definedName>
    <definedName name="fe" localSheetId="10" hidden="1">{#N/A,#N/A,TRUE,"preg4";#N/A,#N/A,TRUE,"bazpr99"}</definedName>
    <definedName name="fe" localSheetId="3" hidden="1">{#N/A,#N/A,TRUE,"preg4";#N/A,#N/A,TRUE,"bazpr99"}</definedName>
    <definedName name="fe" localSheetId="4" hidden="1">{#N/A,#N/A,TRUE,"preg4";#N/A,#N/A,TRUE,"bazpr99"}</definedName>
    <definedName name="fe" localSheetId="5" hidden="1">{#N/A,#N/A,TRUE,"preg4";#N/A,#N/A,TRUE,"bazpr99"}</definedName>
    <definedName name="fe" hidden="1">{#N/A,#N/A,TRUE,"preg4";#N/A,#N/A,TRUE,"bazpr99"}</definedName>
    <definedName name="ff" localSheetId="9" hidden="1">{#N/A,#N/A,TRUE,"preg4";#N/A,#N/A,TRUE,"bazpr99"}</definedName>
    <definedName name="ff" localSheetId="10" hidden="1">{#N/A,#N/A,TRUE,"preg4";#N/A,#N/A,TRUE,"bazpr99"}</definedName>
    <definedName name="ff" localSheetId="3" hidden="1">{#N/A,#N/A,TRUE,"preg4";#N/A,#N/A,TRUE,"bazpr99"}</definedName>
    <definedName name="ff" localSheetId="4" hidden="1">{#N/A,#N/A,TRUE,"preg4";#N/A,#N/A,TRUE,"bazpr99"}</definedName>
    <definedName name="ff" localSheetId="5" hidden="1">{#N/A,#N/A,TRUE,"preg4";#N/A,#N/A,TRUE,"bazpr99"}</definedName>
    <definedName name="ff" hidden="1">{#N/A,#N/A,TRUE,"preg4";#N/A,#N/A,TRUE,"bazpr99"}</definedName>
    <definedName name="ffaa" localSheetId="9" hidden="1">{#N/A,#N/A,TRUE,"preg4";#N/A,#N/A,TRUE,"bazpr99"}</definedName>
    <definedName name="ffaa" localSheetId="10" hidden="1">{#N/A,#N/A,TRUE,"preg4";#N/A,#N/A,TRUE,"bazpr99"}</definedName>
    <definedName name="ffaa" localSheetId="3" hidden="1">{#N/A,#N/A,TRUE,"preg4";#N/A,#N/A,TRUE,"bazpr99"}</definedName>
    <definedName name="ffaa" localSheetId="4" hidden="1">{#N/A,#N/A,TRUE,"preg4";#N/A,#N/A,TRUE,"bazpr99"}</definedName>
    <definedName name="ffaa" localSheetId="5" hidden="1">{#N/A,#N/A,TRUE,"preg4";#N/A,#N/A,TRUE,"bazpr99"}</definedName>
    <definedName name="ffaa" hidden="1">{#N/A,#N/A,TRUE,"preg4";#N/A,#N/A,TRUE,"bazpr99"}</definedName>
    <definedName name="ffd" localSheetId="9" hidden="1">{#N/A,#N/A,TRUE,"preg4";#N/A,#N/A,TRUE,"bazpr99"}</definedName>
    <definedName name="ffd" localSheetId="10" hidden="1">{#N/A,#N/A,TRUE,"preg4";#N/A,#N/A,TRUE,"bazpr99"}</definedName>
    <definedName name="ffd" localSheetId="3" hidden="1">{#N/A,#N/A,TRUE,"preg4";#N/A,#N/A,TRUE,"bazpr99"}</definedName>
    <definedName name="ffd" localSheetId="4" hidden="1">{#N/A,#N/A,TRUE,"preg4";#N/A,#N/A,TRUE,"bazpr99"}</definedName>
    <definedName name="ffd" localSheetId="5" hidden="1">{#N/A,#N/A,TRUE,"preg4";#N/A,#N/A,TRUE,"bazpr99"}</definedName>
    <definedName name="ffd" hidden="1">{#N/A,#N/A,TRUE,"preg4";#N/A,#N/A,TRUE,"bazpr99"}</definedName>
    <definedName name="ffs" localSheetId="9" hidden="1">{#N/A,#N/A,TRUE,"preg4";#N/A,#N/A,TRUE,"bazpr99"}</definedName>
    <definedName name="ffs" localSheetId="10" hidden="1">{#N/A,#N/A,TRUE,"preg4";#N/A,#N/A,TRUE,"bazpr99"}</definedName>
    <definedName name="ffs" localSheetId="3" hidden="1">{#N/A,#N/A,TRUE,"preg4";#N/A,#N/A,TRUE,"bazpr99"}</definedName>
    <definedName name="ffs" localSheetId="4" hidden="1">{#N/A,#N/A,TRUE,"preg4";#N/A,#N/A,TRUE,"bazpr99"}</definedName>
    <definedName name="ffs" localSheetId="5" hidden="1">{#N/A,#N/A,TRUE,"preg4";#N/A,#N/A,TRUE,"bazpr99"}</definedName>
    <definedName name="ffs" hidden="1">{#N/A,#N/A,TRUE,"preg4";#N/A,#N/A,TRUE,"bazpr99"}</definedName>
    <definedName name="fraer" localSheetId="9" hidden="1">{#N/A,#N/A,TRUE,"preg4";#N/A,#N/A,TRUE,"bazpr99"}</definedName>
    <definedName name="fraer" localSheetId="10" hidden="1">{#N/A,#N/A,TRUE,"preg4";#N/A,#N/A,TRUE,"bazpr99"}</definedName>
    <definedName name="fraer" localSheetId="3" hidden="1">{#N/A,#N/A,TRUE,"preg4";#N/A,#N/A,TRUE,"bazpr99"}</definedName>
    <definedName name="fraer" localSheetId="4" hidden="1">{#N/A,#N/A,TRUE,"preg4";#N/A,#N/A,TRUE,"bazpr99"}</definedName>
    <definedName name="fraer" localSheetId="5" hidden="1">{#N/A,#N/A,TRUE,"preg4";#N/A,#N/A,TRUE,"bazpr99"}</definedName>
    <definedName name="fraer" hidden="1">{#N/A,#N/A,TRUE,"preg4";#N/A,#N/A,TRUE,"bazpr99"}</definedName>
    <definedName name="fsssf" localSheetId="9" hidden="1">{#N/A,#N/A,TRUE,"preg4";#N/A,#N/A,TRUE,"bazpr99"}</definedName>
    <definedName name="fsssf" localSheetId="10" hidden="1">{#N/A,#N/A,TRUE,"preg4";#N/A,#N/A,TRUE,"bazpr99"}</definedName>
    <definedName name="fsssf" localSheetId="3" hidden="1">{#N/A,#N/A,TRUE,"preg4";#N/A,#N/A,TRUE,"bazpr99"}</definedName>
    <definedName name="fsssf" localSheetId="4" hidden="1">{#N/A,#N/A,TRUE,"preg4";#N/A,#N/A,TRUE,"bazpr99"}</definedName>
    <definedName name="fsssf" localSheetId="5" hidden="1">{#N/A,#N/A,TRUE,"preg4";#N/A,#N/A,TRUE,"bazpr99"}</definedName>
    <definedName name="fsssf" hidden="1">{#N/A,#N/A,TRUE,"preg4";#N/A,#N/A,TRUE,"bazpr99"}</definedName>
    <definedName name="g" localSheetId="9" hidden="1">{#N/A,#N/A,TRUE,"preg4";#N/A,#N/A,TRUE,"bazpr99"}</definedName>
    <definedName name="g" localSheetId="10" hidden="1">{#N/A,#N/A,TRUE,"preg4";#N/A,#N/A,TRUE,"bazpr99"}</definedName>
    <definedName name="g" localSheetId="3" hidden="1">{#N/A,#N/A,TRUE,"preg4";#N/A,#N/A,TRUE,"bazpr99"}</definedName>
    <definedName name="g" localSheetId="4" hidden="1">{#N/A,#N/A,TRUE,"preg4";#N/A,#N/A,TRUE,"bazpr99"}</definedName>
    <definedName name="g" localSheetId="5" hidden="1">{#N/A,#N/A,TRUE,"preg4";#N/A,#N/A,TRUE,"bazpr99"}</definedName>
    <definedName name="g" hidden="1">{#N/A,#N/A,TRUE,"preg4";#N/A,#N/A,TRUE,"bazpr99"}</definedName>
    <definedName name="gg" localSheetId="9" hidden="1">{#N/A,#N/A,TRUE,"preg4";#N/A,#N/A,TRUE,"bazpr2000"}</definedName>
    <definedName name="gg" localSheetId="10" hidden="1">{#N/A,#N/A,TRUE,"preg4";#N/A,#N/A,TRUE,"bazpr2000"}</definedName>
    <definedName name="gg" localSheetId="3" hidden="1">{#N/A,#N/A,TRUE,"preg4";#N/A,#N/A,TRUE,"bazpr2000"}</definedName>
    <definedName name="gg" localSheetId="4" hidden="1">{#N/A,#N/A,TRUE,"preg4";#N/A,#N/A,TRUE,"bazpr2000"}</definedName>
    <definedName name="gg" localSheetId="5" hidden="1">{#N/A,#N/A,TRUE,"preg4";#N/A,#N/A,TRUE,"bazpr2000"}</definedName>
    <definedName name="gg" hidden="1">{#N/A,#N/A,TRUE,"preg4";#N/A,#N/A,TRUE,"bazpr2000"}</definedName>
    <definedName name="ggd" localSheetId="9" hidden="1">{#N/A,#N/A,TRUE,"preg4";#N/A,#N/A,TRUE,"bazpr99"}</definedName>
    <definedName name="ggd" localSheetId="10" hidden="1">{#N/A,#N/A,TRUE,"preg4";#N/A,#N/A,TRUE,"bazpr99"}</definedName>
    <definedName name="ggd" localSheetId="3" hidden="1">{#N/A,#N/A,TRUE,"preg4";#N/A,#N/A,TRUE,"bazpr99"}</definedName>
    <definedName name="ggd" localSheetId="4" hidden="1">{#N/A,#N/A,TRUE,"preg4";#N/A,#N/A,TRUE,"bazpr99"}</definedName>
    <definedName name="ggd" localSheetId="5" hidden="1">{#N/A,#N/A,TRUE,"preg4";#N/A,#N/A,TRUE,"bazpr99"}</definedName>
    <definedName name="ggd" hidden="1">{#N/A,#N/A,TRUE,"preg4";#N/A,#N/A,TRUE,"bazpr99"}</definedName>
    <definedName name="gge" localSheetId="9" hidden="1">{#N/A,#N/A,TRUE,"preg4";#N/A,#N/A,TRUE,"bazpr99"}</definedName>
    <definedName name="gge" localSheetId="10" hidden="1">{#N/A,#N/A,TRUE,"preg4";#N/A,#N/A,TRUE,"bazpr99"}</definedName>
    <definedName name="gge" localSheetId="3" hidden="1">{#N/A,#N/A,TRUE,"preg4";#N/A,#N/A,TRUE,"bazpr99"}</definedName>
    <definedName name="gge" localSheetId="4" hidden="1">{#N/A,#N/A,TRUE,"preg4";#N/A,#N/A,TRUE,"bazpr99"}</definedName>
    <definedName name="gge" localSheetId="5" hidden="1">{#N/A,#N/A,TRUE,"preg4";#N/A,#N/A,TRUE,"bazpr99"}</definedName>
    <definedName name="gge" hidden="1">{#N/A,#N/A,TRUE,"preg4";#N/A,#N/A,TRUE,"bazpr99"}</definedName>
    <definedName name="gggdgdgdg" localSheetId="0">#REF!</definedName>
    <definedName name="gggdgdgdg">#REF!</definedName>
    <definedName name="ghfa" localSheetId="9" hidden="1">{#N/A,#N/A,TRUE,"preg4";#N/A,#N/A,TRUE,"bazpr2000"}</definedName>
    <definedName name="ghfa" localSheetId="10" hidden="1">{#N/A,#N/A,TRUE,"preg4";#N/A,#N/A,TRUE,"bazpr2000"}</definedName>
    <definedName name="ghfa" localSheetId="3" hidden="1">{#N/A,#N/A,TRUE,"preg4";#N/A,#N/A,TRUE,"bazpr2000"}</definedName>
    <definedName name="ghfa" localSheetId="4" hidden="1">{#N/A,#N/A,TRUE,"preg4";#N/A,#N/A,TRUE,"bazpr2000"}</definedName>
    <definedName name="ghfa" localSheetId="5" hidden="1">{#N/A,#N/A,TRUE,"preg4";#N/A,#N/A,TRUE,"bazpr2000"}</definedName>
    <definedName name="ghfa" hidden="1">{#N/A,#N/A,TRUE,"preg4";#N/A,#N/A,TRUE,"bazpr2000"}</definedName>
    <definedName name="gs" localSheetId="9" hidden="1">{#N/A,#N/A,TRUE,"preg4";#N/A,#N/A,TRUE,"bazpr99"}</definedName>
    <definedName name="gs" localSheetId="10" hidden="1">{#N/A,#N/A,TRUE,"preg4";#N/A,#N/A,TRUE,"bazpr99"}</definedName>
    <definedName name="gs" localSheetId="3" hidden="1">{#N/A,#N/A,TRUE,"preg4";#N/A,#N/A,TRUE,"bazpr99"}</definedName>
    <definedName name="gs" localSheetId="4" hidden="1">{#N/A,#N/A,TRUE,"preg4";#N/A,#N/A,TRUE,"bazpr99"}</definedName>
    <definedName name="gs" localSheetId="5" hidden="1">{#N/A,#N/A,TRUE,"preg4";#N/A,#N/A,TRUE,"bazpr99"}</definedName>
    <definedName name="gs" hidden="1">{#N/A,#N/A,TRUE,"preg4";#N/A,#N/A,TRUE,"bazpr99"}</definedName>
    <definedName name="IZVOZ1999_27" localSheetId="0">#REF!</definedName>
    <definedName name="IZVOZ1999_27">#REF!</definedName>
    <definedName name="IZVOZ2000_27" localSheetId="0">#REF!</definedName>
    <definedName name="IZVOZ2000_27">#REF!</definedName>
    <definedName name="IZVOZ2000_YU_KO" localSheetId="0">#REF!</definedName>
    <definedName name="IZVOZ2000_YU_KO" localSheetId="9">#REF!</definedName>
    <definedName name="IZVOZ2000_YU_KO" localSheetId="10">#REF!</definedName>
    <definedName name="IZVOZ2000_YU_KO" localSheetId="3">#REF!</definedName>
    <definedName name="IZVOZ2000_YU_KO" localSheetId="4">#REF!</definedName>
    <definedName name="IZVOZ2000_YU_KO" localSheetId="5">#REF!</definedName>
    <definedName name="IZVOZ2000_YU_KO">#REF!</definedName>
    <definedName name="IZVOZ2000_YU_KO_DO_4MES" localSheetId="0">#REF!</definedName>
    <definedName name="IZVOZ2000_YU_KO_DO_4MES" localSheetId="9">#REF!</definedName>
    <definedName name="IZVOZ2000_YU_KO_DO_4MES" localSheetId="10">#REF!</definedName>
    <definedName name="IZVOZ2000_YU_KO_DO_4MES" localSheetId="3">#REF!</definedName>
    <definedName name="IZVOZ2000_YU_KO_DO_4MES" localSheetId="4">#REF!</definedName>
    <definedName name="IZVOZ2000_YU_KO_DO_4MES" localSheetId="5">#REF!</definedName>
    <definedName name="IZVOZ2000_YU_KO_DO_4MES">#REF!</definedName>
    <definedName name="IZVOZ2000_YU_KO_SA_6_MESECOM" localSheetId="0">#REF!</definedName>
    <definedName name="IZVOZ2000_YU_KO_SA_6_MESECOM" localSheetId="9">#REF!</definedName>
    <definedName name="IZVOZ2000_YU_KO_SA_6_MESECOM" localSheetId="10">#REF!</definedName>
    <definedName name="IZVOZ2000_YU_KO_SA_6_MESECOM" localSheetId="3">#REF!</definedName>
    <definedName name="IZVOZ2000_YU_KO_SA_6_MESECOM" localSheetId="4">#REF!</definedName>
    <definedName name="IZVOZ2000_YU_KO_SA_6_MESECOM" localSheetId="5">#REF!</definedName>
    <definedName name="IZVOZ2000_YU_KO_SA_6_MESECOM">#REF!</definedName>
    <definedName name="IZVOZ2001_27" localSheetId="0">#REF!</definedName>
    <definedName name="IZVOZ2001_27">#REF!</definedName>
    <definedName name="IZVOZ2001_YU_KO" localSheetId="0">#REF!</definedName>
    <definedName name="IZVOZ2001_YU_KO" localSheetId="9">#REF!</definedName>
    <definedName name="IZVOZ2001_YU_KO" localSheetId="10">#REF!</definedName>
    <definedName name="IZVOZ2001_YU_KO" localSheetId="3">#REF!</definedName>
    <definedName name="IZVOZ2001_YU_KO" localSheetId="4">#REF!</definedName>
    <definedName name="IZVOZ2001_YU_KO" localSheetId="5">#REF!</definedName>
    <definedName name="IZVOZ2001_YU_KO">#REF!</definedName>
    <definedName name="IZVOZ2001_YU_KO_NOVO" localSheetId="0">#REF!</definedName>
    <definedName name="IZVOZ2001_YU_KO_NOVO" localSheetId="9">#REF!</definedName>
    <definedName name="IZVOZ2001_YU_KO_NOVO" localSheetId="10">#REF!</definedName>
    <definedName name="IZVOZ2001_YU_KO_NOVO" localSheetId="3">#REF!</definedName>
    <definedName name="IZVOZ2001_YU_KO_NOVO" localSheetId="4">#REF!</definedName>
    <definedName name="IZVOZ2001_YU_KO_NOVO" localSheetId="5">#REF!</definedName>
    <definedName name="IZVOZ2001_YU_KO_NOVO">#REF!</definedName>
    <definedName name="IZVOZ2002_27" localSheetId="0">#REF!</definedName>
    <definedName name="IZVOZ2002_27">#REF!</definedName>
    <definedName name="IZVOZ2002_YU_KO" localSheetId="0">#REF!</definedName>
    <definedName name="IZVOZ2002_YU_KO" localSheetId="9">#REF!</definedName>
    <definedName name="IZVOZ2002_YU_KO" localSheetId="10">#REF!</definedName>
    <definedName name="IZVOZ2002_YU_KO" localSheetId="3">#REF!</definedName>
    <definedName name="IZVOZ2002_YU_KO" localSheetId="4">#REF!</definedName>
    <definedName name="IZVOZ2002_YU_KO" localSheetId="5">#REF!</definedName>
    <definedName name="IZVOZ2002_YU_KO">#REF!</definedName>
    <definedName name="IZVOZ2003_27" localSheetId="0">#REF!</definedName>
    <definedName name="IZVOZ2003_27">#REF!</definedName>
    <definedName name="IZVOZ2003_YU_KO" localSheetId="0">#REF!</definedName>
    <definedName name="IZVOZ2003_YU_KO" localSheetId="9">#REF!</definedName>
    <definedName name="IZVOZ2003_YU_KO" localSheetId="10">#REF!</definedName>
    <definedName name="IZVOZ2003_YU_KO" localSheetId="3">#REF!</definedName>
    <definedName name="IZVOZ2003_YU_KO" localSheetId="4">#REF!</definedName>
    <definedName name="IZVOZ2003_YU_KO" localSheetId="5">#REF!</definedName>
    <definedName name="IZVOZ2003_YU_KO">#REF!</definedName>
    <definedName name="izvoz22222" localSheetId="0">#REF!</definedName>
    <definedName name="izvoz22222">#REF!</definedName>
    <definedName name="jk" localSheetId="9" hidden="1">{#N/A,#N/A,TRUE,"preg4";#N/A,#N/A,TRUE,"bazpr2000"}</definedName>
    <definedName name="jk" localSheetId="10" hidden="1">{#N/A,#N/A,TRUE,"preg4";#N/A,#N/A,TRUE,"bazpr2000"}</definedName>
    <definedName name="jk" localSheetId="3" hidden="1">{#N/A,#N/A,TRUE,"preg4";#N/A,#N/A,TRUE,"bazpr2000"}</definedName>
    <definedName name="jk" localSheetId="4" hidden="1">{#N/A,#N/A,TRUE,"preg4";#N/A,#N/A,TRUE,"bazpr2000"}</definedName>
    <definedName name="jk" localSheetId="5" hidden="1">{#N/A,#N/A,TRUE,"preg4";#N/A,#N/A,TRUE,"bazpr2000"}</definedName>
    <definedName name="jk" hidden="1">{#N/A,#N/A,TRUE,"preg4";#N/A,#N/A,TRUE,"bazpr2000"}</definedName>
    <definedName name="jkjk" localSheetId="9" hidden="1">{#N/A,#N/A,TRUE,"preg4";#N/A,#N/A,TRUE,"bazpr99"}</definedName>
    <definedName name="jkjk" localSheetId="10" hidden="1">{#N/A,#N/A,TRUE,"preg4";#N/A,#N/A,TRUE,"bazpr99"}</definedName>
    <definedName name="jkjk" localSheetId="3" hidden="1">{#N/A,#N/A,TRUE,"preg4";#N/A,#N/A,TRUE,"bazpr99"}</definedName>
    <definedName name="jkjk" localSheetId="4" hidden="1">{#N/A,#N/A,TRUE,"preg4";#N/A,#N/A,TRUE,"bazpr99"}</definedName>
    <definedName name="jkjk" localSheetId="5" hidden="1">{#N/A,#N/A,TRUE,"preg4";#N/A,#N/A,TRUE,"bazpr99"}</definedName>
    <definedName name="jkjk" hidden="1">{#N/A,#N/A,TRUE,"preg4";#N/A,#N/A,TRUE,"bazpr99"}</definedName>
    <definedName name="karticki" localSheetId="0">#REF!</definedName>
    <definedName name="karticki">#REF!</definedName>
    <definedName name="KARTICKI1" localSheetId="0">#REF!</definedName>
    <definedName name="KARTICKI1">#REF!</definedName>
    <definedName name="KARTICKI11" localSheetId="0">#REF!</definedName>
    <definedName name="KARTICKI11">#REF!</definedName>
    <definedName name="ljljlk" localSheetId="9" hidden="1">{#N/A,#N/A,TRUE,"preg4";#N/A,#N/A,TRUE,"bazpr2001"}</definedName>
    <definedName name="ljljlk" localSheetId="10" hidden="1">{#N/A,#N/A,TRUE,"preg4";#N/A,#N/A,TRUE,"bazpr2001"}</definedName>
    <definedName name="ljljlk" localSheetId="3" hidden="1">{#N/A,#N/A,TRUE,"preg4";#N/A,#N/A,TRUE,"bazpr2001"}</definedName>
    <definedName name="ljljlk" localSheetId="4" hidden="1">{#N/A,#N/A,TRUE,"preg4";#N/A,#N/A,TRUE,"bazpr2001"}</definedName>
    <definedName name="ljljlk" localSheetId="5" hidden="1">{#N/A,#N/A,TRUE,"preg4";#N/A,#N/A,TRUE,"bazpr2001"}</definedName>
    <definedName name="ljljlk" hidden="1">{#N/A,#N/A,TRUE,"preg4";#N/A,#N/A,TRUE,"bazpr2001"}</definedName>
    <definedName name="maja" localSheetId="9" hidden="1">{#N/A,#N/A,TRUE,"preg4";#N/A,#N/A,TRUE,"bazpr2000"}</definedName>
    <definedName name="maja" localSheetId="10" hidden="1">{#N/A,#N/A,TRUE,"preg4";#N/A,#N/A,TRUE,"bazpr2000"}</definedName>
    <definedName name="maja" localSheetId="3" hidden="1">{#N/A,#N/A,TRUE,"preg4";#N/A,#N/A,TRUE,"bazpr2000"}</definedName>
    <definedName name="maja" localSheetId="4" hidden="1">{#N/A,#N/A,TRUE,"preg4";#N/A,#N/A,TRUE,"bazpr2000"}</definedName>
    <definedName name="maja" localSheetId="5" hidden="1">{#N/A,#N/A,TRUE,"preg4";#N/A,#N/A,TRUE,"bazpr2000"}</definedName>
    <definedName name="maja" hidden="1">{#N/A,#N/A,TRUE,"preg4";#N/A,#N/A,TRUE,"bazpr2000"}</definedName>
    <definedName name="mi" localSheetId="9" hidden="1">{#N/A,#N/A,TRUE,"preg4";#N/A,#N/A,TRUE,"bazpr2001"}</definedName>
    <definedName name="mi" localSheetId="10" hidden="1">{#N/A,#N/A,TRUE,"preg4";#N/A,#N/A,TRUE,"bazpr2001"}</definedName>
    <definedName name="mi" localSheetId="3" hidden="1">{#N/A,#N/A,TRUE,"preg4";#N/A,#N/A,TRUE,"bazpr2001"}</definedName>
    <definedName name="mi" localSheetId="4" hidden="1">{#N/A,#N/A,TRUE,"preg4";#N/A,#N/A,TRUE,"bazpr2001"}</definedName>
    <definedName name="mi" localSheetId="5" hidden="1">{#N/A,#N/A,TRUE,"preg4";#N/A,#N/A,TRUE,"bazpr2001"}</definedName>
    <definedName name="mi" hidden="1">{#N/A,#N/A,TRUE,"preg4";#N/A,#N/A,TRUE,"bazpr2001"}</definedName>
    <definedName name="mj" localSheetId="9" hidden="1">{#N/A,#N/A,TRUE,"preg4";#N/A,#N/A,TRUE,"bazpr99"}</definedName>
    <definedName name="mj" localSheetId="10" hidden="1">{#N/A,#N/A,TRUE,"preg4";#N/A,#N/A,TRUE,"bazpr99"}</definedName>
    <definedName name="mj" localSheetId="3" hidden="1">{#N/A,#N/A,TRUE,"preg4";#N/A,#N/A,TRUE,"bazpr99"}</definedName>
    <definedName name="mj" localSheetId="4" hidden="1">{#N/A,#N/A,TRUE,"preg4";#N/A,#N/A,TRUE,"bazpr99"}</definedName>
    <definedName name="mj" localSheetId="5" hidden="1">{#N/A,#N/A,TRUE,"preg4";#N/A,#N/A,TRUE,"bazpr99"}</definedName>
    <definedName name="mj" hidden="1">{#N/A,#N/A,TRUE,"preg4";#N/A,#N/A,TRUE,"bazpr99"}</definedName>
    <definedName name="nadzor" localSheetId="0">#REF!</definedName>
    <definedName name="nadzor">#REF!</definedName>
    <definedName name="Nadzor123" localSheetId="0">#REF!</definedName>
    <definedName name="Nadzor123">#REF!</definedName>
    <definedName name="pazar" localSheetId="9" hidden="1">{#N/A,#N/A,TRUE,"preg4";#N/A,#N/A,TRUE,"bazpr99"}</definedName>
    <definedName name="pazar" localSheetId="10" hidden="1">{#N/A,#N/A,TRUE,"preg4";#N/A,#N/A,TRUE,"bazpr99"}</definedName>
    <definedName name="pazar" localSheetId="3" hidden="1">{#N/A,#N/A,TRUE,"preg4";#N/A,#N/A,TRUE,"bazpr99"}</definedName>
    <definedName name="pazar" localSheetId="4" hidden="1">{#N/A,#N/A,TRUE,"preg4";#N/A,#N/A,TRUE,"bazpr99"}</definedName>
    <definedName name="pazar" localSheetId="5" hidden="1">{#N/A,#N/A,TRUE,"preg4";#N/A,#N/A,TRUE,"bazpr99"}</definedName>
    <definedName name="pazar" hidden="1">{#N/A,#N/A,TRUE,"preg4";#N/A,#N/A,TRUE,"bazpr99"}</definedName>
    <definedName name="pazar2000" localSheetId="9" hidden="1">{#N/A,#N/A,TRUE,"preg4";#N/A,#N/A,TRUE,"bazpr99"}</definedName>
    <definedName name="pazar2000" localSheetId="10" hidden="1">{#N/A,#N/A,TRUE,"preg4";#N/A,#N/A,TRUE,"bazpr99"}</definedName>
    <definedName name="pazar2000" localSheetId="3" hidden="1">{#N/A,#N/A,TRUE,"preg4";#N/A,#N/A,TRUE,"bazpr99"}</definedName>
    <definedName name="pazar2000" localSheetId="4" hidden="1">{#N/A,#N/A,TRUE,"preg4";#N/A,#N/A,TRUE,"bazpr99"}</definedName>
    <definedName name="pazar2000" localSheetId="5" hidden="1">{#N/A,#N/A,TRUE,"preg4";#N/A,#N/A,TRUE,"bazpr99"}</definedName>
    <definedName name="pazar2000" hidden="1">{#N/A,#N/A,TRUE,"preg4";#N/A,#N/A,TRUE,"bazpr99"}</definedName>
    <definedName name="pl" localSheetId="9" hidden="1">{#N/A,#N/A,TRUE,"preg4";#N/A,#N/A,TRUE,"bazpr99"}</definedName>
    <definedName name="pl" localSheetId="10" hidden="1">{#N/A,#N/A,TRUE,"preg4";#N/A,#N/A,TRUE,"bazpr99"}</definedName>
    <definedName name="pl" localSheetId="3" hidden="1">{#N/A,#N/A,TRUE,"preg4";#N/A,#N/A,TRUE,"bazpr99"}</definedName>
    <definedName name="pl" localSheetId="4" hidden="1">{#N/A,#N/A,TRUE,"preg4";#N/A,#N/A,TRUE,"bazpr99"}</definedName>
    <definedName name="pl" localSheetId="5" hidden="1">{#N/A,#N/A,TRUE,"preg4";#N/A,#N/A,TRUE,"bazpr99"}</definedName>
    <definedName name="pl" hidden="1">{#N/A,#N/A,TRUE,"preg4";#N/A,#N/A,TRUE,"bazpr99"}</definedName>
    <definedName name="plasmani" localSheetId="9" hidden="1">{#N/A,#N/A,TRUE,"preg4";#N/A,#N/A,TRUE,"bazpr99"}</definedName>
    <definedName name="plasmani" localSheetId="10" hidden="1">{#N/A,#N/A,TRUE,"preg4";#N/A,#N/A,TRUE,"bazpr99"}</definedName>
    <definedName name="plasmani" localSheetId="3" hidden="1">{#N/A,#N/A,TRUE,"preg4";#N/A,#N/A,TRUE,"bazpr99"}</definedName>
    <definedName name="plasmani" localSheetId="4" hidden="1">{#N/A,#N/A,TRUE,"preg4";#N/A,#N/A,TRUE,"bazpr99"}</definedName>
    <definedName name="plasmani" localSheetId="5" hidden="1">{#N/A,#N/A,TRUE,"preg4";#N/A,#N/A,TRUE,"bazpr99"}</definedName>
    <definedName name="plasmani" hidden="1">{#N/A,#N/A,TRUE,"preg4";#N/A,#N/A,TRUE,"bazpr99"}</definedName>
    <definedName name="po" localSheetId="9" hidden="1">{#N/A,#N/A,TRUE,"preg4";#N/A,#N/A,TRUE,"bazpr99"}</definedName>
    <definedName name="po" localSheetId="10" hidden="1">{#N/A,#N/A,TRUE,"preg4";#N/A,#N/A,TRUE,"bazpr99"}</definedName>
    <definedName name="po" localSheetId="3" hidden="1">{#N/A,#N/A,TRUE,"preg4";#N/A,#N/A,TRUE,"bazpr99"}</definedName>
    <definedName name="po" localSheetId="4" hidden="1">{#N/A,#N/A,TRUE,"preg4";#N/A,#N/A,TRUE,"bazpr99"}</definedName>
    <definedName name="po" localSheetId="5" hidden="1">{#N/A,#N/A,TRUE,"preg4";#N/A,#N/A,TRUE,"bazpr99"}</definedName>
    <definedName name="po" hidden="1">{#N/A,#N/A,TRUE,"preg4";#N/A,#N/A,TRUE,"bazpr99"}</definedName>
    <definedName name="pp" localSheetId="9" hidden="1">{#N/A,#N/A,TRUE,"preg4";#N/A,#N/A,TRUE,"bazpr2000"}</definedName>
    <definedName name="pp" localSheetId="10" hidden="1">{#N/A,#N/A,TRUE,"preg4";#N/A,#N/A,TRUE,"bazpr2000"}</definedName>
    <definedName name="pp" localSheetId="3" hidden="1">{#N/A,#N/A,TRUE,"preg4";#N/A,#N/A,TRUE,"bazpr2000"}</definedName>
    <definedName name="pp" localSheetId="4" hidden="1">{#N/A,#N/A,TRUE,"preg4";#N/A,#N/A,TRUE,"bazpr2000"}</definedName>
    <definedName name="pp" localSheetId="5" hidden="1">{#N/A,#N/A,TRUE,"preg4";#N/A,#N/A,TRUE,"bazpr2000"}</definedName>
    <definedName name="pp" hidden="1">{#N/A,#N/A,TRUE,"preg4";#N/A,#N/A,TRUE,"bazpr2000"}</definedName>
    <definedName name="_xlnm.Print_Area" localSheetId="23">'Анекс 24'!$A$1:$G$27</definedName>
    <definedName name="_xlnm.Print_Area" localSheetId="27">'Анекс 28'!$A$1:$G$24</definedName>
    <definedName name="promet" localSheetId="0">#REF!</definedName>
    <definedName name="promet">#REF!</definedName>
    <definedName name="Q_MMF2" localSheetId="0">#REF!</definedName>
    <definedName name="Q_MMF2">#REF!</definedName>
    <definedName name="Q_MMF2_UVOZ" localSheetId="0">#REF!</definedName>
    <definedName name="Q_MMF2_UVOZ" localSheetId="9">#REF!</definedName>
    <definedName name="Q_MMF2_UVOZ" localSheetId="10">#REF!</definedName>
    <definedName name="Q_MMF2_UVOZ" localSheetId="3">#REF!</definedName>
    <definedName name="Q_MMF2_UVOZ" localSheetId="4">#REF!</definedName>
    <definedName name="Q_MMF2_UVOZ" localSheetId="5">#REF!</definedName>
    <definedName name="Q_MMF2_UVOZ">#REF!</definedName>
    <definedName name="qMMF1_IZVOZ" localSheetId="0">#REF!</definedName>
    <definedName name="qMMF1_IZVOZ">#REF!</definedName>
    <definedName name="qryBRTRANSPROMET_period" localSheetId="0">#REF!</definedName>
    <definedName name="qryBRTRANSPROMET_period" localSheetId="9">#REF!</definedName>
    <definedName name="qryBRTRANSPROMET_period" localSheetId="10">#REF!</definedName>
    <definedName name="qryBRTRANSPROMET_period" localSheetId="3">#REF!</definedName>
    <definedName name="qryBRTRANSPROMET_period" localSheetId="4">#REF!</definedName>
    <definedName name="qryBRTRANSPROMET_period" localSheetId="5">#REF!</definedName>
    <definedName name="qryBRTRANSPROMET_period">#REF!</definedName>
    <definedName name="qwew" localSheetId="9" hidden="1">{#N/A,#N/A,TRUE,"preg4";#N/A,#N/A,TRUE,"bazpr2000"}</definedName>
    <definedName name="qwew" localSheetId="10" hidden="1">{#N/A,#N/A,TRUE,"preg4";#N/A,#N/A,TRUE,"bazpr2000"}</definedName>
    <definedName name="qwew" localSheetId="3" hidden="1">{#N/A,#N/A,TRUE,"preg4";#N/A,#N/A,TRUE,"bazpr2000"}</definedName>
    <definedName name="qwew" localSheetId="4" hidden="1">{#N/A,#N/A,TRUE,"preg4";#N/A,#N/A,TRUE,"bazpr2000"}</definedName>
    <definedName name="qwew" localSheetId="5" hidden="1">{#N/A,#N/A,TRUE,"preg4";#N/A,#N/A,TRUE,"bazpr2000"}</definedName>
    <definedName name="qwew" hidden="1">{#N/A,#N/A,TRUE,"preg4";#N/A,#N/A,TRUE,"bazpr2000"}</definedName>
    <definedName name="QYU_KO" localSheetId="0">#REF!</definedName>
    <definedName name="QYU_KO" localSheetId="9">#REF!</definedName>
    <definedName name="QYU_KO" localSheetId="10">#REF!</definedName>
    <definedName name="QYU_KO" localSheetId="3">#REF!</definedName>
    <definedName name="QYU_KO" localSheetId="4">#REF!</definedName>
    <definedName name="QYU_KO" localSheetId="5">#REF!</definedName>
    <definedName name="QYU_KO">#REF!</definedName>
    <definedName name="rfrf" localSheetId="9" hidden="1">{#N/A,#N/A,TRUE,"preg4";#N/A,#N/A,TRUE,"bazpr2001"}</definedName>
    <definedName name="rfrf" localSheetId="10" hidden="1">{#N/A,#N/A,TRUE,"preg4";#N/A,#N/A,TRUE,"bazpr2001"}</definedName>
    <definedName name="rfrf" localSheetId="3" hidden="1">{#N/A,#N/A,TRUE,"preg4";#N/A,#N/A,TRUE,"bazpr2001"}</definedName>
    <definedName name="rfrf" localSheetId="4" hidden="1">{#N/A,#N/A,TRUE,"preg4";#N/A,#N/A,TRUE,"bazpr2001"}</definedName>
    <definedName name="rfrf" localSheetId="5" hidden="1">{#N/A,#N/A,TRUE,"preg4";#N/A,#N/A,TRUE,"bazpr2001"}</definedName>
    <definedName name="rfrf" hidden="1">{#N/A,#N/A,TRUE,"preg4";#N/A,#N/A,TRUE,"bazpr2001"}</definedName>
    <definedName name="s" localSheetId="9" hidden="1">{#N/A,#N/A,TRUE,"preg4";#N/A,#N/A,TRUE,"bazpr99"}</definedName>
    <definedName name="s" localSheetId="10" hidden="1">{#N/A,#N/A,TRUE,"preg4";#N/A,#N/A,TRUE,"bazpr99"}</definedName>
    <definedName name="s" localSheetId="3" hidden="1">{#N/A,#N/A,TRUE,"preg4";#N/A,#N/A,TRUE,"bazpr99"}</definedName>
    <definedName name="s" localSheetId="4" hidden="1">{#N/A,#N/A,TRUE,"preg4";#N/A,#N/A,TRUE,"bazpr99"}</definedName>
    <definedName name="s" localSheetId="5" hidden="1">{#N/A,#N/A,TRUE,"preg4";#N/A,#N/A,TRUE,"bazpr99"}</definedName>
    <definedName name="s" hidden="1">{#N/A,#N/A,TRUE,"preg4";#N/A,#N/A,TRUE,"bazpr99"}</definedName>
    <definedName name="sasa" localSheetId="9" hidden="1">{#N/A,#N/A,TRUE,"preg4";#N/A,#N/A,TRUE,"bazpr99"}</definedName>
    <definedName name="sasa" localSheetId="10" hidden="1">{#N/A,#N/A,TRUE,"preg4";#N/A,#N/A,TRUE,"bazpr99"}</definedName>
    <definedName name="sasa" localSheetId="3" hidden="1">{#N/A,#N/A,TRUE,"preg4";#N/A,#N/A,TRUE,"bazpr99"}</definedName>
    <definedName name="sasa" localSheetId="4" hidden="1">{#N/A,#N/A,TRUE,"preg4";#N/A,#N/A,TRUE,"bazpr99"}</definedName>
    <definedName name="sasa" localSheetId="5" hidden="1">{#N/A,#N/A,TRUE,"preg4";#N/A,#N/A,TRUE,"bazpr99"}</definedName>
    <definedName name="sasa" hidden="1">{#N/A,#N/A,TRUE,"preg4";#N/A,#N/A,TRUE,"bazpr99"}</definedName>
    <definedName name="se" localSheetId="9" hidden="1">{#N/A,#N/A,TRUE,"preg4";#N/A,#N/A,TRUE,"bazpr99"}</definedName>
    <definedName name="se" localSheetId="10" hidden="1">{#N/A,#N/A,TRUE,"preg4";#N/A,#N/A,TRUE,"bazpr99"}</definedName>
    <definedName name="se" localSheetId="3" hidden="1">{#N/A,#N/A,TRUE,"preg4";#N/A,#N/A,TRUE,"bazpr99"}</definedName>
    <definedName name="se" localSheetId="4" hidden="1">{#N/A,#N/A,TRUE,"preg4";#N/A,#N/A,TRUE,"bazpr99"}</definedName>
    <definedName name="se" localSheetId="5" hidden="1">{#N/A,#N/A,TRUE,"preg4";#N/A,#N/A,TRUE,"bazpr99"}</definedName>
    <definedName name="se" hidden="1">{#N/A,#N/A,TRUE,"preg4";#N/A,#N/A,TRUE,"bazpr99"}</definedName>
    <definedName name="ss" localSheetId="9" hidden="1">{#N/A,#N/A,TRUE,"preg4";#N/A,#N/A,TRUE,"bazpr2001"}</definedName>
    <definedName name="ss" localSheetId="10" hidden="1">{#N/A,#N/A,TRUE,"preg4";#N/A,#N/A,TRUE,"bazpr2001"}</definedName>
    <definedName name="ss" localSheetId="3" hidden="1">{#N/A,#N/A,TRUE,"preg4";#N/A,#N/A,TRUE,"bazpr2001"}</definedName>
    <definedName name="ss" localSheetId="4" hidden="1">{#N/A,#N/A,TRUE,"preg4";#N/A,#N/A,TRUE,"bazpr2001"}</definedName>
    <definedName name="ss" localSheetId="5" hidden="1">{#N/A,#N/A,TRUE,"preg4";#N/A,#N/A,TRUE,"bazpr2001"}</definedName>
    <definedName name="ss" hidden="1">{#N/A,#N/A,TRUE,"preg4";#N/A,#N/A,TRUE,"bazpr2001"}</definedName>
    <definedName name="tabela" localSheetId="9" hidden="1">{#N/A,#N/A,TRUE,"preg4";#N/A,#N/A,TRUE,"bazpr99"}</definedName>
    <definedName name="tabela" localSheetId="10" hidden="1">{#N/A,#N/A,TRUE,"preg4";#N/A,#N/A,TRUE,"bazpr99"}</definedName>
    <definedName name="tabela" localSheetId="3" hidden="1">{#N/A,#N/A,TRUE,"preg4";#N/A,#N/A,TRUE,"bazpr99"}</definedName>
    <definedName name="tabela" localSheetId="4" hidden="1">{#N/A,#N/A,TRUE,"preg4";#N/A,#N/A,TRUE,"bazpr99"}</definedName>
    <definedName name="tabela" localSheetId="5" hidden="1">{#N/A,#N/A,TRUE,"preg4";#N/A,#N/A,TRUE,"bazpr99"}</definedName>
    <definedName name="tabela" hidden="1">{#N/A,#N/A,TRUE,"preg4";#N/A,#N/A,TRUE,"bazpr99"}</definedName>
    <definedName name="transveri11" localSheetId="0">#REF!</definedName>
    <definedName name="transveri11">#REF!</definedName>
    <definedName name="TRANSVERI111" localSheetId="0">[1]BAZA!#REF!</definedName>
    <definedName name="TRANSVERI111">[1]BAZA!#REF!</definedName>
    <definedName name="UVOZ" localSheetId="0">#REF!</definedName>
    <definedName name="UVOZ">#REF!</definedName>
    <definedName name="UVOZ_DORABOTKI_99_TRBR" localSheetId="0">#REF!</definedName>
    <definedName name="UVOZ_DORABOTKI_99_TRBR" localSheetId="9">#REF!</definedName>
    <definedName name="UVOZ_DORABOTKI_99_TRBR" localSheetId="10">#REF!</definedName>
    <definedName name="UVOZ_DORABOTKI_99_TRBR" localSheetId="3">#REF!</definedName>
    <definedName name="UVOZ_DORABOTKI_99_TRBR" localSheetId="4">#REF!</definedName>
    <definedName name="UVOZ_DORABOTKI_99_TRBR" localSheetId="5">#REF!</definedName>
    <definedName name="UVOZ_DORABOTKI_99_TRBR">#REF!</definedName>
    <definedName name="UVOZ2000_10" localSheetId="0">#REF!</definedName>
    <definedName name="UVOZ2000_10" localSheetId="9">#REF!</definedName>
    <definedName name="UVOZ2000_10" localSheetId="10">#REF!</definedName>
    <definedName name="UVOZ2000_10" localSheetId="3">#REF!</definedName>
    <definedName name="UVOZ2000_10" localSheetId="4">#REF!</definedName>
    <definedName name="UVOZ2000_10" localSheetId="5">#REF!</definedName>
    <definedName name="UVOZ2000_10">#REF!</definedName>
    <definedName name="UVOZ2000_10_27" localSheetId="0">#REF!</definedName>
    <definedName name="UVOZ2000_10_27" localSheetId="9">#REF!</definedName>
    <definedName name="UVOZ2000_10_27" localSheetId="10">#REF!</definedName>
    <definedName name="UVOZ2000_10_27" localSheetId="3">#REF!</definedName>
    <definedName name="UVOZ2000_10_27" localSheetId="4">#REF!</definedName>
    <definedName name="UVOZ2000_10_27" localSheetId="5">#REF!</definedName>
    <definedName name="UVOZ2000_10_27">#REF!</definedName>
    <definedName name="UVOZ2000_11" localSheetId="0">#REF!</definedName>
    <definedName name="UVOZ2000_11">#REF!</definedName>
    <definedName name="uvoz2000_12" localSheetId="0">#REF!</definedName>
    <definedName name="uvoz2000_12">#REF!</definedName>
    <definedName name="UVOZ2000_27" localSheetId="0">#REF!</definedName>
    <definedName name="UVOZ2000_27" localSheetId="9">#REF!</definedName>
    <definedName name="UVOZ2000_27" localSheetId="10">#REF!</definedName>
    <definedName name="UVOZ2000_27" localSheetId="3">#REF!</definedName>
    <definedName name="UVOZ2000_27" localSheetId="4">#REF!</definedName>
    <definedName name="UVOZ2000_27" localSheetId="5">#REF!</definedName>
    <definedName name="UVOZ2000_27">#REF!</definedName>
    <definedName name="UVOZ2001_27" localSheetId="0">#REF!</definedName>
    <definedName name="UVOZ2001_27" localSheetId="9">#REF!</definedName>
    <definedName name="UVOZ2001_27" localSheetId="10">#REF!</definedName>
    <definedName name="UVOZ2001_27" localSheetId="3">#REF!</definedName>
    <definedName name="UVOZ2001_27" localSheetId="4">#REF!</definedName>
    <definedName name="UVOZ2001_27" localSheetId="5">#REF!</definedName>
    <definedName name="UVOZ2001_27">#REF!</definedName>
    <definedName name="UVOZ2002_27" localSheetId="0">#REF!</definedName>
    <definedName name="UVOZ2002_27" localSheetId="9">#REF!</definedName>
    <definedName name="UVOZ2002_27" localSheetId="10">#REF!</definedName>
    <definedName name="UVOZ2002_27" localSheetId="3">#REF!</definedName>
    <definedName name="UVOZ2002_27" localSheetId="4">#REF!</definedName>
    <definedName name="UVOZ2002_27" localSheetId="5">#REF!</definedName>
    <definedName name="UVOZ2002_27">#REF!</definedName>
    <definedName name="UVOZ2003_27" localSheetId="0">#REF!</definedName>
    <definedName name="UVOZ2003_27" localSheetId="9">#REF!</definedName>
    <definedName name="UVOZ2003_27" localSheetId="10">#REF!</definedName>
    <definedName name="UVOZ2003_27" localSheetId="3">#REF!</definedName>
    <definedName name="UVOZ2003_27" localSheetId="4">#REF!</definedName>
    <definedName name="UVOZ2003_27" localSheetId="5">#REF!</definedName>
    <definedName name="UVOZ2003_27">#REF!</definedName>
    <definedName name="UVOZ98_10_27" localSheetId="0">[2]BAZA!#REF!</definedName>
    <definedName name="UVOZ98_10_27" localSheetId="9">[2]BAZA!#REF!</definedName>
    <definedName name="UVOZ98_10_27">[2]BAZA!#REF!</definedName>
    <definedName name="UVOZ99_10_27" localSheetId="0">#REF!</definedName>
    <definedName name="UVOZ99_10_27">#REF!</definedName>
    <definedName name="wfr" localSheetId="9" hidden="1">{#N/A,#N/A,TRUE,"preg4";#N/A,#N/A,TRUE,"bazpr99"}</definedName>
    <definedName name="wfr" localSheetId="10" hidden="1">{#N/A,#N/A,TRUE,"preg4";#N/A,#N/A,TRUE,"bazpr99"}</definedName>
    <definedName name="wfr" localSheetId="3" hidden="1">{#N/A,#N/A,TRUE,"preg4";#N/A,#N/A,TRUE,"bazpr99"}</definedName>
    <definedName name="wfr" localSheetId="4" hidden="1">{#N/A,#N/A,TRUE,"preg4";#N/A,#N/A,TRUE,"bazpr99"}</definedName>
    <definedName name="wfr" localSheetId="5" hidden="1">{#N/A,#N/A,TRUE,"preg4";#N/A,#N/A,TRUE,"bazpr99"}</definedName>
    <definedName name="wfr" hidden="1">{#N/A,#N/A,TRUE,"preg4";#N/A,#N/A,TRUE,"bazpr99"}</definedName>
    <definedName name="wrn.PAZAR." localSheetId="9" hidden="1">{#N/A,#N/A,TRUE,"preg4";#N/A,#N/A,TRUE,"bazpr2001"}</definedName>
    <definedName name="wrn.PAZAR." localSheetId="10" hidden="1">{#N/A,#N/A,TRUE,"preg4";#N/A,#N/A,TRUE,"bazpr2001"}</definedName>
    <definedName name="wrn.PAZAR." localSheetId="3" hidden="1">{#N/A,#N/A,TRUE,"preg4";#N/A,#N/A,TRUE,"bazpr2001"}</definedName>
    <definedName name="wrn.PAZAR." localSheetId="4" hidden="1">{#N/A,#N/A,TRUE,"preg4";#N/A,#N/A,TRUE,"bazpr2001"}</definedName>
    <definedName name="wrn.PAZAR." localSheetId="5" hidden="1">{#N/A,#N/A,TRUE,"preg4";#N/A,#N/A,TRUE,"bazpr2001"}</definedName>
    <definedName name="wrn.PAZAR." hidden="1">{#N/A,#N/A,TRUE,"preg4";#N/A,#N/A,TRUE,"bazpr2001"}</definedName>
    <definedName name="wrn.pazar_1." localSheetId="9" hidden="1">{#N/A,#N/A,TRUE,"preg4";#N/A,#N/A,TRUE,"bazpr2003";#N/A,#N/A,TRUE,"preg4";#N/A,#N/A,TRUE,"bazpr2003";#N/A,#N/A,TRUE,"bazpr2003"}</definedName>
    <definedName name="wrn.pazar_1." localSheetId="10" hidden="1">{#N/A,#N/A,TRUE,"preg4";#N/A,#N/A,TRUE,"bazpr2003";#N/A,#N/A,TRUE,"preg4";#N/A,#N/A,TRUE,"bazpr2003";#N/A,#N/A,TRUE,"bazpr2003"}</definedName>
    <definedName name="wrn.pazar_1." localSheetId="3" hidden="1">{#N/A,#N/A,TRUE,"preg4";#N/A,#N/A,TRUE,"bazpr2003";#N/A,#N/A,TRUE,"preg4";#N/A,#N/A,TRUE,"bazpr2003";#N/A,#N/A,TRUE,"bazpr2003"}</definedName>
    <definedName name="wrn.pazar_1." localSheetId="4" hidden="1">{#N/A,#N/A,TRUE,"preg4";#N/A,#N/A,TRUE,"bazpr2003";#N/A,#N/A,TRUE,"preg4";#N/A,#N/A,TRUE,"bazpr2003";#N/A,#N/A,TRUE,"bazpr2003"}</definedName>
    <definedName name="wrn.pazar_1." localSheetId="5" hidden="1">{#N/A,#N/A,TRUE,"preg4";#N/A,#N/A,TRUE,"bazpr2003";#N/A,#N/A,TRUE,"preg4";#N/A,#N/A,TRUE,"bazpr2003";#N/A,#N/A,TRUE,"bazpr2003"}</definedName>
    <definedName name="wrn.pazar_1." hidden="1">{#N/A,#N/A,TRUE,"preg4";#N/A,#N/A,TRUE,"bazpr2003";#N/A,#N/A,TRUE,"preg4";#N/A,#N/A,TRUE,"bazpr2003";#N/A,#N/A,TRUE,"bazpr2003"}</definedName>
    <definedName name="wrn1.pazar." localSheetId="9" hidden="1">{#N/A,#N/A,TRUE,"preg4";#N/A,#N/A,TRUE,"bazpr99"}</definedName>
    <definedName name="wrn1.pazar." localSheetId="10" hidden="1">{#N/A,#N/A,TRUE,"preg4";#N/A,#N/A,TRUE,"bazpr99"}</definedName>
    <definedName name="wrn1.pazar." localSheetId="3" hidden="1">{#N/A,#N/A,TRUE,"preg4";#N/A,#N/A,TRUE,"bazpr99"}</definedName>
    <definedName name="wrn1.pazar." localSheetId="4" hidden="1">{#N/A,#N/A,TRUE,"preg4";#N/A,#N/A,TRUE,"bazpr99"}</definedName>
    <definedName name="wrn1.pazar." localSheetId="5" hidden="1">{#N/A,#N/A,TRUE,"preg4";#N/A,#N/A,TRUE,"bazpr99"}</definedName>
    <definedName name="wrn1.pazar." hidden="1">{#N/A,#N/A,TRUE,"preg4";#N/A,#N/A,TRUE,"bazpr99"}</definedName>
    <definedName name="z" localSheetId="9" hidden="1">{#N/A,#N/A,TRUE,"preg4";#N/A,#N/A,TRUE,"bazpr99"}</definedName>
    <definedName name="z" localSheetId="10" hidden="1">{#N/A,#N/A,TRUE,"preg4";#N/A,#N/A,TRUE,"bazpr99"}</definedName>
    <definedName name="z" localSheetId="3" hidden="1">{#N/A,#N/A,TRUE,"preg4";#N/A,#N/A,TRUE,"bazpr99"}</definedName>
    <definedName name="z" localSheetId="4" hidden="1">{#N/A,#N/A,TRUE,"preg4";#N/A,#N/A,TRUE,"bazpr99"}</definedName>
    <definedName name="z" localSheetId="5" hidden="1">{#N/A,#N/A,TRUE,"preg4";#N/A,#N/A,TRUE,"bazpr99"}</definedName>
    <definedName name="z" hidden="1">{#N/A,#N/A,TRUE,"preg4";#N/A,#N/A,TRUE,"bazpr99"}</definedName>
    <definedName name="zz" localSheetId="9" hidden="1">{#N/A,#N/A,TRUE,"preg4";#N/A,#N/A,TRUE,"bazpr2000"}</definedName>
    <definedName name="zz" localSheetId="10" hidden="1">{#N/A,#N/A,TRUE,"preg4";#N/A,#N/A,TRUE,"bazpr2000"}</definedName>
    <definedName name="zz" localSheetId="3" hidden="1">{#N/A,#N/A,TRUE,"preg4";#N/A,#N/A,TRUE,"bazpr2000"}</definedName>
    <definedName name="zz" localSheetId="4" hidden="1">{#N/A,#N/A,TRUE,"preg4";#N/A,#N/A,TRUE,"bazpr2000"}</definedName>
    <definedName name="zz" localSheetId="5" hidden="1">{#N/A,#N/A,TRUE,"preg4";#N/A,#N/A,TRUE,"bazpr2000"}</definedName>
    <definedName name="zz" hidden="1">{#N/A,#N/A,TRUE,"preg4";#N/A,#N/A,TRUE,"bazpr2000"}</definedName>
    <definedName name="zzzz" localSheetId="9" hidden="1">{#N/A,#N/A,TRUE,"preg4";#N/A,#N/A,TRUE,"bazpr99"}</definedName>
    <definedName name="zzzz" localSheetId="10" hidden="1">{#N/A,#N/A,TRUE,"preg4";#N/A,#N/A,TRUE,"bazpr99"}</definedName>
    <definedName name="zzzz" localSheetId="3" hidden="1">{#N/A,#N/A,TRUE,"preg4";#N/A,#N/A,TRUE,"bazpr99"}</definedName>
    <definedName name="zzzz" localSheetId="4" hidden="1">{#N/A,#N/A,TRUE,"preg4";#N/A,#N/A,TRUE,"bazpr99"}</definedName>
    <definedName name="zzzz" localSheetId="5" hidden="1">{#N/A,#N/A,TRUE,"preg4";#N/A,#N/A,TRUE,"bazpr99"}</definedName>
    <definedName name="zzzz" hidden="1">{#N/A,#N/A,TRUE,"preg4";#N/A,#N/A,TRUE,"bazpr99"}</definedName>
    <definedName name="готовински" localSheetId="0">#REF!</definedName>
    <definedName name="готовински">#REF!</definedName>
    <definedName name="готовински1" localSheetId="0">#REF!</definedName>
    <definedName name="готовински1">#REF!</definedName>
  </definedNames>
  <calcPr calcId="152511"/>
</workbook>
</file>

<file path=xl/calcChain.xml><?xml version="1.0" encoding="utf-8"?>
<calcChain xmlns="http://schemas.openxmlformats.org/spreadsheetml/2006/main">
  <c r="G9" i="75" l="1"/>
  <c r="G8" i="75"/>
  <c r="G7" i="75"/>
  <c r="G7" i="72"/>
  <c r="G21" i="71"/>
  <c r="G9" i="69"/>
  <c r="O7" i="24" l="1"/>
  <c r="P7" i="24" l="1"/>
  <c r="P9" i="24"/>
  <c r="O9" i="24"/>
  <c r="P8" i="24"/>
  <c r="O8" i="24"/>
  <c r="E7" i="54" l="1"/>
  <c r="J8" i="44"/>
  <c r="J9" i="44"/>
  <c r="J10" i="44"/>
  <c r="J11" i="44"/>
  <c r="J12" i="44"/>
  <c r="J7" i="44"/>
  <c r="H7" i="44"/>
  <c r="K7" i="44"/>
  <c r="H12" i="54" l="1"/>
  <c r="H11" i="54"/>
  <c r="H10" i="54"/>
  <c r="H9" i="54"/>
  <c r="H8" i="54"/>
  <c r="J8" i="54" s="1"/>
  <c r="H7" i="54"/>
  <c r="D13" i="54"/>
  <c r="F8" i="54" l="1"/>
  <c r="H13" i="54"/>
  <c r="F7" i="54"/>
  <c r="J13" i="54"/>
  <c r="K12" i="44"/>
  <c r="K11" i="44"/>
  <c r="K10" i="44"/>
  <c r="K9" i="44"/>
  <c r="K8" i="44"/>
  <c r="D13" i="44"/>
  <c r="H8" i="44"/>
  <c r="H9" i="44"/>
  <c r="H10" i="44"/>
  <c r="H11" i="44"/>
  <c r="H12" i="44"/>
  <c r="C13" i="44"/>
  <c r="E7" i="44" s="1"/>
  <c r="F7" i="44" l="1"/>
  <c r="J13" i="44"/>
  <c r="K13" i="44"/>
  <c r="H13" i="44"/>
  <c r="J12" i="54"/>
  <c r="J10" i="54"/>
  <c r="J11" i="54"/>
  <c r="J9" i="54"/>
  <c r="J7" i="54" l="1"/>
  <c r="E8" i="44" l="1"/>
  <c r="F12" i="44"/>
  <c r="F11" i="44" l="1"/>
  <c r="F9" i="44"/>
  <c r="F10" i="44"/>
  <c r="F8" i="44"/>
  <c r="E9" i="44"/>
  <c r="L7" i="44"/>
  <c r="E10" i="44"/>
  <c r="L12" i="44"/>
  <c r="E12" i="44"/>
  <c r="E11" i="44"/>
  <c r="E13" i="44" l="1"/>
  <c r="F13" i="44"/>
  <c r="L8" i="44"/>
  <c r="L9" i="44"/>
  <c r="L10" i="44"/>
  <c r="L11" i="44"/>
  <c r="C13" i="43"/>
  <c r="E7" i="43" s="1"/>
  <c r="D13" i="43"/>
  <c r="K7" i="43"/>
  <c r="L7" i="43"/>
  <c r="L13" i="44" l="1"/>
  <c r="L10" i="43"/>
  <c r="L11" i="43"/>
  <c r="L9" i="43"/>
  <c r="L8" i="43"/>
  <c r="L12" i="43"/>
  <c r="K12" i="43"/>
  <c r="K8" i="43"/>
  <c r="K11" i="43"/>
  <c r="K9" i="43"/>
  <c r="K10" i="43"/>
  <c r="E12" i="43"/>
  <c r="E8" i="43"/>
  <c r="E9" i="43"/>
  <c r="E11" i="43"/>
  <c r="E10" i="43"/>
  <c r="F9" i="43"/>
  <c r="F7" i="43"/>
  <c r="F12" i="43"/>
  <c r="F10" i="43"/>
  <c r="F8" i="43"/>
  <c r="F11" i="43"/>
  <c r="F11" i="54"/>
  <c r="E9" i="54" l="1"/>
  <c r="K13" i="43"/>
  <c r="L13" i="43"/>
  <c r="F13" i="43"/>
  <c r="E13" i="43"/>
  <c r="E11" i="54"/>
  <c r="E12" i="54"/>
  <c r="E8" i="54"/>
  <c r="F10" i="54"/>
  <c r="F9" i="54"/>
  <c r="E10" i="54"/>
  <c r="F12" i="54"/>
  <c r="E13" i="54" l="1"/>
  <c r="F13" i="54"/>
</calcChain>
</file>

<file path=xl/sharedStrings.xml><?xml version="1.0" encoding="utf-8"?>
<sst xmlns="http://schemas.openxmlformats.org/spreadsheetml/2006/main" count="983" uniqueCount="636">
  <si>
    <t>Индустрија</t>
  </si>
  <si>
    <t>Земјоделство, шумарство и рибарство</t>
  </si>
  <si>
    <t>Градежништво</t>
  </si>
  <si>
    <t>ВИДОВИ ПОКАЗАТЕЛИ</t>
  </si>
  <si>
    <t>Показатели за задолженоста</t>
  </si>
  <si>
    <t>Показател за вкупната задолженост</t>
  </si>
  <si>
    <t>Показател за левериџ - средства/капитал (пати)</t>
  </si>
  <si>
    <t>Показател долг/капитал (пати)</t>
  </si>
  <si>
    <t>Показател за долгорочната задолженост</t>
  </si>
  <si>
    <t>Показател за покриеност на расходите за финансирање со добивката од редовни активности</t>
  </si>
  <si>
    <t>Показатели за ликвидноста</t>
  </si>
  <si>
    <t>Показател за тековната ликвидност</t>
  </si>
  <si>
    <t>Показател за моментна ликвидност</t>
  </si>
  <si>
    <t>Показател за парична ликвидност</t>
  </si>
  <si>
    <t>Нето работен капитал (во милиони денари)</t>
  </si>
  <si>
    <t>Показатели за ефикасноста на користењето на средствата</t>
  </si>
  <si>
    <t>Денови на врзување на залихите (апроксимација)</t>
  </si>
  <si>
    <t>Обрт на залихите (пати)</t>
  </si>
  <si>
    <t>Обрт на капиталот и резервите (пати)</t>
  </si>
  <si>
    <t>Покриеност на оперативните нетековни средства со долгорочни извори на финансирање</t>
  </si>
  <si>
    <t>Показатели за профитабилноста</t>
  </si>
  <si>
    <t>Нето профитна маргина</t>
  </si>
  <si>
    <t>Оперативна профитна маргина</t>
  </si>
  <si>
    <t>Приходи од редовната дејност по вработен, во милиони денари (показател за продуктивноста)</t>
  </si>
  <si>
    <t>Нето-добивка по оданочување по вработен, во милиони денари (показател за продуктивноста)</t>
  </si>
  <si>
    <t>Начин на пресметување на показателите за работењето на корпоративниот сектор</t>
  </si>
  <si>
    <t>Показател</t>
  </si>
  <si>
    <t>Начин на пресметување</t>
  </si>
  <si>
    <t>ЗАДОЛЖЕНОСТ</t>
  </si>
  <si>
    <t>Показател за вкупна задолженост</t>
  </si>
  <si>
    <t>Показател долг/капитал</t>
  </si>
  <si>
    <t>Показател за долгорочна задолженост</t>
  </si>
  <si>
    <t>Показател средства/капитал</t>
  </si>
  <si>
    <t>Показател за покриеност на расходите за финансирање</t>
  </si>
  <si>
    <t>Приходи од работењето - расходи од работењето</t>
  </si>
  <si>
    <t>ЛИКВИДНОСТ</t>
  </si>
  <si>
    <t>Тековна ликвидност</t>
  </si>
  <si>
    <t>Тековни средства / (краткорочни обврски + ПВР)</t>
  </si>
  <si>
    <t>Брза ликвиднсот</t>
  </si>
  <si>
    <t>(Тековни средства - залихи) / (краткорочни обврски + ПВР)</t>
  </si>
  <si>
    <t>Нето работен капитал</t>
  </si>
  <si>
    <t xml:space="preserve">Тековни средства - краткорочни обврски - ПВР </t>
  </si>
  <si>
    <t>Парична ликвидност</t>
  </si>
  <si>
    <t xml:space="preserve">(Краткорочни финансиски средства + Парични средства и парични еквиваленти) /  (краткорочни обврски + ПВР) </t>
  </si>
  <si>
    <t>ПРОФИТАБИЛНОСТ</t>
  </si>
  <si>
    <t>Нето добивка (загуба) / просек на вкупна актива од последните два периода</t>
  </si>
  <si>
    <t>Нето добивка (загуба) / просек на капитал и резерви од последните два периода</t>
  </si>
  <si>
    <t>Оперативна добивка / Вкупна актива</t>
  </si>
  <si>
    <t>ЕБИТ / вкупна актива</t>
  </si>
  <si>
    <t>Нето профитна маржа</t>
  </si>
  <si>
    <t>(Нето добивка за деловната година - нето загуба за деловната година) / приходи од работењето</t>
  </si>
  <si>
    <t>Оперативна профитна маржа</t>
  </si>
  <si>
    <t>ЕБИТ / приходи од работењето</t>
  </si>
  <si>
    <t>ЕФИКАСНОСТ ВО КОРИСТЕЊЕТО НА СРЕДСТВАТА</t>
  </si>
  <si>
    <t>Обрт на вкупни средства</t>
  </si>
  <si>
    <t>Обрт на фиксни средства</t>
  </si>
  <si>
    <t>Обрт на залихите</t>
  </si>
  <si>
    <t>Обрт на побарувања</t>
  </si>
  <si>
    <t>Обрт на капиталот и резервите</t>
  </si>
  <si>
    <t>Денови на врзување на залихите</t>
  </si>
  <si>
    <t>365 / обрт на залихите</t>
  </si>
  <si>
    <t>Денови на врзување на побарувањата</t>
  </si>
  <si>
    <t>365 / обрт на побарувања</t>
  </si>
  <si>
    <t>Денови на исплата на краткорочните обрврски</t>
  </si>
  <si>
    <t>(Главнина и резерви + долгорочни резервирања за ризици + долгочни обврски) / (Нематеријални средства + материјални средства + вложувања во недвижности)</t>
  </si>
  <si>
    <t>Оперативни нетековни средства / Вкупна актива</t>
  </si>
  <si>
    <t>(Нематеријални средства + материјални средства + вложувања во недвижности) / вкупна актива</t>
  </si>
  <si>
    <t>Показатели за работењето на правните лица, според нивната големина</t>
  </si>
  <si>
    <t>Големи правни лица</t>
  </si>
  <si>
    <t>Средни правни лица</t>
  </si>
  <si>
    <t>Мали правни лица</t>
  </si>
  <si>
    <t>Микро правни лица</t>
  </si>
  <si>
    <t>Показатели за работењето на правните лица, според остварениот финансиски резултат</t>
  </si>
  <si>
    <t>Дејности</t>
  </si>
  <si>
    <t>денарски кредити</t>
  </si>
  <si>
    <t>кредити со валутна компонента</t>
  </si>
  <si>
    <t>Вкупно за корпоративен сектор</t>
  </si>
  <si>
    <t>просечна каматна стапка</t>
  </si>
  <si>
    <t>број на п.п. над стапка на благајнички записи</t>
  </si>
  <si>
    <t>Распределба на вкупните средства</t>
  </si>
  <si>
    <t>Вкупни средства / БДП</t>
  </si>
  <si>
    <t>Трговија, транспорт, складирање и угостителство</t>
  </si>
  <si>
    <t>Информации и комуникации</t>
  </si>
  <si>
    <t>Вкупен корпоративен сектор</t>
  </si>
  <si>
    <t>Показатели за работењето на корпоративниот сектор и за одделните дејности</t>
  </si>
  <si>
    <t>Дејности во врска со недвижен имот; стручни, научни и технички дејности; административни и помошни услужни дејности</t>
  </si>
  <si>
    <t>Дејности во врска со недвижен имот, стручни, научни, технички административни и помошни услужни дејности</t>
  </si>
  <si>
    <t>број на п.п. над стапка на ЕУРИБОР- 12 месец</t>
  </si>
  <si>
    <t>Висина на просечната каматна стапка на редовните недостасани кредити на корпоративниот сектор и распон над стапката на благајнички записи, СКИБОР и ЕУРИБОР, по дејности</t>
  </si>
  <si>
    <t>Трговија на големо и мало, транспорт, складирање и угостителство</t>
  </si>
  <si>
    <t>Дејности во врска со недвижен имот, стручни, научни, технички, административни и помошни услужни дејности</t>
  </si>
  <si>
    <t>Годишна стапка на промена на додадената вредност (во %)</t>
  </si>
  <si>
    <t>Придонес во годишната промена на додадената вредност (во %)</t>
  </si>
  <si>
    <t>Годишна апсолутна промена на додадената вредност (во милиони денари)</t>
  </si>
  <si>
    <t xml:space="preserve">Дејности  </t>
  </si>
  <si>
    <t>Износ на додадената вредност (во милиони денари)</t>
  </si>
  <si>
    <t>Додадена вредност на одделните дејности на корпоративниот сектор, по постојани цени од 2005 година</t>
  </si>
  <si>
    <t xml:space="preserve">Додадена вредност на одделните дејности на корпоративниот сектор, по тековни цени </t>
  </si>
  <si>
    <t>Структура на додадената вредност (во %)</t>
  </si>
  <si>
    <t>Показатели за продуктивноста во корпоративниот сектор и по одделни дејности</t>
  </si>
  <si>
    <t>Годишна стапка на промена на додадената вредност по вработен (во %)</t>
  </si>
  <si>
    <t>ВКУПНО</t>
  </si>
  <si>
    <t>Износ на задолженост кон домашните банки (во милиони денари)</t>
  </si>
  <si>
    <t>Задолженост на корпоративниот сектор кон домашниот банкарски систем</t>
  </si>
  <si>
    <t>Релативна промена на задолженоста кон домашните банки (во %)</t>
  </si>
  <si>
    <t>Структура на задолженоста кон домашните банки (во %)</t>
  </si>
  <si>
    <t>Денарска</t>
  </si>
  <si>
    <t>Долг со валутна компонента</t>
  </si>
  <si>
    <t>Фиксна каматна стапка</t>
  </si>
  <si>
    <t>Променлива (варијабилна) каматна стапка</t>
  </si>
  <si>
    <t>Прилагодлива каматна стапка</t>
  </si>
  <si>
    <t>Валутна структура на задолженоста кон домашните банки</t>
  </si>
  <si>
    <t>Задолженост на корпоративниот сектор кон домашните банки - валутна структура и структура по тип на каматни стапки</t>
  </si>
  <si>
    <t>Структура на задолженоста кон домашните банки по тип на каматни стапки</t>
  </si>
  <si>
    <t xml:space="preserve">Број на субјекти </t>
  </si>
  <si>
    <t>Правни лица кои оствариле загуба во соодветната година</t>
  </si>
  <si>
    <t>Правни лица кои оствариле добивка во соодветната година</t>
  </si>
  <si>
    <t>Број на субјекти</t>
  </si>
  <si>
    <t>(Долгорочни резервирања за ризици и трошоци + Долгорочни обврски) / (Долгорочни резервирања за ризици и трошоци + Долгорочни обврски + Главнина и резерви)</t>
  </si>
  <si>
    <t>ЕБИТ (Добивка од деловни активности) / финансиски расходи</t>
  </si>
  <si>
    <t>ЕБИТ (Добивка од деловни активности)</t>
  </si>
  <si>
    <t>Поврат на просечниот капитал и резерви - РОАЕ</t>
  </si>
  <si>
    <t>Поврат на просечната актива - РОAА</t>
  </si>
  <si>
    <t>Поврат на просечниот ангажираниот капитал - РОЦЕ</t>
  </si>
  <si>
    <t>ЕБИТ / просек од (главнина и резерви + Долгорочни резервирања за ризици + долгорочни обврски) од последните два периода</t>
  </si>
  <si>
    <t>Приходи од работењето / просек на вкупна актива од последните два периода</t>
  </si>
  <si>
    <t>Приходи од работењето / просек на (вложувања во недвижности + материјални средства) за последните два периода</t>
  </si>
  <si>
    <t>Приходи од работењето / просечни капитал и резерви од последните два периода</t>
  </si>
  <si>
    <t>Приходи од работењето / просечни долгорочни и краткорочни побарувања од последните два периода</t>
  </si>
  <si>
    <t>Приходи од работењето / просечни залихи од последните два периода</t>
  </si>
  <si>
    <t>Поврат на просечните вкупни средства</t>
  </si>
  <si>
    <t>Поврат на просечните сопствениот капитал</t>
  </si>
  <si>
    <t>Поврат на просечниот ангажираниот капитал</t>
  </si>
  <si>
    <t>Кракоторочни обврски (просек од последните две години)*365 / расходи од работењето без ефектот на депрецијацијата, амортизацијата и вредносното усогласување на средствата</t>
  </si>
  <si>
    <t>Оперативна добивка/Вкупни средства</t>
  </si>
  <si>
    <t>ЕБИТ (Добивка од деловни активности) / расходи за камата</t>
  </si>
  <si>
    <t>Показател за покриеност на каматните расходи</t>
  </si>
  <si>
    <t>Показател за покриеност на расходите за камата со добивката од редовни активности</t>
  </si>
  <si>
    <t>Обрт на нето работниот капитал</t>
  </si>
  <si>
    <t>Приходи од работењето / Нето работен капитал</t>
  </si>
  <si>
    <t>Обрт на нето работниот капитал (пати)</t>
  </si>
  <si>
    <t>Обрт на тековните побарувања</t>
  </si>
  <si>
    <t>Приходи од работењето / просечни краткорочни побарувања од последните два периода</t>
  </si>
  <si>
    <t>Обрт на тековните побарувања (пати)</t>
  </si>
  <si>
    <t>366 / обрт на тековните побарувања</t>
  </si>
  <si>
    <t>Денови на врзување на тековните побарувањата</t>
  </si>
  <si>
    <t>Каматоносен долг/капитал (пати)</t>
  </si>
  <si>
    <t>Долгорочен каматоносен долг / Вкупен ангажиран капитал</t>
  </si>
  <si>
    <t>Показател долг/капитал и резерви (пати)</t>
  </si>
  <si>
    <t>(Обврски по основ на кредити, вклучително и кредити од поврзани лица + Останати финансиски обврски + Долгорочни резервирања за бенефити за вработените) / (Главнина и резерви)</t>
  </si>
  <si>
    <t>(Долгорочни обврски по основ на кредити, вклучително и кредити од поврзани лица + Долгорочни останати финансиски обврски + Долгорочни резервирања за бенефити за вработените) / (Долгорочни обврски по основ на кредити, вклучително и кредити од поврзани лица + Долгорочни останати финансиски обврски + Долгорочни резервирања за бенефити за вработените + Главнина и резерви)</t>
  </si>
  <si>
    <t>Каматоносен долг/ капитал и резерви (пати)</t>
  </si>
  <si>
    <t>Апсолутна промена на задолженоста кон домашните банки (во милиони денари)</t>
  </si>
  <si>
    <t>Трошоци за труд по единица производ (Unit labour costs)</t>
  </si>
  <si>
    <t>Годишна стапка на промена на трошоците за труд по единица производ (во %)</t>
  </si>
  <si>
    <t>Субјекти кон кои домашните банки имаат кредитна изложеност</t>
  </si>
  <si>
    <t>Показатели за работењето на лицата од корпоративниот сектор, кон коишто домашните банки имаат кредитна изложеност</t>
  </si>
  <si>
    <t>Субјекти кон кои домашните банки немаат кредитна изложеност</t>
  </si>
  <si>
    <t>(Вкупни средства - главнина и резерви) / вкупни средства</t>
  </si>
  <si>
    <t>(Вкупна средства - главнина и резерви) / вкупна главнина и резерви</t>
  </si>
  <si>
    <t>Средства / Главнина и резерви</t>
  </si>
  <si>
    <t>Нето добивка по оданочување / Број на вработени (податокот за бројот на вработени е добиен од соопштенијата на ДЗС)</t>
  </si>
  <si>
    <t>Приходи од редовната дејност по вработен / Број на вработени (податокот за бројот на вработени е добиен од соопштенијата на ДЗС)</t>
  </si>
  <si>
    <t>Додадена вредност (по тековни цени од 2005 година) по  просечен број на вработени (во илјади денари)</t>
  </si>
  <si>
    <t>состојба на 31.12.2017</t>
  </si>
  <si>
    <t>состојба на 31.12.2018</t>
  </si>
  <si>
    <t>2017</t>
  </si>
  <si>
    <t>*Износот на отпишана задолженост од страна на банките во текот на 2016 година во износ од 10.807 милиони денари, и кумулативно во текот на 2016 - 2018 година во износ од 16.472 милиони денари, поради исполнетост на регулативните барања за задолжителен отпис на нефункционалната изложеност којашто подолго од две години е целосно покриена со исправка на вредност,  не е распределен по одделни дејности поради нерасположливост на соодветниот податок.</t>
  </si>
  <si>
    <t>* При пресметката на соодветните структурни карактеристики на задолженоста на корпоративниот сектор кон домашните банки по одделни дејности за 2017 и за 2018 година, не е земен предвид износот на отпишана задолженост од банките во текот на 2016 - 2018 година направен поради исполнување на регулативните барања за задолжителен отпис на нефункционалната изложеност којашто подолго од две години е целосно покриена со исправка на вредност.</t>
  </si>
  <si>
    <t>број на п.п. над СКИБОР - 6 месеци</t>
  </si>
  <si>
    <t>број на п.п. над СКИБОР - 12 месеци</t>
  </si>
  <si>
    <t>број на п.п. над стапка на ЕУРИБОР- 6 месеци</t>
  </si>
  <si>
    <t>број на п.п. над стапка на ЕУРИБОР- 12 месеци</t>
  </si>
  <si>
    <t>* Податоците за 2017 година се претходни, а за 2018 година се проценети. Се користат последните расположиви податоци објавени од ДЗС во март 2019 година</t>
  </si>
  <si>
    <t>* Податоците за 2017 година се претходни, а за 2018 година се проценети. Се користат последните расположиви податоци објавени од ДЗС во март 2019 година.</t>
  </si>
  <si>
    <t>2018</t>
  </si>
  <si>
    <t>Обрт на вкупни средства (пати)</t>
  </si>
  <si>
    <t>Обрт на фиксни средства (пати)</t>
  </si>
  <si>
    <t>Обрт на побарувања (пати)</t>
  </si>
  <si>
    <t>Денови на наплата на тековните побарувањата</t>
  </si>
  <si>
    <t>Денови на исплата на краткорочните обврски (апроксимација)</t>
  </si>
  <si>
    <t xml:space="preserve"> Оперативни нетековни средства/Вкупна актива</t>
  </si>
  <si>
    <t xml:space="preserve">Денови на наплата на побарувањата </t>
  </si>
  <si>
    <t>Поврат на просечниот сопствен капитал</t>
  </si>
  <si>
    <t>Поврат на просечниот ангажиран капитал</t>
  </si>
  <si>
    <t>Поврат на просечниот сопственкапитал</t>
  </si>
  <si>
    <t>Забелешка: Пресметки на Народната банка на Република Северна Македонија, врз основа на податоци од регистарот на годишни сметки при Централниот регистар на Република Северна Македонија. Вкупно во корпоративниот сектор се опфатени 50.213 субјекти што доставиле годишни сметки во Централниот регистар за 2017 година, по добиени конечни и ревидирани податоци од страна на ЦР на крајот од 2018 година и 53.669 субјекти во 2018 година, според доставена прва верзија од податоците од страна на ЦР во мај 2019 година. Методолошкото објаснување за пресметаните показатели е дадено во посебен анекс.</t>
  </si>
  <si>
    <t>Анекс бр. 1</t>
  </si>
  <si>
    <t>Анекс бр. 2</t>
  </si>
  <si>
    <t>Анекс бр. 3</t>
  </si>
  <si>
    <t>Анекс бр. 4</t>
  </si>
  <si>
    <t>Анекс бр. 5</t>
  </si>
  <si>
    <t>Анекс бр. 6</t>
  </si>
  <si>
    <t>Анекс бр. 7</t>
  </si>
  <si>
    <t>Анекс бр. 8</t>
  </si>
  <si>
    <t>Анекс бр. 9</t>
  </si>
  <si>
    <t>Анекс бр. 10</t>
  </si>
  <si>
    <t>Анекс бр. 11</t>
  </si>
  <si>
    <t>Биланс на состојба на штедилниците</t>
  </si>
  <si>
    <t>Опис</t>
  </si>
  <si>
    <t>Износ во милиони денари</t>
  </si>
  <si>
    <t>Структура во %</t>
  </si>
  <si>
    <t>Готовина, сметки и депозити кај банки и задолжителна резерва кај НБРМ</t>
  </si>
  <si>
    <t>Портфолио вложувања во хартии од вредност</t>
  </si>
  <si>
    <t>Кредити на нефинансиски лица</t>
  </si>
  <si>
    <t>Фиксни средства</t>
  </si>
  <si>
    <t>Останата актива</t>
  </si>
  <si>
    <t>ВКУПНА АКТИВА</t>
  </si>
  <si>
    <t>Обврски по кредити кон банки</t>
  </si>
  <si>
    <t>Депозити од домаќинства</t>
  </si>
  <si>
    <t>Останати обврски</t>
  </si>
  <si>
    <t>Капитал и резерви</t>
  </si>
  <si>
    <t>ВКУПНА ПАСИВА</t>
  </si>
  <si>
    <t>Биланс на состојба на друштвата за лизинг</t>
  </si>
  <si>
    <t>Побарувања врз основа на финансиски лизинг</t>
  </si>
  <si>
    <t>Материјални средства</t>
  </si>
  <si>
    <t>Дадени заеми и кредити</t>
  </si>
  <si>
    <t>Депозити</t>
  </si>
  <si>
    <t>Обврски по кредити и заеми</t>
  </si>
  <si>
    <t>Резервирања</t>
  </si>
  <si>
    <t>Биланс на состојба на финансиските друштва</t>
  </si>
  <si>
    <t xml:space="preserve">Парични средства </t>
  </si>
  <si>
    <t>Побарувања врз основа на одобрени кредити</t>
  </si>
  <si>
    <t>Побарувања врз основа на факторинг</t>
  </si>
  <si>
    <t>Побарувања врз основа на издадени кредитни картички</t>
  </si>
  <si>
    <t>Вкупна актива</t>
  </si>
  <si>
    <t>Долгорочни обврски по заеми и кредити од домашни банки</t>
  </si>
  <si>
    <t>Краткорочни обврски по заеми и кредити</t>
  </si>
  <si>
    <t>Останати краткорочни обврски</t>
  </si>
  <si>
    <t>Останата пасива</t>
  </si>
  <si>
    <t>Вкупна пасива</t>
  </si>
  <si>
    <t>Анекс бр. 12</t>
  </si>
  <si>
    <t>Агрегиран биланс на успех на штедилниците</t>
  </si>
  <si>
    <t>во илјади денари</t>
  </si>
  <si>
    <t>ОПИС</t>
  </si>
  <si>
    <t>Приходи од камати</t>
  </si>
  <si>
    <t>Расходи за камати</t>
  </si>
  <si>
    <t>Нето приходи од провизии и надоместоци</t>
  </si>
  <si>
    <t>Нето приходи од курсни разлики</t>
  </si>
  <si>
    <t>Останати приходи од дејноста</t>
  </si>
  <si>
    <t xml:space="preserve">Загуби поради оштетување - исправка на вредноста на финансиските средства </t>
  </si>
  <si>
    <t>Загуби поради оштетување на нефинансиските средства</t>
  </si>
  <si>
    <t>Трошоци за вработените</t>
  </si>
  <si>
    <t xml:space="preserve">Амортизација </t>
  </si>
  <si>
    <t>Останати расходи од дејноста</t>
  </si>
  <si>
    <t>Данок на добивка</t>
  </si>
  <si>
    <t>НЕТО ДОБИВКА/ЗАГУБА</t>
  </si>
  <si>
    <t>Анекс бр. 13</t>
  </si>
  <si>
    <t>Агрегиран биланс на успех на друштвата за лизинг</t>
  </si>
  <si>
    <t>НЕТО ПРИХОДИ ОД КАМАТИ</t>
  </si>
  <si>
    <t>Приходи од оперативен лизинг</t>
  </si>
  <si>
    <t>Приходи од други активности</t>
  </si>
  <si>
    <t>Останати приходи од тековното работење</t>
  </si>
  <si>
    <t>Вонредни приходи</t>
  </si>
  <si>
    <t>ПРИХОДИ ОД ТЕКОВНОТО РАБОТЕЊЕ</t>
  </si>
  <si>
    <t>Нето исправка на вредноста на кредити и аванси</t>
  </si>
  <si>
    <t>Расходи од тековното работење</t>
  </si>
  <si>
    <t>Расходи од други активности</t>
  </si>
  <si>
    <t>Вонредни расходи</t>
  </si>
  <si>
    <t>ДОБИВКА ОД ТЕКОВНОТО РАБОТЕЊЕ</t>
  </si>
  <si>
    <t>Агрегиран биланс на успех на финансиските друштва</t>
  </si>
  <si>
    <t>Приходи од провизии и надоместоци</t>
  </si>
  <si>
    <t>Расходи за провизии и надоместоци</t>
  </si>
  <si>
    <t>Амортизација на нематеријални средства и материјални средства</t>
  </si>
  <si>
    <t>Исправка на вредност на нематеријални средства и материјални средства</t>
  </si>
  <si>
    <t>Исправка на вредност, посебна резерва и резервирањата</t>
  </si>
  <si>
    <t>Показатели за кредитниот ризик на штедилниците</t>
  </si>
  <si>
    <t>во проценти</t>
  </si>
  <si>
    <t>Анекс бр. 14</t>
  </si>
  <si>
    <t>во милиони денари</t>
  </si>
  <si>
    <t>Анекс бр. 17</t>
  </si>
  <si>
    <t>Анекс бр. 22</t>
  </si>
  <si>
    <t xml:space="preserve">Број и вредност на активните договори според валута (лево) и според рочност (десно) на финансиските друштва </t>
  </si>
  <si>
    <t>Број и вредност на активните договори, според вид на активност</t>
  </si>
  <si>
    <t>Анекс бр. 18</t>
  </si>
  <si>
    <t>Друштва за осигурување, Биланс на состојба со состојба на 31.12.2017 / 31.12.2018 година</t>
  </si>
  <si>
    <t>Опис на позицијата</t>
  </si>
  <si>
    <t>Вкупно, неживот 31.12.2017</t>
  </si>
  <si>
    <t>Вкупно, живот 31.12.2017</t>
  </si>
  <si>
    <t>ВКУПНО                         (неживот+живот) 31.12.2017</t>
  </si>
  <si>
    <t>Вкупно, неживот 31.12.2018</t>
  </si>
  <si>
    <t>Вкупно, живот 31.12.2018</t>
  </si>
  <si>
    <t>ВКУПНО                         (неживот+живот) 31.12.2018</t>
  </si>
  <si>
    <t>АКТИВА</t>
  </si>
  <si>
    <t xml:space="preserve">A. НЕМАТЕРИЈАЛНИ СРЕДСТВА </t>
  </si>
  <si>
    <t>1. Гудвил</t>
  </si>
  <si>
    <t>2. Останати нематеријални средства</t>
  </si>
  <si>
    <t xml:space="preserve">Б. ВЛОЖУВАЊА </t>
  </si>
  <si>
    <t xml:space="preserve">I. ЗЕМЈИШТЕ, ГРАДЕЖНИ ОБЈЕКТИ И ОСТАНАТИ МАТЕРИЈАЛНИ СРЕДСТВА </t>
  </si>
  <si>
    <t xml:space="preserve">1. Земјиште и градежни објекти кои служат за вршење на дејноста </t>
  </si>
  <si>
    <t>1.1 Земјиште</t>
  </si>
  <si>
    <t>1.2 Градежни објекти</t>
  </si>
  <si>
    <t xml:space="preserve">2. Земјиште, градежни објекти и останати средства кои не служат за вршење на дејноста </t>
  </si>
  <si>
    <t>2.1 Земјиште</t>
  </si>
  <si>
    <t>2.2  Градежни објекти</t>
  </si>
  <si>
    <t>2.3 Останати материјални средства</t>
  </si>
  <si>
    <t>II.ФИНАНСИСКИ ВЛОЖУВАЊА ВО ДРУШТВА ВО ГРУПА - ПОДРУЖНИЦИ, ПРИДРУЖЕНИ ДРУШТВА И ЗАЕДНИЧКИ КОНТРОЛИРАНИ ЕНТИТЕТИ</t>
  </si>
  <si>
    <t>1. Акции, удели и останати  сопственички инструменти од вредност во друштва во група - подружници</t>
  </si>
  <si>
    <t>2. Должнички хартии од вредност кои ги издале друштва во група - подружници и заеми на друштва во група - подружници</t>
  </si>
  <si>
    <t>3.  Акции, удели и останати сопственички инструменти во придружени друштва</t>
  </si>
  <si>
    <t>4. Должнички хартии од вредност кои ги издале придружени друштва  и заеми на придружени друштва</t>
  </si>
  <si>
    <t>5. Останати финансиски вложувања во друштва во група - подружници</t>
  </si>
  <si>
    <t xml:space="preserve">6. Останати финансиски вложувања во придружени друштва </t>
  </si>
  <si>
    <t>7. Вложувања во заеднички контролирани ентитети</t>
  </si>
  <si>
    <t xml:space="preserve">III. ОСТАНАТИ ФИНАНСИСКИ ВЛОЖУВАЊА  </t>
  </si>
  <si>
    <t>1. Финансиски вложувања кои се чуваат до достасување</t>
  </si>
  <si>
    <t>1.1 Должнички хартии од вредност со рок на достасување до една година</t>
  </si>
  <si>
    <t>1.2 Должнички хартии од вредност со рок на достасување над една година</t>
  </si>
  <si>
    <t xml:space="preserve">2. Финансиски вложувања расположливи за продажба </t>
  </si>
  <si>
    <t>2.1 Должнички хартии од вредност со рок на достасување до една година</t>
  </si>
  <si>
    <t>2.2 Должнички хартии од вредност со рок на достасување над една година</t>
  </si>
  <si>
    <t>2.3 Акции, удели и останати  сопственички инструменти</t>
  </si>
  <si>
    <t>2.4 Акции и удели во инвестициски фондови</t>
  </si>
  <si>
    <t xml:space="preserve">3. Финансиски вложувања за тргување </t>
  </si>
  <si>
    <t>3.1 Должнички хартии од вредност со рок на достасување до една година</t>
  </si>
  <si>
    <t>3.2 Должнички хартии од вредност со рок на достасување над една година</t>
  </si>
  <si>
    <t>3.3 Акции, удели и останати  сопственички инструменти</t>
  </si>
  <si>
    <t>3.4 Акции и удели во инвестициски фондови</t>
  </si>
  <si>
    <t xml:space="preserve">4. Депозити, заеми и останати пласмани </t>
  </si>
  <si>
    <t>4.1 Дадени депозити</t>
  </si>
  <si>
    <t>4.2 Заеми обезбедени со хипотека</t>
  </si>
  <si>
    <t>4.3 останати заеми</t>
  </si>
  <si>
    <t>4.4 Останати пласмани</t>
  </si>
  <si>
    <t>5. Деривативни финансиски инструменти</t>
  </si>
  <si>
    <t>IV. ДЕПОЗИТИ НА ДРУШТВА ЗА РЕОСИГУРУВАЊЕ КАЈ ЦЕДЕНТИ, ПО ОСНОВ НА ДОГОВОРИ ЗА РЕОСИГУРУВАЊЕ</t>
  </si>
  <si>
    <t xml:space="preserve">В. ДЕЛ ЗА СООСИГУРУВАЊЕ И РЕОСИГУРУВАЊЕ ВО БРУТО ТЕХНИЧКИТЕ РЕЗЕРВИ  </t>
  </si>
  <si>
    <t>1. Дел за соосигурување и реосигурување во бруто резервата за преносна премија</t>
  </si>
  <si>
    <t>2. Дел за соосигурување и реосигурување во бруто математичката резерва</t>
  </si>
  <si>
    <t>3. Дел за соосигурување и реосигурување во бруто резервите за штети</t>
  </si>
  <si>
    <t>4. Дел за соосигурување и реосигурување во бруто резервите за бонуси и попусти</t>
  </si>
  <si>
    <t>5. Дел за соосигурување и реосигурување во бруто еквилизационата резерва</t>
  </si>
  <si>
    <t>6. Дел за соосигурување и реосигурување во бруто останатите технички резерви</t>
  </si>
  <si>
    <t>7. Дел за соосигурување и реосигурување во бруто техничките резерви за осигурување на живот каде ризикот од вложувањето е на товар на осигуреникот</t>
  </si>
  <si>
    <t>Г. ФИНАНСИСКИ ВЛОЖУВАЊА КАЈ КОИ ОСИГУРЕНИКОТ ГО ПРЕВЗЕМА ИНВЕСТИЦИСКИОТ РИЗИК (ДОГОВОРИ ЗА ОСИГУРУВАЊЕ)</t>
  </si>
  <si>
    <t xml:space="preserve">Д. ОДЛОЖЕНИ И ТЕКОВНИ ДАНОЧНИ СРЕДСТВА </t>
  </si>
  <si>
    <t>1. Одложени даночни средства</t>
  </si>
  <si>
    <t>2. Тековни даночни средства</t>
  </si>
  <si>
    <t xml:space="preserve">Ѓ. ПОБАРУВАЊА  </t>
  </si>
  <si>
    <t xml:space="preserve">I. ПОБАРУВАЊА ОД НЕПОСРЕДНИ РАБОТИ НА ОСИГУРУВАЊЕ </t>
  </si>
  <si>
    <t xml:space="preserve">1. Побарувања од осигуреници  </t>
  </si>
  <si>
    <t xml:space="preserve">2. Побарувања од посредници </t>
  </si>
  <si>
    <t>3. Останати побарувања од непосредни работи на осигурување</t>
  </si>
  <si>
    <t xml:space="preserve">II. ПОБАРУВАЊА ОД РАБОТИ НА СООСИГУРУВАЊЕ И РЕОСИГУРУВАЊЕ </t>
  </si>
  <si>
    <t xml:space="preserve">1. Побарувања по основ на премија за сооосигурување и реосигурување </t>
  </si>
  <si>
    <t xml:space="preserve">2. Побарувања по основ на учество во надомест на штети од соосигурување и реосигурување </t>
  </si>
  <si>
    <t>3. Останати побарувања од работи на соосигурување и реосигурување</t>
  </si>
  <si>
    <t xml:space="preserve">III. ОСТАНАТИ ПОБАРУВАЊА </t>
  </si>
  <si>
    <t>1. Останати побарувања од непосредни работи на осигурување</t>
  </si>
  <si>
    <t>2. Побарувања по основ на финансиски вложувања</t>
  </si>
  <si>
    <t>3. Останати побарувања</t>
  </si>
  <si>
    <t>IV. ПОБАРУВАЊА  ПО ОСНОВ НА ЗАПИШАН А НЕУПЛАТЕН КАПИТАЛ</t>
  </si>
  <si>
    <t xml:space="preserve">Е. ОСТАНАТИ СРЕДСТВА  </t>
  </si>
  <si>
    <t xml:space="preserve">I. МАТЕРИЈАЛНИ СРЕДСТВА КОИ СЛУЖАТ ЗА ВРШЕЊЕ НА ДЕЈНОСТА (ОСВЕН ЗЕМЈИШТЕ И ГРАДЕЖНИ ОБЈЕКТИ) </t>
  </si>
  <si>
    <t>1. Опрема</t>
  </si>
  <si>
    <t>2. Останати материјални средства</t>
  </si>
  <si>
    <t xml:space="preserve">II. ПАРИЧНИ СРЕДСТВА И ОСТАНАТИ ПАРИЧНИ ЕКВИВАЛЕНТИ </t>
  </si>
  <si>
    <t>1. Парични средства во банка</t>
  </si>
  <si>
    <t>2. Парични средства во благајна</t>
  </si>
  <si>
    <t>3. Издвоени парични средства за покривање на математичката резерва</t>
  </si>
  <si>
    <t>4. Останати парични средства и парични еквиваленти</t>
  </si>
  <si>
    <t>III. ЗАЛИХИ И СИТЕН ИНВЕНТАР</t>
  </si>
  <si>
    <t xml:space="preserve">Ж. АКТИВНИ ВРЕМЕНСКИ РАЗГРАНИЧУВАЊА  </t>
  </si>
  <si>
    <t>1. Претходно пресметани приходи по основ на камати и наемнини</t>
  </si>
  <si>
    <t>2. Одложени трошоци на стекнување</t>
  </si>
  <si>
    <t xml:space="preserve">3. Останати пресметани приходи и одложени трошоци </t>
  </si>
  <si>
    <t>З. НЕТЕКОВНИ СРЕДСТВА КОИ СЕ ЧУВААТ ЗА ПРОДАЖБА И ПРЕКИНАТО РАБОТЕЊЕ</t>
  </si>
  <si>
    <t xml:space="preserve">Ѕ. ВКУПНА АКТИВА  </t>
  </si>
  <si>
    <t>И. ВОН-БИЛАНСНА ЕВИДЕНЦИЈА - АКТИВА</t>
  </si>
  <si>
    <t>ПАСИВА</t>
  </si>
  <si>
    <t xml:space="preserve">А. КАПИТАЛ И РЕЗЕРВИ                                                                     </t>
  </si>
  <si>
    <t xml:space="preserve">I. ЗАПИШАН КАПИТАЛ </t>
  </si>
  <si>
    <t>1. Запишан капитал од обични акции</t>
  </si>
  <si>
    <t>2. Запишан капитал од приоритетни акции</t>
  </si>
  <si>
    <t>3. Запишан а неуплатен капитал</t>
  </si>
  <si>
    <t>II. ПРЕМИИ ЗА ЕМИТИРАНИ АКЦИИ</t>
  </si>
  <si>
    <t xml:space="preserve">III. РЕВАЛОРИЗАЦИОНА РЕЗЕРВА </t>
  </si>
  <si>
    <t>1. Материјални средства</t>
  </si>
  <si>
    <t>2. Финансиски вложувања</t>
  </si>
  <si>
    <t>3. Останати ревалоризациони резерви</t>
  </si>
  <si>
    <t xml:space="preserve">IV. РЕЗЕРВИ </t>
  </si>
  <si>
    <t>1. Законски резерви</t>
  </si>
  <si>
    <t>2. Статутарни резерви</t>
  </si>
  <si>
    <t>3. Резерви за сопствени акции</t>
  </si>
  <si>
    <t xml:space="preserve">4. Откупени сопствени акции </t>
  </si>
  <si>
    <t>5 Останати резерви</t>
  </si>
  <si>
    <t xml:space="preserve">V. НЕРАСПРЕДЕЛЕНА НЕТО ДОБИВКА </t>
  </si>
  <si>
    <t>VI. ПРЕНЕСЕНА ЗАГУБА</t>
  </si>
  <si>
    <t>VII. ДОБИВКА ЗА ТЕКОВНИОТ ПРЕСМЕТКОВЕН ПЕРИОД</t>
  </si>
  <si>
    <t>VIII.  ЗАГУБА ЗА ТЕКОВНИОТ ПРЕСМЕТКОВЕН ПЕРИОД</t>
  </si>
  <si>
    <t>Б. СУБОРДИНИРАНИ ОБВРСКИ</t>
  </si>
  <si>
    <t xml:space="preserve">В. БРУТО ТЕХНИЧКИ РЕЗЕРВИ  </t>
  </si>
  <si>
    <r>
      <t xml:space="preserve">I. </t>
    </r>
    <r>
      <rPr>
        <sz val="10"/>
        <rFont val="Tahoma"/>
        <family val="2"/>
      </rPr>
      <t>Бруто резерви за преносни премии</t>
    </r>
  </si>
  <si>
    <r>
      <t xml:space="preserve">II. </t>
    </r>
    <r>
      <rPr>
        <sz val="10"/>
        <rFont val="Tahoma"/>
        <family val="2"/>
      </rPr>
      <t>Бруто математичка резерва</t>
    </r>
  </si>
  <si>
    <r>
      <t>III.</t>
    </r>
    <r>
      <rPr>
        <sz val="10"/>
        <rFont val="Tahoma"/>
        <family val="2"/>
      </rPr>
      <t xml:space="preserve"> Бруто резерви за штети</t>
    </r>
  </si>
  <si>
    <r>
      <t>IV.</t>
    </r>
    <r>
      <rPr>
        <sz val="10"/>
        <rFont val="Tahoma"/>
        <family val="2"/>
      </rPr>
      <t xml:space="preserve"> Бруто резерви за бонуси и попусти</t>
    </r>
  </si>
  <si>
    <r>
      <t xml:space="preserve">V. </t>
    </r>
    <r>
      <rPr>
        <sz val="10"/>
        <rFont val="Tahoma"/>
        <family val="2"/>
      </rPr>
      <t>Бруто еквилизациона резерва</t>
    </r>
  </si>
  <si>
    <r>
      <t>VI.</t>
    </r>
    <r>
      <rPr>
        <sz val="10"/>
        <rFont val="Tahoma"/>
        <family val="2"/>
      </rPr>
      <t xml:space="preserve"> Бруто останати технички резерви</t>
    </r>
  </si>
  <si>
    <t>Г. БРУТО ТЕХНИЧКИ РЕЗЕРВИ ВО ОДНОС НА ДОГОВОРИ КАЈ КОИ ОСИГУРЕНИКОТ ГО ПРЕВЗЕМА ИНВЕСТИЦИСКИОТ РИЗИК</t>
  </si>
  <si>
    <t xml:space="preserve">Д. ОСТАНАТИ РЕЗЕРВИ </t>
  </si>
  <si>
    <t>1. Резерви за вработени</t>
  </si>
  <si>
    <t>2. Останати резерви</t>
  </si>
  <si>
    <t xml:space="preserve">Ѓ.ОДЛОЖЕНИ И ТЕКОВНИ ДАНОЧНИ ОБВРСКИ </t>
  </si>
  <si>
    <t>1. Одложени даночни обврски</t>
  </si>
  <si>
    <t>2. Тековни даночни обврски</t>
  </si>
  <si>
    <t>Е. ОБВРСКИ КОИ ПРОИЗЛЕГУВААТ ОД ДЕПОЗИТИ НА ДРУШТВА ЗА РЕОСИГУРУВАЊЕ КАЈ ЦЕДЕНТИ, ПО ОСНОВ НА ДОГОВОРИ ЗА РЕОСИГУРУВАЊЕ</t>
  </si>
  <si>
    <t xml:space="preserve">Ж. ОБВРСКИ  </t>
  </si>
  <si>
    <t xml:space="preserve">I. ОБВРСКИ ОД НЕПОСРЕДНИ РАБОТИ НА ОСИГУРУВАЊЕ </t>
  </si>
  <si>
    <t>1. Обврски спрема осигуреници</t>
  </si>
  <si>
    <t>2. Обврски спрема застапници и посредници</t>
  </si>
  <si>
    <t>3. Останати обврски од непосредни работи на осигурување</t>
  </si>
  <si>
    <t xml:space="preserve">II. ОБВРСКИ  ОД РАБОТИ НА СООСИГУРУВАЊЕ И РЕОСИГУРУВАЊЕ </t>
  </si>
  <si>
    <t>1. Обврски по основ на премија за соосигурување и реосигурување</t>
  </si>
  <si>
    <t>2. Обврски по основ на учество во надомест на штети</t>
  </si>
  <si>
    <t>3. Останати обврски од работи на соосигурување и реосигурување</t>
  </si>
  <si>
    <t xml:space="preserve">III. ОСТАНАТИ ОБВРСКИ </t>
  </si>
  <si>
    <t>1. Останати обврски од непосредни работи на осигурување</t>
  </si>
  <si>
    <t xml:space="preserve">2. Обврски по основ на финансиски вложувања </t>
  </si>
  <si>
    <t xml:space="preserve">3. Останати обврски </t>
  </si>
  <si>
    <t xml:space="preserve">З. ПАСИВНИ ВРЕМЕНСКИ РАЗГРАНИЧУВАЊА </t>
  </si>
  <si>
    <t>Ѕ. НЕТЕКОВНИ ОБВРСКИ  ВО ВРСКА СО НЕТЕКОВНИ СРЕДСТВА КОИ СЕ ЧУВААТ ЗА ПРОДАЖБА И ПРЕКИНАТИ РАБОТЕЊА</t>
  </si>
  <si>
    <t xml:space="preserve">И. ВКУПНА ПАСИВА </t>
  </si>
  <si>
    <t>Ј. ВОН-БИЛАНСНА ЕВИДЕНЦИЈА - ПАСИВА</t>
  </si>
  <si>
    <t>Анекс бр. 19</t>
  </si>
  <si>
    <t>Друштва за осигурување, Биланс на успех за периодот 01.01.2017-31.12.2017 / 01.01.2018-31.12.2018 година</t>
  </si>
  <si>
    <t>Опис на позиција</t>
  </si>
  <si>
    <t>Вкупно, неживот 
01.01.2017-31.12.2017</t>
  </si>
  <si>
    <t>Вкупно, живот 
01.01.2017-31.12.2017</t>
  </si>
  <si>
    <t>ВКУПНО                         (неживот+ живот) 
01.01.2017-31.12.2017</t>
  </si>
  <si>
    <t>Вкупно, неживот 
01.01.2018-31.12.2018</t>
  </si>
  <si>
    <t>Вкупно, живот 
01.01.2018-31.12.2018</t>
  </si>
  <si>
    <t>ВКУПНО                         (неживот+ живот) 
01.01.2018-31.12.2018</t>
  </si>
  <si>
    <t>A. ПРИХОДИ ОД РАБОТЕЊЕТО</t>
  </si>
  <si>
    <t>I. ЗАРАБОТЕНА ПРЕМИЈА (НЕТО ПРИХОДИ ОД ПРЕМИЈА)</t>
  </si>
  <si>
    <t>1. Бруто полисирана премија за осигурување</t>
  </si>
  <si>
    <t xml:space="preserve">2. Бруто полисирана премија за соосигурување </t>
  </si>
  <si>
    <t>3. Бруто полисирана премија за реосигурување/ретроцесија</t>
  </si>
  <si>
    <t xml:space="preserve">4. Бруто полисирана премија предадена во соосигурување </t>
  </si>
  <si>
    <t>5. Бруто полисирана премија предадена во реосигурување/ ретроцесија</t>
  </si>
  <si>
    <t xml:space="preserve">6. Промена во бруто резервата за преносна премија </t>
  </si>
  <si>
    <t xml:space="preserve">7. Промена во бруто резервата за преносна премија - дел за соосигурување </t>
  </si>
  <si>
    <t>8. Промена во бруто резервата за преносна премија - дел за реосигурување</t>
  </si>
  <si>
    <t xml:space="preserve">II. ПРИХОДИ ОД ВЛОЖУВАЊА </t>
  </si>
  <si>
    <t xml:space="preserve">1. Приходи од подружници, придружени друштва и заеднички контролирани ентитети </t>
  </si>
  <si>
    <t>2. Приходи од вложувања во земјиште и градежни објекти</t>
  </si>
  <si>
    <t>2.1 Приходи од наемнини</t>
  </si>
  <si>
    <t>2.2 Приходи од зголемување на вредноста на земјиште и градежни објекти</t>
  </si>
  <si>
    <t>2.3 Приходи од продажба на земјиште и градежни објекти</t>
  </si>
  <si>
    <t>3. Приходи од камати</t>
  </si>
  <si>
    <t>4. Позитивни курсни разлики</t>
  </si>
  <si>
    <t>5. Вредносно усогласување (нереализирани добивки, сведување на објективна вредност)</t>
  </si>
  <si>
    <t xml:space="preserve">6. Реализирани добивки од продажба на финансиски имот  - капитална добивка </t>
  </si>
  <si>
    <t>6.1 Финансиски вложувања расположливи за продажба</t>
  </si>
  <si>
    <t>6.2 Финансиски вложувања за тргување  (по објективна вредност)</t>
  </si>
  <si>
    <t>6.3 Останати финансиски вложувања</t>
  </si>
  <si>
    <t>7. Останати приходи од вложувања</t>
  </si>
  <si>
    <t>III. ПРИХОДИ ПО ОСНОВ НА ПРОВИЗИИ ОД РЕОСИГУРУВАЊЕ</t>
  </si>
  <si>
    <t>IV. ОСТАНАТИ ОСИГУРИТЕЛНО ТЕХНИЧКИ ПРИХОДИ, НАМАЛЕНИ ЗА РЕОСИГУРУВАЊЕ</t>
  </si>
  <si>
    <t>V. ОСТАНАТИ ПРИХОДИ</t>
  </si>
  <si>
    <t>Б. РАСХОДИ ОД РАБОТЕЊЕТО</t>
  </si>
  <si>
    <t>I. НАСТАНАТИ ШТЕТИ (НЕТО ТРОШОЦИ ЗА ШТЕТИ)</t>
  </si>
  <si>
    <t xml:space="preserve">1. Бруто исплатени штети </t>
  </si>
  <si>
    <t>2. Намалување за приходот од бруто реализирани регресни побарувања</t>
  </si>
  <si>
    <t xml:space="preserve">3. Бруто исплатени штети – дел за соосигурување  </t>
  </si>
  <si>
    <t>4. Бруто исплатени штети – дел за реосигурување/ретроцесија</t>
  </si>
  <si>
    <t xml:space="preserve">5. Промени во бруто резервите за штети </t>
  </si>
  <si>
    <t xml:space="preserve">6. Промени во бруто резервите за штети – дел за соосигурување </t>
  </si>
  <si>
    <t xml:space="preserve">7. Промени во бруто резервите за штети – дел за реосигурување </t>
  </si>
  <si>
    <t>II. ПРОМЕНИ ВО ОСТАНАТИТЕ ТЕХНИЧКИ РЕЗЕРВИ, НЕТО ОД РЕОСИГУРУВАЊЕ</t>
  </si>
  <si>
    <t>1. Промени во математичката резерва, нето од реосигурување  (237-238)</t>
  </si>
  <si>
    <t xml:space="preserve">1.1 Промени во бруто математичката резерва </t>
  </si>
  <si>
    <t xml:space="preserve">1.2 Промени во бруто математичката резерва  - дел за соосигурување/реосигурување </t>
  </si>
  <si>
    <t>2. Промени во еквилизационата резерва, нето од реосигурување (240-241)</t>
  </si>
  <si>
    <t>2.1. Промени во бруто еквилизационата резерва</t>
  </si>
  <si>
    <t xml:space="preserve">2.2 Промени во бруто еквилизационата резерва  - дел за соосигурување/реосигурување </t>
  </si>
  <si>
    <t>3. Промени во останатите технички резерви, нето од реосигурување (243-244)</t>
  </si>
  <si>
    <t>3.1 Промени во останатите бруто технички резерви</t>
  </si>
  <si>
    <t>3.2 Промени во останатите бруто технички резерви – дел за соосигурување и реосигурување</t>
  </si>
  <si>
    <t>III. ПРОМЕНИ ВО БРУТО МАТЕМАТИЧКАТА РЕЗЕРВА ЗА ОСИГУРУВАЊЕ НА ЖИВОТ КАДЕ ИНВЕСТИЦИОНИОТ РИЗИК Е НА ТОВАР НА ОСИГУРЕНИКОТ, НЕТО ОД РЕОСИГУРУВАЊЕ  (246-247)</t>
  </si>
  <si>
    <t xml:space="preserve">1. Промени во бруто математичката резерва за осигурување на живот каде инвестициониот ризик е на товар на осигуреникот </t>
  </si>
  <si>
    <t xml:space="preserve">2. Промени во бруто математичката резерва за осигурување на живот каде инвестициониот ризик е на товар на осигуреникот – дел за соосигурување и реосигурување </t>
  </si>
  <si>
    <t>IV. ТРОШОЦИ ЗА БОНУСИ И  ПОПУСТИ, НЕТО ОД РЕОСИГУРУВАЊЕ</t>
  </si>
  <si>
    <t>1. Трошоци за бонуси (кои зависат од резултатот)</t>
  </si>
  <si>
    <t>2. Трошоци за попусти (кои не зависат од резултатот)</t>
  </si>
  <si>
    <t>V. НЕТО ТРОШОЦИ ЗА СПРОВЕДУВАЊЕ НА ОСИГУРУВАЊЕТО</t>
  </si>
  <si>
    <t>1. Трошоци за стекнување (253+254+255)</t>
  </si>
  <si>
    <t>1.1 Провизија</t>
  </si>
  <si>
    <t>1.2 Бруто плати за вработените во внатрешната продажна мрежа</t>
  </si>
  <si>
    <t>1.3 Останати трошоци за стекнување</t>
  </si>
  <si>
    <t>1.4 Промена во одложените трошоци за стекнување (+/-)</t>
  </si>
  <si>
    <t>2. Административни трошоци  (257+258+259+260)</t>
  </si>
  <si>
    <t>2.1 Амортизација на материјални средства кои служат за вршење на дејноста</t>
  </si>
  <si>
    <t>2.2 Трошоци за вработените</t>
  </si>
  <si>
    <t>2.2.1 Плати и надоместоци</t>
  </si>
  <si>
    <t>2.2.2 Трошоци за даноци на плати и надоместоци на плата</t>
  </si>
  <si>
    <t>2.2.3 Придонеси од задолжително социјално осигурување</t>
  </si>
  <si>
    <t>2.2.4 Трошоци за дополнително пензиско осигурување за вработени</t>
  </si>
  <si>
    <t>2.2.5 Останати трошоци за вработени</t>
  </si>
  <si>
    <t>2.3 Трошоци за услуги на физички лица кои не вршат дејност (договори за работа, авторски договори и други правни односи) заедно со сите давачки</t>
  </si>
  <si>
    <t>2.4 Останати административни трошоци</t>
  </si>
  <si>
    <t>2.4.1 Трошоци за услуги</t>
  </si>
  <si>
    <t>2.4.2 Материјални трошоци</t>
  </si>
  <si>
    <t>2.4.3 Трошоци за резервирање и останати трошоци од работењето</t>
  </si>
  <si>
    <t>VI. ТРОШОЦИ ОД ВЛОЖУВАЊА</t>
  </si>
  <si>
    <t>1. Амортизација и вредносно усогласување на материјални средства кои не служат за вршење на дејноста</t>
  </si>
  <si>
    <t>2. Трошоци за камати</t>
  </si>
  <si>
    <t>3. Негативни курсни разлики</t>
  </si>
  <si>
    <t>4. Вредносно усогласување (нереализирани загуби, сведување на објективна вредност)</t>
  </si>
  <si>
    <t>5. Реализирани загуби од продажба на финансиски имот  - капитална загуба (267+268+269)</t>
  </si>
  <si>
    <t>5.1 Финансиски вложувања расположливи за продажба</t>
  </si>
  <si>
    <t>5.2 Финансиски вложувања за тргување  (по објективна вредност)</t>
  </si>
  <si>
    <t>5.3 Останати финансиски вложувања</t>
  </si>
  <si>
    <t>6. Останати трошоци од вложувања</t>
  </si>
  <si>
    <t>VII. ОСТАНАТИ ОСИГУРИТЕЛНО ТЕХНИЧКИ ТРОШОЦИ, НАМАЛЕНИ ЗА РЕОСИГУРУВАЊЕ</t>
  </si>
  <si>
    <t>1. Трошоци за превентива</t>
  </si>
  <si>
    <t xml:space="preserve">2. Останати осигурително технички трошоци , намалени за реосигурување </t>
  </si>
  <si>
    <t xml:space="preserve">VIII. ВРЕДНОСНО УСОГЛАСУВАЊE НА ПОБАРУВАЊАТА ПО ОСНОВ НА ПРЕМИЈА </t>
  </si>
  <si>
    <t>IX. ОСТАНАТИ РАСХОДИ, ВКУЧУВАЈЌИ И ВРЕДНОСНИ УСОГЛАСУВАЊА</t>
  </si>
  <si>
    <t>X. ДОБИВКА ЗА ДЕЛОВНАТА ГОДИНА ПРЕД ОДДАНОЧУВАЊЕ</t>
  </si>
  <si>
    <t>XI. ЗАГУБА ЗА ДЕЛОВНАТА ГОДИНА ПРЕД ОДДАНОЧУВАЊЕ</t>
  </si>
  <si>
    <t xml:space="preserve">XII. ДАНОК НА ДОБИВКА ОДНОСНО ЗАГУБА </t>
  </si>
  <si>
    <t>XIII. ОДЛОЖЕН ДАНОК</t>
  </si>
  <si>
    <t>XIV. ДОБИВКА ЗА ДЕЛОВНАТА ГОДИНА ПО ОДДАНОЧУВАЊЕ</t>
  </si>
  <si>
    <t>XV. ЗАГУБА ЗА ДЕЛОВНАТА ГОДИНА ПО ОДДАНОЧУВАЊE</t>
  </si>
  <si>
    <t>Анекс бр. 20</t>
  </si>
  <si>
    <t>Анекс бр. 25</t>
  </si>
  <si>
    <t>Задолжителни пензиски фондови</t>
  </si>
  <si>
    <t>2013</t>
  </si>
  <si>
    <t>2014</t>
  </si>
  <si>
    <t>2015</t>
  </si>
  <si>
    <t>2016</t>
  </si>
  <si>
    <t>Стапка на промена на членовите во задолжителните пензиски фондови</t>
  </si>
  <si>
    <t>Стапка на промена на
активното население</t>
  </si>
  <si>
    <t xml:space="preserve">Покриеност на активното население со задолжителното капитално финансирано пензиско осигурување  </t>
  </si>
  <si>
    <t xml:space="preserve">Учество на членовите на капитално финансирано пензиско осигурување во вкупниот број вработени лица </t>
  </si>
  <si>
    <t>* Извор на податоци: МАПАС и Државен завод за статистика</t>
  </si>
  <si>
    <t>Концентрација на средствата на задолжителните пензиски 
фондови според издавачот</t>
  </si>
  <si>
    <t>Десетте најголеми изложености / Вкупни средства</t>
  </si>
  <si>
    <t>Десетте најголеми изложености / Вкупни средства (без изложеноста кон Република Македонија)</t>
  </si>
  <si>
    <t>Петте најголеми изложености / Вкупни средства</t>
  </si>
  <si>
    <t>Петте најголеми изложености / Вкупни средства (без изложеноста кон Република Македонија)</t>
  </si>
  <si>
    <t>* Извор на податоци: МАПАС
*За 2012 година, вклучени се и Еврообврзниците издадени од РСМ</t>
  </si>
  <si>
    <t>Анекс бр. 21</t>
  </si>
  <si>
    <t>Анекс бр. 26</t>
  </si>
  <si>
    <t>Промена на приходите од вложувања, расходите и добивката од вложувања на задолжителните пензиски фондови</t>
  </si>
  <si>
    <t>Останати расходи на фондовите</t>
  </si>
  <si>
    <t>Трошоци за управување кои
паѓаат на товар на фондовите</t>
  </si>
  <si>
    <t>Вкупни приходи од вложувања</t>
  </si>
  <si>
    <t>Нето добивка од вложување во
хартии од вредност</t>
  </si>
  <si>
    <t>* Извор на податоци: Ревидираните финансиски извештаи на задолжителните пензиски фондови.</t>
  </si>
  <si>
    <t>Структура на приходите (горе) и расходите (долу) на задолжителните пензиски фондови</t>
  </si>
  <si>
    <t>Aмортизација на дисконт/премија</t>
  </si>
  <si>
    <t>Реализирани капитални добивки</t>
  </si>
  <si>
    <t>Позитивни курсни разлики од монетарни ставки без финансиските инструменти и други приходи</t>
  </si>
  <si>
    <t>Приходи од дивиденди</t>
  </si>
  <si>
    <t>Трошоци за работењето на пензиските друштвата што паѓаат на товар на фондовите</t>
  </si>
  <si>
    <t>Реализирани капитални загуби</t>
  </si>
  <si>
    <t>Негативни курсни разлики и други расходи</t>
  </si>
  <si>
    <t>Анекс бр. 27</t>
  </si>
  <si>
    <t>Нето остварена (горе) и нето неостварена (долу) капитална добивка/загуба по одделни инструменти на задолжителните пензиски фондови</t>
  </si>
  <si>
    <t>Домашни акции</t>
  </si>
  <si>
    <t>Странски акции</t>
  </si>
  <si>
    <t>Домашни обврзници</t>
  </si>
  <si>
    <t>Обврзници и други хартии од вредност издадени од странски влади и централни банки</t>
  </si>
  <si>
    <t>Удели во странски отворени инвестициони фондови</t>
  </si>
  <si>
    <t xml:space="preserve"> </t>
  </si>
  <si>
    <t xml:space="preserve">* Извор на податоци: Ревидираните финансиски извештаи на задолжителните пензиски фондови за 2018 година.
*При пресметките на нето капиталните добивки вклучени се и курсните разлики, а не се вклучени каматите и дивидендите. </t>
  </si>
  <si>
    <t>Анекс бр. 23</t>
  </si>
  <si>
    <t>Анекс бр. 28</t>
  </si>
  <si>
    <t>Структура на сопственичките инструменти во кои вложиле 
задолжителните пензиски фондови</t>
  </si>
  <si>
    <t>Акции од домашни
издавачи</t>
  </si>
  <si>
    <t>Акции од странски
издавачи</t>
  </si>
  <si>
    <t>Удели во инвестициски
фондови</t>
  </si>
  <si>
    <t xml:space="preserve">* Извор на податоци: МАПАС </t>
  </si>
  <si>
    <t>Анекс бр. 24</t>
  </si>
  <si>
    <t>Анекс бр. 29</t>
  </si>
  <si>
    <t>Членство во доброволните пензиски фондови</t>
  </si>
  <si>
    <t>Стапка на промена на членовите во задолжителните пензиски фондови (десна скала)</t>
  </si>
  <si>
    <t>Стапка на промена на активното население (лева скала)</t>
  </si>
  <si>
    <t>Покриеност на активното население со доброволното капитално финансирано пензиско осигурување  (лева скала)</t>
  </si>
  <si>
    <t>Учество на членовите на доброволното капитално финансирано пензиско осигурување во вкупниот број вработени лица (лева скала)</t>
  </si>
  <si>
    <t>Анекс бр. 30</t>
  </si>
  <si>
    <t>Движење на вложувања по вид на инструмент и по земја - апсолутен износ (горе) 
и структура (долу)</t>
  </si>
  <si>
    <t>Сопственички инструменти од издавачи во Македонија</t>
  </si>
  <si>
    <t xml:space="preserve">Сопственички инструменти од издавачи во САД </t>
  </si>
  <si>
    <t xml:space="preserve">Сопственички инструменти од издавачи во други земји </t>
  </si>
  <si>
    <t xml:space="preserve">Државни хартии од вредност издадени во Македонија </t>
  </si>
  <si>
    <t>Државни хартии од вредност издадени во други земји</t>
  </si>
  <si>
    <t>Други должнички хартии од вредност и други средства*</t>
  </si>
  <si>
    <t>* Извор на податоци: МАПАС и Државен завод за статистика 
*Во други должнички хартии од вредност и други средства се опфатени: депозитите во домашните банки, паричните средства и побарувањата на фондовите.</t>
  </si>
  <si>
    <t>Анекс бр. 31</t>
  </si>
  <si>
    <t>Структура на сопственичките инструменти во кои вложиле 
доброволните пензиски фондови</t>
  </si>
  <si>
    <t>Удели во инвестициски фондови</t>
  </si>
  <si>
    <t>Акции од странски издавачи</t>
  </si>
  <si>
    <t>Акции од домашни издавачи</t>
  </si>
  <si>
    <t>Концентрација на средствата на доброволните пензиски 
фондови според издавачот</t>
  </si>
  <si>
    <t>Структура на приходите (горе) и расходите (долу) на доброволните пензиски фондови</t>
  </si>
  <si>
    <t>Трошоци за работењето на пензиските друштвата што паѓаат
на товар на фондовите</t>
  </si>
  <si>
    <t>Негативни курсни разлики и
други расходи</t>
  </si>
  <si>
    <t>* Извор на податоци: Ревидираните финансиски извештаи на доброволните пензиски фондови.</t>
  </si>
  <si>
    <t>Нето остварена (горе) и нето неостварена (долу) капитална добивка/загуба по одделни инструменти на доброволните пензиски фондови</t>
  </si>
  <si>
    <t>Странски обврзници</t>
  </si>
  <si>
    <t>Удели во домашни отворени инвестициони фондови</t>
  </si>
  <si>
    <t xml:space="preserve">* Извор на податоци: Ревидираните финансиски извештаи на доброволните пензиски фондови за 2018 година.
*При пресметките на нето капиталните добивки вклучени се и курсните разлики, а не се вклучени каматите и дивидендите. </t>
  </si>
  <si>
    <t>Стапки на поврат на вложените средства на доброволните пензиски фондови по вид на инструмент</t>
  </si>
  <si>
    <t>Вид на инструмент</t>
  </si>
  <si>
    <t>нето реализирана добивка</t>
  </si>
  <si>
    <t>нето нереализирана добивка</t>
  </si>
  <si>
    <t>вкупна добивка</t>
  </si>
  <si>
    <t>Удели во инвестициски фондови од странски издавачи</t>
  </si>
  <si>
    <t>Обврзници од домашни издавачи</t>
  </si>
  <si>
    <t>Обврзници од странски издавачи</t>
  </si>
  <si>
    <t>Показатели за резултатите од вложувања на доброволните пензиски фондови</t>
  </si>
  <si>
    <t>Нето добивка од вложувања/
Просечни нето-средства</t>
  </si>
  <si>
    <t>Трошоци за управување на товар на фондовите/
Просечни нето-средства</t>
  </si>
  <si>
    <t>Нето добивка од вложувања/
Вкупни приходи од вложувања</t>
  </si>
  <si>
    <t>* Извор на податоци: Ревидираните финансиски извештаи на доброволните пензиски фондови.
*Во вкупните приходи и во нето-добивката не е вклучена неостварената добивка.</t>
  </si>
  <si>
    <t xml:space="preserve">Имот на отворените инвестициски фондови и структура на имотот на одделните категории на отворените инвестициски фондови (според нивната инвестициска стратегија) според типот на финансиските инструменти  </t>
  </si>
  <si>
    <t xml:space="preserve">Парични (Кеш) </t>
  </si>
  <si>
    <t>Должнички</t>
  </si>
  <si>
    <t>Сопственички (Акциски)</t>
  </si>
  <si>
    <t>Износ</t>
  </si>
  <si>
    <t>Структура</t>
  </si>
  <si>
    <t>Должнички хартии од вредност</t>
  </si>
  <si>
    <t>Сопственички финансиски инструменти</t>
  </si>
  <si>
    <t>Друг имот</t>
  </si>
  <si>
    <t>Вкупен имот</t>
  </si>
  <si>
    <t>Структура на имотот на фодновите според нивната инвестициска стратегија</t>
  </si>
  <si>
    <t>Број и вредност на активните договори на финансиските друштва, според типот на клиент</t>
  </si>
  <si>
    <t>Број и вредност на раскинати договори на лизинг друштвата, според типот на клиент</t>
  </si>
  <si>
    <t xml:space="preserve">Вредност на активните договори според рочност на лизинг друштвата </t>
  </si>
  <si>
    <t>Анекс бр. 15</t>
  </si>
  <si>
    <t>Анекс бр. 16</t>
  </si>
  <si>
    <t>Десетте најголеми изложености / Вкупни средства (без изложеноста кон Република Северна Македонија)</t>
  </si>
  <si>
    <t>Петте најголеми изложености / Вкупни средства (без изложеноста кон Република Северна Македонија)</t>
  </si>
  <si>
    <t>* Извор на податоци: Ревидираните финансиски извештаи на доброволните пензиски фондови за 2018 година, МАПАС и интерни пресметки на НБРСМ.</t>
  </si>
  <si>
    <t>* Извор на податоци: соопштенија на Државниот завод за статистика од анкетата за работна сила и интерни пресметки на НБРСМ. Податоците за додадената вредност за 2017 година се претходни, а за 2018 година се проценети.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</si>
</sst>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 _д_е_н_._-;\-* #,##0.00\ _д_е_н_._-;_-* &quot;-&quot;??\ _д_е_н_._-;_-@_-"/>
    <numFmt numFmtId="165" formatCode="0.0%"/>
    <numFmt numFmtId="166" formatCode="_ * #,##0.00_)\ _D_i_n_._ ;_ * \(#,##0.00\)\ _D_i_n_._ ;_ * &quot;-&quot;??_)\ _D_i_n_._ ;_ @_ "/>
    <numFmt numFmtId="167" formatCode="0.0"/>
    <numFmt numFmtId="168" formatCode="#,##0.0"/>
    <numFmt numFmtId="169" formatCode="&quot;   &quot;@"/>
    <numFmt numFmtId="170" formatCode="&quot;      &quot;@"/>
    <numFmt numFmtId="171" formatCode="&quot;         &quot;@"/>
    <numFmt numFmtId="172" formatCode="&quot;            &quot;@"/>
    <numFmt numFmtId="173" formatCode="&quot;               &quot;@"/>
    <numFmt numFmtId="174" formatCode="_(* #.##0.00_);_(* \(#.##0.00\);_(* &quot;-&quot;??_);_(@_)"/>
    <numFmt numFmtId="175" formatCode="_-[$€-2]* #,##0.00_-;\-[$€-2]* #,##0.00_-;_-[$€-2]* &quot;-&quot;??_-"/>
    <numFmt numFmtId="176" formatCode="General_)"/>
    <numFmt numFmtId="177" formatCode="[Black][&gt;0.05]#,##0.0;[Black][&lt;-0.05]\-#,##0.0;;"/>
    <numFmt numFmtId="178" formatCode="[Black][&gt;0.5]#,##0;[Black][&lt;-0.5]\-#,##0;;"/>
    <numFmt numFmtId="179" formatCode="#,##0.000"/>
    <numFmt numFmtId="180" formatCode="0.000000000000000%"/>
    <numFmt numFmtId="181" formatCode="0.000%"/>
    <numFmt numFmtId="182" formatCode="0.0000000"/>
  </numFmts>
  <fonts count="105">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indexed="8"/>
      <name val="Calibri"/>
      <family val="2"/>
    </font>
    <font>
      <sz val="10"/>
      <name val="Arial"/>
      <family val="2"/>
      <charset val="204"/>
    </font>
    <font>
      <sz val="10"/>
      <name val="Tahoma"/>
      <family val="2"/>
      <charset val="204"/>
    </font>
    <font>
      <sz val="11"/>
      <color indexed="9"/>
      <name val="Calibri"/>
      <family val="2"/>
    </font>
    <font>
      <sz val="11"/>
      <color indexed="20"/>
      <name val="Calibri"/>
      <family val="2"/>
    </font>
    <font>
      <b/>
      <sz val="11"/>
      <color indexed="52"/>
      <name val="Calibri"/>
      <family val="2"/>
    </font>
    <font>
      <b/>
      <sz val="11"/>
      <color indexed="51"/>
      <name val="Calibri"/>
      <family val="2"/>
    </font>
    <font>
      <b/>
      <sz val="11"/>
      <color indexed="9"/>
      <name val="Calibri"/>
      <family val="2"/>
    </font>
    <font>
      <sz val="11"/>
      <name val="MAC C Times"/>
      <family val="1"/>
    </font>
    <font>
      <sz val="10"/>
      <name val="Arial"/>
      <family val="2"/>
    </font>
    <font>
      <sz val="10"/>
      <color indexed="8"/>
      <name val="Arial"/>
      <family val="2"/>
      <charset val="204"/>
    </font>
    <font>
      <sz val="10"/>
      <color indexed="8"/>
      <name val="Arial"/>
      <family val="2"/>
    </font>
    <font>
      <i/>
      <sz val="11"/>
      <color indexed="23"/>
      <name val="Calibri"/>
      <family val="2"/>
    </font>
    <font>
      <sz val="11"/>
      <color indexed="17"/>
      <name val="Calibri"/>
      <family val="2"/>
    </font>
    <font>
      <b/>
      <sz val="15"/>
      <color indexed="56"/>
      <name val="Calibri"/>
      <family val="2"/>
    </font>
    <font>
      <b/>
      <sz val="15"/>
      <color indexed="61"/>
      <name val="Calibri"/>
      <family val="2"/>
    </font>
    <font>
      <b/>
      <sz val="13"/>
      <color indexed="56"/>
      <name val="Calibri"/>
      <family val="2"/>
    </font>
    <font>
      <b/>
      <sz val="13"/>
      <color indexed="61"/>
      <name val="Calibri"/>
      <family val="2"/>
    </font>
    <font>
      <b/>
      <sz val="11"/>
      <color indexed="56"/>
      <name val="Calibri"/>
      <family val="2"/>
    </font>
    <font>
      <b/>
      <sz val="11"/>
      <color indexed="61"/>
      <name val="Calibri"/>
      <family val="2"/>
    </font>
    <font>
      <sz val="11"/>
      <color indexed="62"/>
      <name val="Calibri"/>
      <family val="2"/>
    </font>
    <font>
      <sz val="11"/>
      <color indexed="61"/>
      <name val="Calibri"/>
      <family val="2"/>
    </font>
    <font>
      <sz val="11"/>
      <color indexed="52"/>
      <name val="Calibri"/>
      <family val="2"/>
    </font>
    <font>
      <sz val="11"/>
      <color indexed="51"/>
      <name val="Calibri"/>
      <family val="2"/>
    </font>
    <font>
      <sz val="11"/>
      <color indexed="60"/>
      <name val="Calibri"/>
      <family val="2"/>
    </font>
    <font>
      <sz val="11"/>
      <color indexed="59"/>
      <name val="Calibri"/>
      <family val="2"/>
    </font>
    <font>
      <sz val="11"/>
      <color theme="1"/>
      <name val="Calibri"/>
      <family val="2"/>
      <charset val="204"/>
      <scheme val="minor"/>
    </font>
    <font>
      <sz val="10"/>
      <name val="MAC C Times"/>
      <family val="1"/>
    </font>
    <font>
      <sz val="10"/>
      <name val="MS Sans Serif"/>
      <family val="2"/>
    </font>
    <font>
      <sz val="10"/>
      <name val="Helv"/>
    </font>
    <font>
      <b/>
      <sz val="11"/>
      <color indexed="63"/>
      <name val="Calibri"/>
      <family val="2"/>
    </font>
    <font>
      <b/>
      <sz val="11"/>
      <color indexed="62"/>
      <name val="Calibri"/>
      <family val="2"/>
    </font>
    <font>
      <sz val="11"/>
      <color indexed="8"/>
      <name val="Calibri"/>
      <family val="2"/>
      <charset val="204"/>
    </font>
    <font>
      <b/>
      <sz val="18"/>
      <color indexed="56"/>
      <name val="Cambria"/>
      <family val="2"/>
    </font>
    <font>
      <b/>
      <sz val="18"/>
      <color indexed="61"/>
      <name val="Cambria"/>
      <family val="2"/>
    </font>
    <font>
      <b/>
      <sz val="11"/>
      <color indexed="8"/>
      <name val="Calibri"/>
      <family val="2"/>
    </font>
    <font>
      <sz val="11"/>
      <color indexed="10"/>
      <name val="Calibri"/>
      <family val="2"/>
    </font>
    <font>
      <sz val="10"/>
      <color indexed="8"/>
      <name val="Arial"/>
      <family val="2"/>
    </font>
    <font>
      <sz val="10"/>
      <color theme="1"/>
      <name val="Tahoma"/>
      <family val="2"/>
    </font>
    <font>
      <sz val="10"/>
      <name val="Tahoma"/>
      <family val="2"/>
    </font>
    <font>
      <b/>
      <sz val="10"/>
      <color theme="1"/>
      <name val="Tahoma"/>
      <family val="2"/>
      <charset val="204"/>
    </font>
    <font>
      <sz val="11"/>
      <color indexed="8"/>
      <name val="Tahoma"/>
      <family val="2"/>
      <charset val="204"/>
    </font>
    <font>
      <sz val="11"/>
      <color theme="1"/>
      <name val="Tahoma"/>
      <family val="2"/>
    </font>
    <font>
      <sz val="10"/>
      <color indexed="8"/>
      <name val="Tahoma"/>
      <family val="2"/>
      <charset val="204"/>
    </font>
    <font>
      <b/>
      <sz val="10"/>
      <name val="Tahoma"/>
      <family val="2"/>
    </font>
    <font>
      <sz val="10"/>
      <name val="Arial"/>
      <family val="2"/>
    </font>
    <font>
      <sz val="8"/>
      <name val="SvobodaFWF"/>
    </font>
    <font>
      <sz val="10"/>
      <name val="MS Sans Serif"/>
      <family val="2"/>
      <charset val="204"/>
    </font>
    <font>
      <sz val="10"/>
      <color indexed="8"/>
      <name val="MS Sans Serif"/>
      <family val="2"/>
    </font>
    <font>
      <b/>
      <sz val="10"/>
      <color indexed="8"/>
      <name val="Tahoma"/>
      <family val="2"/>
      <charset val="204"/>
    </font>
    <font>
      <b/>
      <sz val="11"/>
      <color rgb="FFFF0000"/>
      <name val="Tahoma"/>
      <family val="2"/>
    </font>
    <font>
      <b/>
      <sz val="11"/>
      <color theme="1"/>
      <name val="Tahoma"/>
      <family val="2"/>
    </font>
    <font>
      <b/>
      <sz val="11"/>
      <color indexed="8"/>
      <name val="Tahoma"/>
      <family val="2"/>
    </font>
    <font>
      <b/>
      <sz val="11"/>
      <color indexed="8"/>
      <name val="Tahoma"/>
      <family val="2"/>
      <charset val="204"/>
    </font>
    <font>
      <b/>
      <sz val="11"/>
      <color theme="1"/>
      <name val="Tahoma"/>
      <family val="2"/>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sz val="11"/>
      <color theme="0"/>
      <name val="Calibri"/>
      <family val="2"/>
      <charset val="204"/>
      <scheme val="minor"/>
    </font>
    <font>
      <sz val="9"/>
      <name val="Times New Roman"/>
      <family val="1"/>
    </font>
    <font>
      <sz val="10"/>
      <color indexed="12"/>
      <name val="MS Sans Serif"/>
      <family val="2"/>
    </font>
    <font>
      <sz val="10"/>
      <color indexed="12"/>
      <name val="MS Sans Serif"/>
      <family val="2"/>
      <charset val="204"/>
    </font>
    <font>
      <sz val="11"/>
      <color indexed="63"/>
      <name val="Calibri"/>
      <family val="2"/>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2"/>
      <color indexed="24"/>
      <name val="Arial"/>
      <family val="2"/>
    </font>
    <font>
      <sz val="12"/>
      <name val="Helv"/>
    </font>
    <font>
      <b/>
      <sz val="15"/>
      <color indexed="62"/>
      <name val="Calibri"/>
      <family val="2"/>
    </font>
    <font>
      <b/>
      <sz val="13"/>
      <color indexed="62"/>
      <name val="Calibri"/>
      <family val="2"/>
    </font>
    <font>
      <b/>
      <sz val="12"/>
      <color indexed="24"/>
      <name val="Arial"/>
      <family val="2"/>
    </font>
    <font>
      <sz val="10"/>
      <name val="Times New Roman"/>
      <family val="1"/>
    </font>
    <font>
      <sz val="11"/>
      <name val="Tms Rmn"/>
    </font>
    <font>
      <b/>
      <sz val="18"/>
      <color indexed="62"/>
      <name val="Cambria"/>
      <family val="2"/>
    </font>
    <font>
      <sz val="11"/>
      <color theme="1"/>
      <name val="Tahoma"/>
      <family val="2"/>
      <charset val="204"/>
    </font>
    <font>
      <sz val="9"/>
      <color indexed="8"/>
      <name val="Tahoma"/>
      <family val="2"/>
      <charset val="204"/>
    </font>
    <font>
      <sz val="10"/>
      <color indexed="8"/>
      <name val="Tahoma"/>
      <family val="2"/>
    </font>
    <font>
      <sz val="9"/>
      <color rgb="FFFF0000"/>
      <name val="Tahoma"/>
      <family val="2"/>
      <charset val="204"/>
    </font>
    <font>
      <b/>
      <sz val="10"/>
      <color indexed="8"/>
      <name val="Tahoma"/>
      <family val="2"/>
    </font>
    <font>
      <sz val="9"/>
      <color theme="1"/>
      <name val="Tahoma"/>
      <family val="2"/>
    </font>
    <font>
      <sz val="8"/>
      <name val="Tahoma"/>
      <family val="2"/>
      <charset val="204"/>
    </font>
    <font>
      <sz val="8"/>
      <color theme="1"/>
      <name val="Tahoma"/>
      <family val="2"/>
    </font>
    <font>
      <b/>
      <sz val="10"/>
      <color theme="1"/>
      <name val="Tahoma"/>
      <family val="2"/>
    </font>
    <font>
      <b/>
      <sz val="11"/>
      <color theme="1"/>
      <name val="Calibri"/>
      <family val="2"/>
      <scheme val="minor"/>
    </font>
    <font>
      <b/>
      <sz val="11"/>
      <name val="Tahoma"/>
      <family val="2"/>
    </font>
    <font>
      <sz val="11"/>
      <name val="Tahoma"/>
      <family val="2"/>
    </font>
  </fonts>
  <fills count="55">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10"/>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8"/>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6"/>
      </patternFill>
    </fill>
    <fill>
      <patternFill patternType="solid">
        <fgColor indexed="53"/>
      </patternFill>
    </fill>
    <fill>
      <patternFill patternType="solid">
        <fgColor indexed="9"/>
      </patternFill>
    </fill>
    <fill>
      <patternFill patternType="solid">
        <fgColor indexed="55"/>
      </patternFill>
    </fill>
    <fill>
      <patternFill patternType="solid">
        <fgColor indexed="63"/>
      </patternFill>
    </fill>
    <fill>
      <patternFill patternType="solid">
        <fgColor theme="0" tint="-0.14999847407452621"/>
        <bgColor indexed="64"/>
      </patternFill>
    </fill>
    <fill>
      <patternFill patternType="solid">
        <fgColor indexed="9"/>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indexed="8"/>
      </patternFill>
    </fill>
    <fill>
      <patternFill patternType="solid">
        <fgColor indexed="54"/>
      </patternFill>
    </fill>
    <fill>
      <patternFill patternType="solid">
        <fgColor indexed="24"/>
        <bgColor indexed="64"/>
      </patternFill>
    </fill>
    <fill>
      <patternFill patternType="solid">
        <fgColor indexed="26"/>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indexed="31"/>
      </patternFill>
    </fill>
    <fill>
      <patternFill patternType="solid">
        <fgColor theme="0" tint="-0.249977111117893"/>
        <bgColor indexed="22"/>
      </patternFill>
    </fill>
  </fills>
  <borders count="16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double">
        <color indexed="62"/>
      </left>
      <right style="double">
        <color indexed="62"/>
      </right>
      <top style="double">
        <color indexed="62"/>
      </top>
      <bottom style="double">
        <color indexed="62"/>
      </bottom>
      <diagonal/>
    </border>
    <border>
      <left/>
      <right/>
      <top/>
      <bottom style="thick">
        <color indexed="62"/>
      </bottom>
      <diagonal/>
    </border>
    <border>
      <left/>
      <right/>
      <top/>
      <bottom style="thick">
        <color indexed="48"/>
      </bottom>
      <diagonal/>
    </border>
    <border>
      <left/>
      <right/>
      <top/>
      <bottom style="thick">
        <color indexed="22"/>
      </bottom>
      <diagonal/>
    </border>
    <border>
      <left/>
      <right/>
      <top/>
      <bottom style="medium">
        <color indexed="30"/>
      </bottom>
      <diagonal/>
    </border>
    <border>
      <left/>
      <right/>
      <top/>
      <bottom style="medium">
        <color indexed="48"/>
      </bottom>
      <diagonal/>
    </border>
    <border>
      <left/>
      <right/>
      <top/>
      <bottom style="double">
        <color indexed="52"/>
      </bottom>
      <diagonal/>
    </border>
    <border>
      <left/>
      <right/>
      <top/>
      <bottom style="double">
        <color indexed="5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2"/>
      </left>
      <right style="thin">
        <color indexed="62"/>
      </right>
      <top style="thin">
        <color indexed="62"/>
      </top>
      <bottom style="thin">
        <color indexed="62"/>
      </bottom>
      <diagonal/>
    </border>
    <border>
      <left/>
      <right/>
      <top style="thin">
        <color indexed="62"/>
      </top>
      <bottom style="double">
        <color indexed="62"/>
      </bottom>
      <diagonal/>
    </border>
    <border>
      <left/>
      <right/>
      <top style="thin">
        <color indexed="48"/>
      </top>
      <bottom style="double">
        <color indexed="48"/>
      </bottom>
      <diagonal/>
    </border>
    <border>
      <left style="thin">
        <color indexed="8"/>
      </left>
      <right style="thin">
        <color indexed="8"/>
      </right>
      <top style="thin">
        <color indexed="8"/>
      </top>
      <bottom style="thin">
        <color indexed="8"/>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hair">
        <color indexed="64"/>
      </left>
      <right style="hair">
        <color indexed="64"/>
      </right>
      <top style="hair">
        <color indexed="64"/>
      </top>
      <bottom style="hair">
        <color indexed="64"/>
      </bottom>
      <diagonal/>
    </border>
    <border>
      <left/>
      <right/>
      <top/>
      <bottom style="thick">
        <color indexed="49"/>
      </bottom>
      <diagonal/>
    </border>
    <border>
      <left/>
      <right/>
      <top/>
      <bottom style="thick">
        <color indexed="8"/>
      </bottom>
      <diagonal/>
    </border>
    <border>
      <left/>
      <right/>
      <top/>
      <bottom style="medium">
        <color indexed="49"/>
      </bottom>
      <diagonal/>
    </border>
    <border>
      <left/>
      <right/>
      <top style="thin">
        <color indexed="49"/>
      </top>
      <bottom style="double">
        <color indexed="49"/>
      </bottom>
      <diagonal/>
    </border>
    <border>
      <left/>
      <right/>
      <top style="medium">
        <color indexed="64"/>
      </top>
      <bottom/>
      <diagonal/>
    </border>
    <border>
      <left/>
      <right/>
      <top style="thin">
        <color indexed="64"/>
      </top>
      <bottom style="medium">
        <color indexed="64"/>
      </bottom>
      <diagonal/>
    </border>
    <border>
      <left/>
      <right style="medium">
        <color indexed="64"/>
      </right>
      <top/>
      <bottom style="medium">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thin">
        <color indexed="64"/>
      </right>
      <top style="medium">
        <color indexed="64"/>
      </top>
      <bottom/>
      <diagonal/>
    </border>
    <border>
      <left style="thin">
        <color indexed="64"/>
      </left>
      <right style="thin">
        <color indexed="64"/>
      </right>
      <top style="thin">
        <color auto="1"/>
      </top>
      <bottom style="thin">
        <color auto="1"/>
      </bottom>
      <diagonal/>
    </border>
    <border>
      <left style="medium">
        <color indexed="64"/>
      </left>
      <right/>
      <top style="thin">
        <color indexed="64"/>
      </top>
      <bottom style="medium">
        <color auto="1"/>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auto="1"/>
      </top>
      <bottom style="thin">
        <color auto="1"/>
      </bottom>
      <diagonal/>
    </border>
    <border>
      <left/>
      <right style="thin">
        <color indexed="64"/>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style="thin">
        <color auto="1"/>
      </top>
      <bottom style="thin">
        <color auto="1"/>
      </bottom>
      <diagonal/>
    </border>
    <border>
      <left style="thin">
        <color indexed="64"/>
      </left>
      <right style="thin">
        <color indexed="64"/>
      </right>
      <top style="medium">
        <color indexed="64"/>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64"/>
      </left>
      <right style="medium">
        <color indexed="64"/>
      </right>
      <top style="medium">
        <color indexed="64"/>
      </top>
      <bottom style="medium">
        <color auto="1"/>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right/>
      <top/>
      <bottom style="medium">
        <color indexed="30"/>
      </bottom>
      <diagonal/>
    </border>
    <border>
      <left/>
      <right/>
      <top/>
      <bottom style="medium">
        <color indexed="48"/>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62"/>
      </left>
      <right style="thin">
        <color indexed="62"/>
      </right>
      <top style="thin">
        <color indexed="62"/>
      </top>
      <bottom style="thin">
        <color indexed="62"/>
      </bottom>
      <diagonal/>
    </border>
    <border>
      <left/>
      <right/>
      <top style="thin">
        <color indexed="62"/>
      </top>
      <bottom style="double">
        <color indexed="62"/>
      </bottom>
      <diagonal/>
    </border>
    <border>
      <left/>
      <right/>
      <top style="thin">
        <color indexed="48"/>
      </top>
      <bottom style="double">
        <color indexed="48"/>
      </bottom>
      <diagonal/>
    </border>
    <border>
      <left/>
      <right/>
      <top style="thin">
        <color indexed="49"/>
      </top>
      <bottom style="double">
        <color indexed="49"/>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style="thin">
        <color auto="1"/>
      </top>
      <bottom style="thin">
        <color auto="1"/>
      </bottom>
      <diagonal/>
    </border>
    <border>
      <left/>
      <right style="medium">
        <color indexed="64"/>
      </right>
      <top style="thin">
        <color auto="1"/>
      </top>
      <bottom style="thin">
        <color auto="1"/>
      </bottom>
      <diagonal/>
    </border>
    <border>
      <left style="thin">
        <color indexed="64"/>
      </left>
      <right/>
      <top style="thin">
        <color auto="1"/>
      </top>
      <bottom style="thin">
        <color auto="1"/>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30"/>
      </bottom>
      <diagonal/>
    </border>
    <border>
      <left/>
      <right/>
      <top/>
      <bottom style="medium">
        <color indexed="48"/>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62"/>
      </left>
      <right style="thin">
        <color indexed="62"/>
      </right>
      <top style="thin">
        <color indexed="62"/>
      </top>
      <bottom style="thin">
        <color indexed="62"/>
      </bottom>
      <diagonal/>
    </border>
    <border>
      <left/>
      <right/>
      <top style="thin">
        <color indexed="62"/>
      </top>
      <bottom style="double">
        <color indexed="62"/>
      </bottom>
      <diagonal/>
    </border>
    <border>
      <left/>
      <right/>
      <top style="thin">
        <color indexed="48"/>
      </top>
      <bottom style="double">
        <color indexed="48"/>
      </bottom>
      <diagonal/>
    </border>
    <border>
      <left/>
      <right/>
      <top style="thin">
        <color indexed="49"/>
      </top>
      <bottom style="double">
        <color indexed="49"/>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auto="1"/>
      </left>
      <right style="medium">
        <color auto="1"/>
      </right>
      <top style="thin">
        <color auto="1"/>
      </top>
      <bottom style="thin">
        <color auto="1"/>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auto="1"/>
      </bottom>
      <diagonal/>
    </border>
    <border>
      <left/>
      <right/>
      <top/>
      <bottom style="medium">
        <color indexed="64"/>
      </bottom>
      <diagonal/>
    </border>
  </borders>
  <cellStyleXfs count="2531">
    <xf numFmtId="0" fontId="0" fillId="0" borderId="0"/>
    <xf numFmtId="43" fontId="8" fillId="0" borderId="0" applyFont="0" applyFill="0" applyBorder="0" applyAlignment="0" applyProtection="0"/>
    <xf numFmtId="0" fontId="9" fillId="0" borderId="0"/>
    <xf numFmtId="0" fontId="9" fillId="0" borderId="0"/>
    <xf numFmtId="9" fontId="8" fillId="0" borderId="0" applyFont="0" applyFill="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3"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3"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10"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10"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2"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7"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5"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2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4"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7"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0"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4" fillId="25"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4" fillId="25"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5" fillId="26" borderId="2" applyNumberFormat="0" applyAlignment="0" applyProtection="0"/>
    <xf numFmtId="0" fontId="15" fillId="26" borderId="2" applyNumberFormat="0" applyAlignment="0" applyProtection="0"/>
    <xf numFmtId="0" fontId="15" fillId="26" borderId="2" applyNumberFormat="0" applyAlignment="0" applyProtection="0"/>
    <xf numFmtId="0" fontId="15" fillId="26" borderId="2" applyNumberFormat="0" applyAlignment="0" applyProtection="0"/>
    <xf numFmtId="0" fontId="15" fillId="26" borderId="2" applyNumberFormat="0" applyAlignment="0" applyProtection="0"/>
    <xf numFmtId="0" fontId="15" fillId="27" borderId="3" applyNumberFormat="0" applyAlignment="0" applyProtection="0"/>
    <xf numFmtId="0" fontId="15" fillId="26" borderId="2" applyNumberFormat="0" applyAlignment="0" applyProtection="0"/>
    <xf numFmtId="0" fontId="15" fillId="26" borderId="2" applyNumberFormat="0" applyAlignment="0" applyProtection="0"/>
    <xf numFmtId="0" fontId="15" fillId="26" borderId="2" applyNumberFormat="0" applyAlignment="0" applyProtection="0"/>
    <xf numFmtId="0" fontId="15" fillId="26" borderId="2" applyNumberFormat="0" applyAlignment="0" applyProtection="0"/>
    <xf numFmtId="0" fontId="15" fillId="26" borderId="2" applyNumberFormat="0" applyAlignment="0" applyProtection="0"/>
    <xf numFmtId="0" fontId="15" fillId="26" borderId="2" applyNumberFormat="0" applyAlignment="0" applyProtection="0"/>
    <xf numFmtId="0" fontId="15" fillId="26" borderId="2" applyNumberFormat="0" applyAlignment="0" applyProtection="0"/>
    <xf numFmtId="0" fontId="15" fillId="26" borderId="2" applyNumberFormat="0" applyAlignment="0" applyProtection="0"/>
    <xf numFmtId="0" fontId="15" fillId="26" borderId="2" applyNumberFormat="0" applyAlignment="0" applyProtection="0"/>
    <xf numFmtId="43" fontId="8" fillId="0" borderId="0" applyFont="0" applyFill="0" applyBorder="0" applyAlignment="0" applyProtection="0"/>
    <xf numFmtId="43" fontId="8" fillId="0" borderId="0" applyFont="0" applyFill="0" applyBorder="0" applyAlignment="0" applyProtection="0"/>
    <xf numFmtId="43" fontId="1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6" fontId="17" fillId="0" borderId="0" applyFont="0" applyFill="0" applyBorder="0" applyAlignment="0" applyProtection="0"/>
    <xf numFmtId="43" fontId="18" fillId="0" borderId="0" applyFont="0" applyFill="0" applyBorder="0" applyAlignment="0" applyProtection="0">
      <alignment vertical="top"/>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9" fillId="0" borderId="0" applyFont="0" applyFill="0" applyBorder="0" applyAlignment="0" applyProtection="0">
      <alignment vertical="top"/>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8"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2" fillId="0" borderId="4"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5"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7" fillId="0" borderId="8"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9" fillId="14"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9" fillId="14"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1" fillId="0" borderId="10"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2"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3"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9" fillId="0" borderId="0"/>
    <xf numFmtId="0" fontId="34" fillId="0" borderId="0"/>
    <xf numFmtId="0" fontId="19" fillId="0" borderId="0">
      <alignment vertical="top"/>
    </xf>
    <xf numFmtId="0" fontId="17" fillId="0" borderId="0"/>
    <xf numFmtId="0" fontId="17" fillId="0" borderId="0"/>
    <xf numFmtId="0" fontId="7" fillId="0" borderId="0"/>
    <xf numFmtId="0" fontId="18" fillId="0" borderId="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8" fillId="0" borderId="0">
      <alignment vertical="top"/>
    </xf>
    <xf numFmtId="0" fontId="35" fillId="0" borderId="0"/>
    <xf numFmtId="0" fontId="18" fillId="0" borderId="0"/>
    <xf numFmtId="0" fontId="18" fillId="0" borderId="0"/>
    <xf numFmtId="0" fontId="18" fillId="0" borderId="0"/>
    <xf numFmtId="0" fontId="18" fillId="0" borderId="0"/>
    <xf numFmtId="0" fontId="18" fillId="0" borderId="0">
      <alignment vertical="top"/>
    </xf>
    <xf numFmtId="0" fontId="9" fillId="0" borderId="0"/>
    <xf numFmtId="0" fontId="36" fillId="0" borderId="0"/>
    <xf numFmtId="0" fontId="36" fillId="0" borderId="0"/>
    <xf numFmtId="0" fontId="36" fillId="0" borderId="0"/>
    <xf numFmtId="0" fontId="36" fillId="0" borderId="0"/>
    <xf numFmtId="0" fontId="9" fillId="0" borderId="0"/>
    <xf numFmtId="0" fontId="37" fillId="0" borderId="0"/>
    <xf numFmtId="0" fontId="37" fillId="0" borderId="0"/>
    <xf numFmtId="0" fontId="37" fillId="0" borderId="0"/>
    <xf numFmtId="0" fontId="37" fillId="0" borderId="0"/>
    <xf numFmtId="0" fontId="17" fillId="0" borderId="0"/>
    <xf numFmtId="0" fontId="17" fillId="0" borderId="0"/>
    <xf numFmtId="0" fontId="17" fillId="0" borderId="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1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1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9" fillId="25" borderId="13"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9" fillId="25" borderId="13"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40" fillId="0" borderId="0" applyFont="0" applyFill="0" applyBorder="0" applyAlignment="0" applyProtection="0"/>
    <xf numFmtId="9" fontId="19" fillId="0" borderId="0" applyFont="0" applyFill="0" applyBorder="0" applyAlignment="0" applyProtection="0">
      <alignment vertical="top"/>
    </xf>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9" fillId="0" borderId="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5"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5"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30"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0">
      <alignment vertical="top"/>
    </xf>
    <xf numFmtId="9" fontId="18" fillId="0" borderId="0" applyFont="0" applyFill="0" applyBorder="0" applyAlignment="0" applyProtection="0">
      <alignment vertical="top"/>
    </xf>
    <xf numFmtId="0" fontId="53" fillId="0" borderId="0"/>
    <xf numFmtId="168" fontId="54" fillId="0" borderId="0"/>
    <xf numFmtId="9" fontId="50" fillId="0" borderId="0" applyFont="0" applyFill="0" applyBorder="0" applyAlignment="0" applyProtection="0"/>
    <xf numFmtId="0" fontId="55" fillId="0" borderId="0"/>
    <xf numFmtId="0" fontId="56" fillId="0" borderId="0" applyNumberFormat="0" applyFont="0" applyFill="0" applyBorder="0" applyAlignment="0" applyProtection="0"/>
    <xf numFmtId="43" fontId="7" fillId="0" borderId="0" applyFont="0" applyFill="0" applyBorder="0" applyAlignment="0" applyProtection="0"/>
    <xf numFmtId="9" fontId="56" fillId="0" borderId="0" applyFont="0" applyFill="0" applyBorder="0" applyAlignment="0" applyProtection="0"/>
    <xf numFmtId="0" fontId="6" fillId="0" borderId="0"/>
    <xf numFmtId="9" fontId="6" fillId="0" borderId="0" applyFont="0" applyFill="0" applyBorder="0" applyAlignment="0" applyProtection="0"/>
    <xf numFmtId="43" fontId="55" fillId="0" borderId="0" applyFont="0" applyFill="0" applyBorder="0" applyAlignment="0" applyProtection="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9" fillId="0" borderId="0"/>
    <xf numFmtId="0" fontId="5" fillId="0" borderId="0"/>
    <xf numFmtId="9" fontId="18" fillId="0" borderId="0" applyFont="0" applyFill="0" applyBorder="0" applyAlignment="0" applyProtection="0">
      <alignment vertical="top"/>
    </xf>
    <xf numFmtId="0" fontId="7" fillId="0" borderId="0"/>
    <xf numFmtId="0" fontId="17" fillId="0" borderId="0"/>
    <xf numFmtId="169" fontId="75" fillId="0" borderId="0" applyFont="0" applyFill="0" applyBorder="0" applyAlignment="0" applyProtection="0"/>
    <xf numFmtId="38" fontId="76" fillId="0" borderId="0" applyFill="0" applyBorder="0" applyAlignment="0">
      <protection locked="0"/>
    </xf>
    <xf numFmtId="38" fontId="77" fillId="0" borderId="0" applyFill="0" applyBorder="0" applyAlignment="0">
      <protection locked="0"/>
    </xf>
    <xf numFmtId="170" fontId="75" fillId="0" borderId="0" applyFont="0" applyFill="0" applyBorder="0" applyAlignment="0" applyProtection="0"/>
    <xf numFmtId="0" fontId="8" fillId="2"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8" fillId="4" borderId="0" applyNumberFormat="0" applyBorder="0" applyAlignment="0" applyProtection="0"/>
    <xf numFmtId="0" fontId="78" fillId="3" borderId="0" applyNumberFormat="0" applyBorder="0" applyAlignment="0" applyProtection="0"/>
    <xf numFmtId="0" fontId="78" fillId="3" borderId="0" applyNumberFormat="0" applyBorder="0" applyAlignment="0" applyProtection="0"/>
    <xf numFmtId="0" fontId="78" fillId="3" borderId="0" applyNumberFormat="0" applyBorder="0" applyAlignment="0" applyProtection="0"/>
    <xf numFmtId="0" fontId="8" fillId="6" borderId="0" applyNumberFormat="0" applyBorder="0" applyAlignment="0" applyProtection="0"/>
    <xf numFmtId="0" fontId="78" fillId="7" borderId="0" applyNumberFormat="0" applyBorder="0" applyAlignment="0" applyProtection="0"/>
    <xf numFmtId="0" fontId="78" fillId="7" borderId="0" applyNumberFormat="0" applyBorder="0" applyAlignment="0" applyProtection="0"/>
    <xf numFmtId="0" fontId="78" fillId="7" borderId="0" applyNumberFormat="0" applyBorder="0" applyAlignment="0" applyProtection="0"/>
    <xf numFmtId="0" fontId="8" fillId="8"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9" borderId="0" applyNumberFormat="0" applyBorder="0" applyAlignment="0" applyProtection="0"/>
    <xf numFmtId="0" fontId="78" fillId="9" borderId="0" applyNumberFormat="0" applyBorder="0" applyAlignment="0" applyProtection="0"/>
    <xf numFmtId="0" fontId="78" fillId="9" borderId="0" applyNumberFormat="0" applyBorder="0" applyAlignment="0" applyProtection="0"/>
    <xf numFmtId="0" fontId="8" fillId="3" borderId="0" applyNumberFormat="0" applyBorder="0" applyAlignment="0" applyProtection="0"/>
    <xf numFmtId="0" fontId="78" fillId="3" borderId="0" applyNumberFormat="0" applyBorder="0" applyAlignment="0" applyProtection="0"/>
    <xf numFmtId="0" fontId="78" fillId="3" borderId="0" applyNumberFormat="0" applyBorder="0" applyAlignment="0" applyProtection="0"/>
    <xf numFmtId="0" fontId="78" fillId="3" borderId="0" applyNumberFormat="0" applyBorder="0" applyAlignment="0" applyProtection="0"/>
    <xf numFmtId="171" fontId="75" fillId="0" borderId="0" applyFont="0" applyFill="0" applyBorder="0" applyAlignment="0" applyProtection="0"/>
    <xf numFmtId="172" fontId="75" fillId="0" borderId="0" applyFont="0" applyFill="0" applyBorder="0" applyAlignment="0" applyProtection="0"/>
    <xf numFmtId="0" fontId="8" fillId="11" borderId="0" applyNumberFormat="0" applyBorder="0" applyAlignment="0" applyProtection="0"/>
    <xf numFmtId="0" fontId="78" fillId="47" borderId="0" applyNumberFormat="0" applyBorder="0" applyAlignment="0" applyProtection="0"/>
    <xf numFmtId="0" fontId="78" fillId="47" borderId="0" applyNumberFormat="0" applyBorder="0" applyAlignment="0" applyProtection="0"/>
    <xf numFmtId="0" fontId="78" fillId="47" borderId="0" applyNumberFormat="0" applyBorder="0" applyAlignment="0" applyProtection="0"/>
    <xf numFmtId="0" fontId="78" fillId="5" borderId="0" applyNumberFormat="0" applyBorder="0" applyAlignment="0" applyProtection="0"/>
    <xf numFmtId="0" fontId="78" fillId="5" borderId="0" applyNumberFormat="0" applyBorder="0" applyAlignment="0" applyProtection="0"/>
    <xf numFmtId="0" fontId="78" fillId="5" borderId="0" applyNumberFormat="0" applyBorder="0" applyAlignment="0" applyProtection="0"/>
    <xf numFmtId="0" fontId="8" fillId="13" borderId="0" applyNumberFormat="0" applyBorder="0" applyAlignment="0" applyProtection="0"/>
    <xf numFmtId="0" fontId="78" fillId="14" borderId="0" applyNumberFormat="0" applyBorder="0" applyAlignment="0" applyProtection="0"/>
    <xf numFmtId="0" fontId="78" fillId="14" borderId="0" applyNumberFormat="0" applyBorder="0" applyAlignment="0" applyProtection="0"/>
    <xf numFmtId="0" fontId="78" fillId="14" borderId="0" applyNumberFormat="0" applyBorder="0" applyAlignment="0" applyProtection="0"/>
    <xf numFmtId="0" fontId="8" fillId="8" borderId="0" applyNumberFormat="0" applyBorder="0" applyAlignment="0" applyProtection="0"/>
    <xf numFmtId="0" fontId="78" fillId="47" borderId="0" applyNumberFormat="0" applyBorder="0" applyAlignment="0" applyProtection="0"/>
    <xf numFmtId="0" fontId="78" fillId="47" borderId="0" applyNumberFormat="0" applyBorder="0" applyAlignment="0" applyProtection="0"/>
    <xf numFmtId="0" fontId="78" fillId="47" borderId="0" applyNumberFormat="0" applyBorder="0" applyAlignment="0" applyProtection="0"/>
    <xf numFmtId="0" fontId="78" fillId="11" borderId="0" applyNumberFormat="0" applyBorder="0" applyAlignment="0" applyProtection="0"/>
    <xf numFmtId="0" fontId="78" fillId="11" borderId="0" applyNumberFormat="0" applyBorder="0" applyAlignment="0" applyProtection="0"/>
    <xf numFmtId="0" fontId="78" fillId="11" borderId="0" applyNumberFormat="0" applyBorder="0" applyAlignment="0" applyProtection="0"/>
    <xf numFmtId="0" fontId="8" fillId="15" borderId="0" applyNumberFormat="0" applyBorder="0" applyAlignment="0" applyProtection="0"/>
    <xf numFmtId="0" fontId="78" fillId="3" borderId="0" applyNumberFormat="0" applyBorder="0" applyAlignment="0" applyProtection="0"/>
    <xf numFmtId="0" fontId="78" fillId="3" borderId="0" applyNumberFormat="0" applyBorder="0" applyAlignment="0" applyProtection="0"/>
    <xf numFmtId="0" fontId="78" fillId="3" borderId="0" applyNumberFormat="0" applyBorder="0" applyAlignment="0" applyProtection="0"/>
    <xf numFmtId="173" fontId="75" fillId="0" borderId="0" applyFont="0" applyFill="0" applyBorder="0" applyAlignment="0" applyProtection="0"/>
    <xf numFmtId="0" fontId="11" fillId="16"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74" fillId="36"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74" fillId="3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74" fillId="40" borderId="0" applyNumberFormat="0" applyBorder="0" applyAlignment="0" applyProtection="0"/>
    <xf numFmtId="0" fontId="11" fillId="18"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74" fillId="42"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74" fillId="44" borderId="0" applyNumberFormat="0" applyBorder="0" applyAlignment="0" applyProtection="0"/>
    <xf numFmtId="0" fontId="11" fillId="20"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74" fillId="46" borderId="0" applyNumberFormat="0" applyBorder="0" applyAlignment="0" applyProtection="0"/>
    <xf numFmtId="0" fontId="11" fillId="21"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74" fillId="35"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74" fillId="37"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74" fillId="39" borderId="0" applyNumberFormat="0" applyBorder="0" applyAlignment="0" applyProtection="0"/>
    <xf numFmtId="0" fontId="11" fillId="1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74" fillId="41"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74" fillId="43"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74" fillId="45"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68" fillId="32" borderId="0" applyNumberFormat="0" applyBorder="0" applyAlignment="0" applyProtection="0"/>
    <xf numFmtId="0" fontId="13" fillId="25" borderId="1" applyNumberFormat="0" applyAlignment="0" applyProtection="0"/>
    <xf numFmtId="0" fontId="15" fillId="26" borderId="2" applyNumberFormat="0" applyAlignment="0" applyProtection="0"/>
    <xf numFmtId="0" fontId="15" fillId="26" borderId="2" applyNumberFormat="0" applyAlignment="0" applyProtection="0"/>
    <xf numFmtId="0" fontId="15" fillId="26" borderId="2" applyNumberFormat="0" applyAlignment="0" applyProtection="0"/>
    <xf numFmtId="0" fontId="15" fillId="26" borderId="2" applyNumberFormat="0" applyAlignment="0" applyProtection="0"/>
    <xf numFmtId="0" fontId="71" fillId="34" borderId="72" applyNumberFormat="0" applyAlignment="0" applyProtection="0"/>
    <xf numFmtId="1" fontId="79" fillId="29" borderId="49">
      <alignment horizontal="right" vertical="center"/>
    </xf>
    <xf numFmtId="0" fontId="80" fillId="29" borderId="49">
      <alignment horizontal="right" vertical="center"/>
    </xf>
    <xf numFmtId="0" fontId="17" fillId="29" borderId="73"/>
    <xf numFmtId="0" fontId="79" fillId="30" borderId="49">
      <alignment horizontal="center" vertical="center"/>
    </xf>
    <xf numFmtId="1" fontId="79" fillId="29" borderId="49">
      <alignment horizontal="right" vertical="center"/>
    </xf>
    <xf numFmtId="0" fontId="17" fillId="29" borderId="0"/>
    <xf numFmtId="0" fontId="81" fillId="29" borderId="49">
      <alignment horizontal="left" vertical="center"/>
    </xf>
    <xf numFmtId="0" fontId="81" fillId="29" borderId="49"/>
    <xf numFmtId="0" fontId="80" fillId="29" borderId="49">
      <alignment horizontal="right" vertical="center"/>
    </xf>
    <xf numFmtId="0" fontId="82" fillId="49" borderId="49">
      <alignment horizontal="left" vertical="center"/>
    </xf>
    <xf numFmtId="0" fontId="82" fillId="49" borderId="49">
      <alignment horizontal="left" vertical="center"/>
    </xf>
    <xf numFmtId="0" fontId="83" fillId="29" borderId="49">
      <alignment horizontal="left" vertical="center"/>
    </xf>
    <xf numFmtId="0" fontId="84" fillId="29" borderId="73"/>
    <xf numFmtId="0" fontId="79" fillId="50" borderId="49">
      <alignment horizontal="left" vertical="center"/>
    </xf>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174" fontId="8" fillId="0" borderId="0" applyFont="0" applyFill="0" applyBorder="0" applyAlignment="0" applyProtection="0"/>
    <xf numFmtId="43" fontId="17"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17" fillId="0" borderId="0" applyFont="0" applyFill="0" applyBorder="0" applyAlignment="0" applyProtection="0"/>
    <xf numFmtId="44" fontId="8" fillId="0" borderId="0" applyFont="0" applyFill="0" applyBorder="0" applyAlignment="0" applyProtection="0"/>
    <xf numFmtId="44" fontId="9" fillId="0" borderId="0" applyFont="0" applyFill="0" applyBorder="0" applyAlignment="0" applyProtection="0"/>
    <xf numFmtId="0" fontId="85" fillId="0" borderId="0" applyProtection="0"/>
    <xf numFmtId="175" fontId="17" fillId="0" borderId="0" applyFont="0" applyFill="0" applyBorder="0" applyAlignment="0" applyProtection="0"/>
    <xf numFmtId="176" fontId="86"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73" fillId="0" borderId="0" applyNumberFormat="0" applyFill="0" applyBorder="0" applyAlignment="0" applyProtection="0"/>
    <xf numFmtId="2" fontId="85" fillId="0" borderId="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67" fillId="31" borderId="0" applyNumberFormat="0" applyBorder="0" applyAlignment="0" applyProtection="0"/>
    <xf numFmtId="0" fontId="22" fillId="0" borderId="4" applyNumberFormat="0" applyFill="0" applyAlignment="0" applyProtection="0"/>
    <xf numFmtId="0" fontId="87" fillId="0" borderId="74" applyNumberFormat="0" applyFill="0" applyAlignment="0" applyProtection="0"/>
    <xf numFmtId="0" fontId="87" fillId="0" borderId="74" applyNumberFormat="0" applyFill="0" applyAlignment="0" applyProtection="0"/>
    <xf numFmtId="0" fontId="87" fillId="0" borderId="74" applyNumberFormat="0" applyFill="0" applyAlignment="0" applyProtection="0"/>
    <xf numFmtId="0" fontId="87" fillId="0" borderId="74" applyNumberFormat="0" applyFill="0" applyAlignment="0" applyProtection="0"/>
    <xf numFmtId="0" fontId="64" fillId="0" borderId="68" applyNumberFormat="0" applyFill="0" applyAlignment="0" applyProtection="0"/>
    <xf numFmtId="0" fontId="24" fillId="0" borderId="6" applyNumberFormat="0" applyFill="0" applyAlignment="0" applyProtection="0"/>
    <xf numFmtId="0" fontId="88" fillId="0" borderId="75" applyNumberFormat="0" applyFill="0" applyAlignment="0" applyProtection="0"/>
    <xf numFmtId="0" fontId="88" fillId="0" borderId="75" applyNumberFormat="0" applyFill="0" applyAlignment="0" applyProtection="0"/>
    <xf numFmtId="0" fontId="88" fillId="0" borderId="75" applyNumberFormat="0" applyFill="0" applyAlignment="0" applyProtection="0"/>
    <xf numFmtId="0" fontId="88" fillId="0" borderId="75" applyNumberFormat="0" applyFill="0" applyAlignment="0" applyProtection="0"/>
    <xf numFmtId="0" fontId="65" fillId="0" borderId="69" applyNumberFormat="0" applyFill="0" applyAlignment="0" applyProtection="0"/>
    <xf numFmtId="0" fontId="39" fillId="0" borderId="76" applyNumberFormat="0" applyFill="0" applyAlignment="0" applyProtection="0"/>
    <xf numFmtId="0" fontId="39" fillId="0" borderId="76" applyNumberFormat="0" applyFill="0" applyAlignment="0" applyProtection="0"/>
    <xf numFmtId="0" fontId="39" fillId="0" borderId="76" applyNumberFormat="0" applyFill="0" applyAlignment="0" applyProtection="0"/>
    <xf numFmtId="0" fontId="66" fillId="0" borderId="70" applyNumberFormat="0" applyFill="0" applyAlignment="0" applyProtection="0"/>
    <xf numFmtId="0" fontId="26"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66" fillId="0" borderId="0" applyNumberFormat="0" applyFill="0" applyBorder="0" applyAlignment="0" applyProtection="0"/>
    <xf numFmtId="0" fontId="85" fillId="0" borderId="0" applyNumberFormat="0" applyFont="0" applyFill="0" applyBorder="0" applyAlignment="0" applyProtection="0"/>
    <xf numFmtId="0" fontId="89" fillId="0" borderId="0" applyProtection="0"/>
    <xf numFmtId="168" fontId="75" fillId="0" borderId="0" applyFont="0" applyFill="0" applyBorder="0" applyAlignment="0" applyProtection="0"/>
    <xf numFmtId="3" fontId="75" fillId="0" borderId="0" applyFont="0" applyFill="0" applyBorder="0" applyAlignment="0" applyProtection="0"/>
    <xf numFmtId="0" fontId="28" fillId="3" borderId="1" applyNumberFormat="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70" fillId="0" borderId="71" applyNumberFormat="0" applyFill="0" applyAlignment="0" applyProtection="0"/>
    <xf numFmtId="41" fontId="90" fillId="0" borderId="0" applyFont="0" applyFill="0" applyBorder="0" applyAlignment="0" applyProtection="0"/>
    <xf numFmtId="43" fontId="90" fillId="0" borderId="0" applyFont="0" applyFill="0" applyBorder="0" applyAlignment="0" applyProtection="0"/>
    <xf numFmtId="42" fontId="90" fillId="0" borderId="0" applyFont="0" applyFill="0" applyBorder="0" applyAlignment="0" applyProtection="0"/>
    <xf numFmtId="44" fontId="90" fillId="0" borderId="0" applyFont="0" applyFill="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69" fillId="33" borderId="0" applyNumberFormat="0" applyBorder="0" applyAlignment="0" applyProtection="0"/>
    <xf numFmtId="0" fontId="17" fillId="0" borderId="0"/>
    <xf numFmtId="0" fontId="91" fillId="0" borderId="0"/>
    <xf numFmtId="0" fontId="91" fillId="0" borderId="0"/>
    <xf numFmtId="0" fontId="17"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19" fillId="0" borderId="0">
      <alignment vertical="top"/>
    </xf>
    <xf numFmtId="0" fontId="9" fillId="0" borderId="0"/>
    <xf numFmtId="0" fontId="9" fillId="0" borderId="0"/>
    <xf numFmtId="0" fontId="7" fillId="0" borderId="0"/>
    <xf numFmtId="0" fontId="9" fillId="0" borderId="0"/>
    <xf numFmtId="0" fontId="4" fillId="0" borderId="0"/>
    <xf numFmtId="0" fontId="4" fillId="0" borderId="0"/>
    <xf numFmtId="0" fontId="9" fillId="0" borderId="0"/>
    <xf numFmtId="0" fontId="9" fillId="0" borderId="0"/>
    <xf numFmtId="0" fontId="4" fillId="0" borderId="0"/>
    <xf numFmtId="0" fontId="9" fillId="0" borderId="0"/>
    <xf numFmtId="0" fontId="7" fillId="0" borderId="0"/>
    <xf numFmtId="0" fontId="7" fillId="0" borderId="0"/>
    <xf numFmtId="0" fontId="7" fillId="0" borderId="0"/>
    <xf numFmtId="0" fontId="7" fillId="0" borderId="0"/>
    <xf numFmtId="0" fontId="17" fillId="0" borderId="0"/>
    <xf numFmtId="0" fontId="7" fillId="0" borderId="0"/>
    <xf numFmtId="0" fontId="7" fillId="0" borderId="0"/>
    <xf numFmtId="0" fontId="7" fillId="0" borderId="0"/>
    <xf numFmtId="0" fontId="4" fillId="0" borderId="0"/>
    <xf numFmtId="0" fontId="9" fillId="0" borderId="0"/>
    <xf numFmtId="0" fontId="17" fillId="0" borderId="0"/>
    <xf numFmtId="0" fontId="17"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7" fillId="0" borderId="0"/>
    <xf numFmtId="0" fontId="9" fillId="0" borderId="0"/>
    <xf numFmtId="0" fontId="8" fillId="0" borderId="0"/>
    <xf numFmtId="0" fontId="7" fillId="0" borderId="0"/>
    <xf numFmtId="0" fontId="4" fillId="0" borderId="0"/>
    <xf numFmtId="0" fontId="19" fillId="0" borderId="0">
      <alignment vertical="top"/>
    </xf>
    <xf numFmtId="0" fontId="9" fillId="0" borderId="0"/>
    <xf numFmtId="0" fontId="8" fillId="0" borderId="0"/>
    <xf numFmtId="0" fontId="9" fillId="0" borderId="0"/>
    <xf numFmtId="0" fontId="7" fillId="0" borderId="0"/>
    <xf numFmtId="0" fontId="7" fillId="0" borderId="0"/>
    <xf numFmtId="0" fontId="7" fillId="0" borderId="0"/>
    <xf numFmtId="0" fontId="7" fillId="0" borderId="0"/>
    <xf numFmtId="0" fontId="9" fillId="0" borderId="0"/>
    <xf numFmtId="0" fontId="4" fillId="0" borderId="0"/>
    <xf numFmtId="0" fontId="9" fillId="0" borderId="0"/>
    <xf numFmtId="0" fontId="9" fillId="0" borderId="0"/>
    <xf numFmtId="0" fontId="9" fillId="0" borderId="0"/>
    <xf numFmtId="0" fontId="9" fillId="0" borderId="0"/>
    <xf numFmtId="0" fontId="9" fillId="0" borderId="0"/>
    <xf numFmtId="0" fontId="7" fillId="0" borderId="0"/>
    <xf numFmtId="0" fontId="9" fillId="0" borderId="0"/>
    <xf numFmtId="0" fontId="7" fillId="0" borderId="0"/>
    <xf numFmtId="0" fontId="9" fillId="0" borderId="0"/>
    <xf numFmtId="0" fontId="7" fillId="0" borderId="0"/>
    <xf numFmtId="0" fontId="17" fillId="0" borderId="0"/>
    <xf numFmtId="0" fontId="9" fillId="0" borderId="0"/>
    <xf numFmtId="0" fontId="35" fillId="0" borderId="0"/>
    <xf numFmtId="0" fontId="35" fillId="0" borderId="0"/>
    <xf numFmtId="0" fontId="7" fillId="0" borderId="0"/>
    <xf numFmtId="0" fontId="7" fillId="0" borderId="0"/>
    <xf numFmtId="0" fontId="19" fillId="0" borderId="0">
      <alignment vertical="top"/>
    </xf>
    <xf numFmtId="0" fontId="19" fillId="0" borderId="0">
      <alignment vertical="top"/>
    </xf>
    <xf numFmtId="0" fontId="8" fillId="0" borderId="0"/>
    <xf numFmtId="0" fontId="9" fillId="0" borderId="0"/>
    <xf numFmtId="0" fontId="17" fillId="0" borderId="0"/>
    <xf numFmtId="0" fontId="9" fillId="0" borderId="0"/>
    <xf numFmtId="0" fontId="4" fillId="0" borderId="0"/>
    <xf numFmtId="0" fontId="9"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5" fillId="0" borderId="0"/>
    <xf numFmtId="0" fontId="17" fillId="0" borderId="0"/>
    <xf numFmtId="0" fontId="19" fillId="0" borderId="0">
      <alignment vertical="top"/>
    </xf>
    <xf numFmtId="0" fontId="19"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7" fillId="0" borderId="0"/>
    <xf numFmtId="0" fontId="17" fillId="0" borderId="0"/>
    <xf numFmtId="0" fontId="17" fillId="0" borderId="0"/>
    <xf numFmtId="0" fontId="19" fillId="0" borderId="0">
      <alignment vertical="top"/>
    </xf>
    <xf numFmtId="0" fontId="19" fillId="0" borderId="0">
      <alignment vertical="top"/>
    </xf>
    <xf numFmtId="0" fontId="19"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7" fillId="0" borderId="0"/>
    <xf numFmtId="0" fontId="7" fillId="0" borderId="0"/>
    <xf numFmtId="0" fontId="7" fillId="0" borderId="0"/>
    <xf numFmtId="0" fontId="7" fillId="0" borderId="0"/>
    <xf numFmtId="0" fontId="4"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7" fillId="0" borderId="0"/>
    <xf numFmtId="0" fontId="7" fillId="0" borderId="0"/>
    <xf numFmtId="0" fontId="7" fillId="0" borderId="0"/>
    <xf numFmtId="0" fontId="7"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7"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7" fillId="7" borderId="16" applyNumberFormat="0" applyFont="0" applyAlignment="0" applyProtection="0"/>
    <xf numFmtId="0" fontId="38" fillId="25" borderId="12" applyNumberFormat="0" applyAlignment="0" applyProtection="0"/>
    <xf numFmtId="9" fontId="1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19" fillId="0" borderId="0" applyFont="0" applyFill="0" applyBorder="0" applyAlignment="0" applyProtection="0">
      <alignment vertical="top"/>
    </xf>
    <xf numFmtId="9"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7"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9" fontId="1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40" fillId="0" borderId="0" applyFont="0" applyFill="0" applyBorder="0" applyAlignment="0" applyProtection="0"/>
    <xf numFmtId="177" fontId="75" fillId="0" borderId="0" applyFont="0" applyFill="0" applyBorder="0" applyAlignment="0" applyProtection="0"/>
    <xf numFmtId="178" fontId="75" fillId="0" borderId="0" applyFont="0" applyFill="0" applyBorder="0" applyAlignment="0" applyProtection="0"/>
    <xf numFmtId="0" fontId="17" fillId="0" borderId="0"/>
    <xf numFmtId="0" fontId="9" fillId="0" borderId="0"/>
    <xf numFmtId="0" fontId="9" fillId="0" borderId="0"/>
    <xf numFmtId="0" fontId="41"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63" fillId="0" borderId="0" applyNumberFormat="0" applyFill="0" applyBorder="0" applyAlignment="0" applyProtection="0"/>
    <xf numFmtId="0" fontId="38" fillId="0" borderId="77"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72" fillId="0" borderId="0" applyNumberFormat="0" applyFill="0" applyBorder="0" applyAlignment="0" applyProtection="0"/>
    <xf numFmtId="167" fontId="17" fillId="0" borderId="0">
      <alignment horizontal="right"/>
    </xf>
    <xf numFmtId="44"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7" fillId="0" borderId="0"/>
    <xf numFmtId="9" fontId="7" fillId="0" borderId="0" applyFont="0" applyFill="0" applyBorder="0" applyAlignment="0" applyProtection="0"/>
    <xf numFmtId="1" fontId="79" fillId="29" borderId="84">
      <alignment horizontal="right" vertical="center"/>
    </xf>
    <xf numFmtId="0" fontId="80" fillId="29" borderId="84">
      <alignment horizontal="right" vertical="center"/>
    </xf>
    <xf numFmtId="0" fontId="79" fillId="30" borderId="84">
      <alignment horizontal="center" vertical="center"/>
    </xf>
    <xf numFmtId="1" fontId="79" fillId="29" borderId="84">
      <alignment horizontal="right" vertical="center"/>
    </xf>
    <xf numFmtId="0" fontId="81" fillId="29" borderId="84">
      <alignment horizontal="left" vertical="center"/>
    </xf>
    <xf numFmtId="0" fontId="81" fillId="29" borderId="84"/>
    <xf numFmtId="0" fontId="80" fillId="29" borderId="84">
      <alignment horizontal="right" vertical="center"/>
    </xf>
    <xf numFmtId="0" fontId="82" fillId="49" borderId="84">
      <alignment horizontal="left" vertical="center"/>
    </xf>
    <xf numFmtId="0" fontId="82" fillId="49" borderId="84">
      <alignment horizontal="left" vertical="center"/>
    </xf>
    <xf numFmtId="0" fontId="83" fillId="29" borderId="84">
      <alignment horizontal="left" vertical="center"/>
    </xf>
    <xf numFmtId="0" fontId="79" fillId="50" borderId="84">
      <alignment horizontal="left" vertical="center"/>
    </xf>
    <xf numFmtId="0" fontId="26" fillId="0" borderId="102" applyNumberFormat="0" applyFill="0" applyAlignment="0" applyProtection="0"/>
    <xf numFmtId="0" fontId="26" fillId="0" borderId="102" applyNumberFormat="0" applyFill="0" applyAlignment="0" applyProtection="0"/>
    <xf numFmtId="0" fontId="26" fillId="0" borderId="102" applyNumberFormat="0" applyFill="0" applyAlignment="0" applyProtection="0"/>
    <xf numFmtId="0" fontId="26" fillId="0" borderId="102" applyNumberFormat="0" applyFill="0" applyAlignment="0" applyProtection="0"/>
    <xf numFmtId="0" fontId="26" fillId="0" borderId="102" applyNumberFormat="0" applyFill="0" applyAlignment="0" applyProtection="0"/>
    <xf numFmtId="0" fontId="27" fillId="0" borderId="103" applyNumberFormat="0" applyFill="0" applyAlignment="0" applyProtection="0"/>
    <xf numFmtId="0" fontId="26" fillId="0" borderId="102" applyNumberFormat="0" applyFill="0" applyAlignment="0" applyProtection="0"/>
    <xf numFmtId="0" fontId="39" fillId="0" borderId="104" applyNumberFormat="0" applyFill="0" applyAlignment="0" applyProtection="0"/>
    <xf numFmtId="0" fontId="26" fillId="0" borderId="102" applyNumberFormat="0" applyFill="0" applyAlignment="0" applyProtection="0"/>
    <xf numFmtId="0" fontId="39" fillId="0" borderId="104" applyNumberFormat="0" applyFill="0" applyAlignment="0" applyProtection="0"/>
    <xf numFmtId="0" fontId="39" fillId="0" borderId="104" applyNumberFormat="0" applyFill="0" applyAlignment="0" applyProtection="0"/>
    <xf numFmtId="0" fontId="26" fillId="0" borderId="102" applyNumberFormat="0" applyFill="0" applyAlignment="0" applyProtection="0"/>
    <xf numFmtId="0" fontId="26" fillId="0" borderId="102" applyNumberFormat="0" applyFill="0" applyAlignment="0" applyProtection="0"/>
    <xf numFmtId="0" fontId="26" fillId="0" borderId="102" applyNumberFormat="0" applyFill="0" applyAlignment="0" applyProtection="0"/>
    <xf numFmtId="0" fontId="26" fillId="0" borderId="102" applyNumberFormat="0" applyFill="0" applyAlignment="0" applyProtection="0"/>
    <xf numFmtId="0" fontId="26" fillId="0" borderId="102" applyNumberFormat="0" applyFill="0" applyAlignment="0" applyProtection="0"/>
    <xf numFmtId="0" fontId="26" fillId="0" borderId="102" applyNumberFormat="0" applyFill="0" applyAlignment="0" applyProtection="0"/>
    <xf numFmtId="0" fontId="26" fillId="0" borderId="102" applyNumberFormat="0" applyFill="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9" fillId="14"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9" fillId="14"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alignment vertical="top"/>
    </xf>
    <xf numFmtId="0" fontId="17" fillId="0" borderId="0"/>
    <xf numFmtId="0" fontId="3" fillId="0" borderId="0"/>
    <xf numFmtId="0" fontId="3" fillId="0" borderId="0"/>
    <xf numFmtId="0" fontId="3" fillId="0" borderId="0"/>
    <xf numFmtId="0" fontId="3" fillId="0" borderId="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1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18" fillId="7" borderId="106" applyNumberFormat="0" applyFont="0" applyAlignment="0" applyProtection="0"/>
    <xf numFmtId="0" fontId="17" fillId="7" borderId="107"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9" fillId="25" borderId="109"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9" fillId="25" borderId="109" applyNumberFormat="0" applyAlignment="0" applyProtection="0"/>
    <xf numFmtId="0" fontId="38" fillId="25"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1"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1" applyNumberFormat="0" applyFill="0" applyAlignment="0" applyProtection="0"/>
    <xf numFmtId="0" fontId="38" fillId="0" borderId="112"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164" fontId="8" fillId="0" borderId="0" applyFont="0" applyFill="0" applyBorder="0" applyAlignment="0" applyProtection="0"/>
    <xf numFmtId="0" fontId="17" fillId="0" borderId="0"/>
    <xf numFmtId="0" fontId="43" fillId="0" borderId="111" applyNumberFormat="0" applyFill="0" applyAlignment="0" applyProtection="0"/>
    <xf numFmtId="0" fontId="39" fillId="25" borderId="109" applyNumberFormat="0" applyAlignment="0" applyProtection="0"/>
    <xf numFmtId="0" fontId="18" fillId="7" borderId="106" applyNumberFormat="0" applyFont="0" applyAlignment="0" applyProtection="0"/>
    <xf numFmtId="0" fontId="29" fillId="14" borderId="105" applyNumberFormat="0" applyAlignment="0" applyProtection="0"/>
    <xf numFmtId="0" fontId="26" fillId="0" borderId="102" applyNumberFormat="0" applyFill="0" applyAlignment="0" applyProtection="0"/>
    <xf numFmtId="0" fontId="27" fillId="0" borderId="103" applyNumberFormat="0" applyFill="0" applyAlignment="0" applyProtection="0"/>
    <xf numFmtId="0" fontId="14" fillId="25"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4" fillId="25"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4" fillId="25"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164" fontId="8" fillId="0" borderId="0" applyFont="0" applyFill="0" applyBorder="0" applyAlignment="0" applyProtection="0"/>
    <xf numFmtId="164" fontId="8" fillId="0" borderId="0" applyFont="0" applyFill="0" applyBorder="0" applyAlignment="0" applyProtection="0"/>
    <xf numFmtId="164" fontId="16"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18" fillId="0" borderId="0" applyFont="0" applyFill="0" applyBorder="0" applyAlignment="0" applyProtection="0">
      <alignment vertical="top"/>
    </xf>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19" fillId="0" borderId="0" applyFont="0" applyFill="0" applyBorder="0" applyAlignment="0" applyProtection="0">
      <alignment vertical="top"/>
    </xf>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8" fillId="0" borderId="0" applyFont="0" applyFill="0" applyBorder="0" applyAlignment="0" applyProtection="0"/>
    <xf numFmtId="0" fontId="26" fillId="0" borderId="102" applyNumberFormat="0" applyFill="0" applyAlignment="0" applyProtection="0"/>
    <xf numFmtId="0" fontId="26" fillId="0" borderId="102" applyNumberFormat="0" applyFill="0" applyAlignment="0" applyProtection="0"/>
    <xf numFmtId="0" fontId="26" fillId="0" borderId="102" applyNumberFormat="0" applyFill="0" applyAlignment="0" applyProtection="0"/>
    <xf numFmtId="0" fontId="26" fillId="0" borderId="102" applyNumberFormat="0" applyFill="0" applyAlignment="0" applyProtection="0"/>
    <xf numFmtId="0" fontId="26" fillId="0" borderId="102" applyNumberFormat="0" applyFill="0" applyAlignment="0" applyProtection="0"/>
    <xf numFmtId="0" fontId="27" fillId="0" borderId="103" applyNumberFormat="0" applyFill="0" applyAlignment="0" applyProtection="0"/>
    <xf numFmtId="0" fontId="26" fillId="0" borderId="102" applyNumberFormat="0" applyFill="0" applyAlignment="0" applyProtection="0"/>
    <xf numFmtId="0" fontId="26" fillId="0" borderId="102" applyNumberFormat="0" applyFill="0" applyAlignment="0" applyProtection="0"/>
    <xf numFmtId="0" fontId="26" fillId="0" borderId="102" applyNumberFormat="0" applyFill="0" applyAlignment="0" applyProtection="0"/>
    <xf numFmtId="0" fontId="26" fillId="0" borderId="102" applyNumberFormat="0" applyFill="0" applyAlignment="0" applyProtection="0"/>
    <xf numFmtId="0" fontId="26" fillId="0" borderId="102" applyNumberFormat="0" applyFill="0" applyAlignment="0" applyProtection="0"/>
    <xf numFmtId="0" fontId="26" fillId="0" borderId="102" applyNumberFormat="0" applyFill="0" applyAlignment="0" applyProtection="0"/>
    <xf numFmtId="0" fontId="26" fillId="0" borderId="102" applyNumberFormat="0" applyFill="0" applyAlignment="0" applyProtection="0"/>
    <xf numFmtId="0" fontId="26" fillId="0" borderId="102" applyNumberFormat="0" applyFill="0" applyAlignment="0" applyProtection="0"/>
    <xf numFmtId="0" fontId="26" fillId="0" borderId="102" applyNumberFormat="0" applyFill="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9" fillId="14"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9" fillId="14"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28" fillId="3" borderId="105" applyNumberFormat="0" applyAlignment="0" applyProtection="0"/>
    <xf numFmtId="0" fontId="3" fillId="0" borderId="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1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1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8" fillId="7" borderId="106" applyNumberFormat="0" applyFon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9" fillId="25" borderId="109"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9" fillId="25" borderId="109"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38" fillId="12" borderId="108"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1"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1"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43" fillId="0" borderId="110" applyNumberFormat="0" applyFill="0" applyAlignment="0" applyProtection="0"/>
    <xf numFmtId="0" fontId="13" fillId="12" borderId="105" applyNumberFormat="0" applyAlignment="0" applyProtection="0"/>
    <xf numFmtId="0" fontId="13" fillId="12" borderId="105" applyNumberFormat="0" applyAlignment="0" applyProtection="0"/>
    <xf numFmtId="0" fontId="13" fillId="25" borderId="105" applyNumberFormat="0" applyAlignment="0" applyProtection="0"/>
    <xf numFmtId="0" fontId="14" fillId="25"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9" fillId="0" borderId="0">
      <alignment vertical="top"/>
    </xf>
    <xf numFmtId="0" fontId="17" fillId="0" borderId="0"/>
    <xf numFmtId="164" fontId="7" fillId="0" borderId="0" applyFont="0" applyFill="0" applyBorder="0" applyAlignment="0" applyProtection="0"/>
    <xf numFmtId="0" fontId="3" fillId="0" borderId="0"/>
    <xf numFmtId="9" fontId="3" fillId="0" borderId="0" applyFont="0" applyFill="0" applyBorder="0" applyAlignment="0" applyProtection="0"/>
    <xf numFmtId="164" fontId="55" fillId="0" borderId="0" applyFont="0" applyFill="0" applyBorder="0" applyAlignment="0" applyProtection="0"/>
    <xf numFmtId="0" fontId="3" fillId="0" borderId="0"/>
    <xf numFmtId="0" fontId="13" fillId="25" borderId="105" applyNumberFormat="0" applyAlignment="0" applyProtection="0"/>
    <xf numFmtId="1" fontId="79" fillId="29" borderId="117">
      <alignment horizontal="right" vertical="center"/>
    </xf>
    <xf numFmtId="0" fontId="80" fillId="29" borderId="117">
      <alignment horizontal="right" vertical="center"/>
    </xf>
    <xf numFmtId="0" fontId="79" fillId="30" borderId="117">
      <alignment horizontal="center" vertical="center"/>
    </xf>
    <xf numFmtId="1" fontId="79" fillId="29" borderId="117">
      <alignment horizontal="right" vertical="center"/>
    </xf>
    <xf numFmtId="0" fontId="81" fillId="29" borderId="117">
      <alignment horizontal="left" vertical="center"/>
    </xf>
    <xf numFmtId="0" fontId="81" fillId="29" borderId="117"/>
    <xf numFmtId="0" fontId="80" fillId="29" borderId="117">
      <alignment horizontal="right" vertical="center"/>
    </xf>
    <xf numFmtId="0" fontId="82" fillId="49" borderId="117">
      <alignment horizontal="left" vertical="center"/>
    </xf>
    <xf numFmtId="0" fontId="82" fillId="49" borderId="117">
      <alignment horizontal="left" vertical="center"/>
    </xf>
    <xf numFmtId="0" fontId="83" fillId="29" borderId="117">
      <alignment horizontal="left" vertical="center"/>
    </xf>
    <xf numFmtId="0" fontId="79" fillId="50" borderId="117">
      <alignment horizontal="left" vertical="center"/>
    </xf>
    <xf numFmtId="164" fontId="8"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17"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28" fillId="3" borderId="105" applyNumberForma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7" borderId="107" applyNumberFormat="0" applyFont="0" applyAlignment="0" applyProtection="0"/>
    <xf numFmtId="0" fontId="38" fillId="25" borderId="108"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38" fillId="0" borderId="112" applyNumberFormat="0" applyFill="0" applyAlignment="0" applyProtection="0"/>
    <xf numFmtId="0" fontId="14" fillId="25"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0" fontId="13" fillId="12" borderId="105" applyNumberFormat="0" applyAlignment="0" applyProtection="0"/>
    <xf numFmtId="164" fontId="8" fillId="0" borderId="0" applyFont="0" applyFill="0" applyBorder="0" applyAlignment="0" applyProtection="0"/>
    <xf numFmtId="0" fontId="39" fillId="0" borderId="104" applyNumberFormat="0" applyFill="0" applyAlignment="0" applyProtection="0"/>
    <xf numFmtId="0" fontId="39" fillId="0" borderId="104" applyNumberFormat="0" applyFill="0" applyAlignment="0" applyProtection="0"/>
    <xf numFmtId="0" fontId="39" fillId="0" borderId="104" applyNumberFormat="0" applyFill="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4" fillId="25" borderId="1" applyNumberFormat="0" applyAlignment="0" applyProtection="0"/>
    <xf numFmtId="0" fontId="13" fillId="25" borderId="1" applyNumberFormat="0" applyAlignment="0" applyProtection="0"/>
    <xf numFmtId="0" fontId="14" fillId="25" borderId="1" applyNumberFormat="0" applyAlignment="0" applyProtection="0"/>
    <xf numFmtId="0" fontId="14" fillId="25"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13" fillId="12"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9" fillId="14" borderId="1" applyNumberFormat="0" applyAlignment="0" applyProtection="0"/>
    <xf numFmtId="0" fontId="28" fillId="3" borderId="1" applyNumberFormat="0" applyAlignment="0" applyProtection="0"/>
    <xf numFmtId="0" fontId="29" fillId="14" borderId="1" applyNumberFormat="0" applyAlignment="0" applyProtection="0"/>
    <xf numFmtId="0" fontId="29" fillId="14"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18" fillId="7" borderId="11" applyNumberFormat="0" applyFont="0" applyAlignment="0" applyProtection="0"/>
    <xf numFmtId="0" fontId="17" fillId="7" borderId="16" applyNumberFormat="0" applyFont="0" applyAlignment="0" applyProtection="0"/>
    <xf numFmtId="0" fontId="18" fillId="7" borderId="11" applyNumberFormat="0" applyFont="0" applyAlignment="0" applyProtection="0"/>
    <xf numFmtId="0" fontId="1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9" fillId="25" borderId="13" applyNumberFormat="0" applyAlignment="0" applyProtection="0"/>
    <xf numFmtId="0" fontId="38" fillId="25" borderId="12" applyNumberFormat="0" applyAlignment="0" applyProtection="0"/>
    <xf numFmtId="0" fontId="39" fillId="25" borderId="13" applyNumberFormat="0" applyAlignment="0" applyProtection="0"/>
    <xf numFmtId="0" fontId="39" fillId="25" borderId="13"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38" fillId="12" borderId="12"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5" applyNumberFormat="0" applyFill="0" applyAlignment="0" applyProtection="0"/>
    <xf numFmtId="0" fontId="38" fillId="0" borderId="77"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82" fillId="49" borderId="151">
      <alignment horizontal="left" vertical="center"/>
    </xf>
    <xf numFmtId="0" fontId="27" fillId="0" borderId="103" applyNumberFormat="0" applyFill="0" applyAlignment="0" applyProtection="0"/>
    <xf numFmtId="0" fontId="26" fillId="0" borderId="102" applyNumberFormat="0" applyFill="0" applyAlignment="0" applyProtection="0"/>
    <xf numFmtId="0" fontId="2" fillId="0" borderId="0"/>
    <xf numFmtId="0" fontId="26" fillId="0" borderId="136" applyNumberFormat="0" applyFill="0" applyAlignment="0" applyProtection="0"/>
    <xf numFmtId="0" fontId="26" fillId="0" borderId="136" applyNumberFormat="0" applyFill="0" applyAlignment="0" applyProtection="0"/>
    <xf numFmtId="0" fontId="26" fillId="0" borderId="136" applyNumberFormat="0" applyFill="0" applyAlignment="0" applyProtection="0"/>
    <xf numFmtId="0" fontId="26" fillId="0" borderId="136" applyNumberFormat="0" applyFill="0" applyAlignment="0" applyProtection="0"/>
    <xf numFmtId="0" fontId="26" fillId="0" borderId="136" applyNumberFormat="0" applyFill="0" applyAlignment="0" applyProtection="0"/>
    <xf numFmtId="0" fontId="26" fillId="0" borderId="136" applyNumberFormat="0" applyFill="0" applyAlignment="0" applyProtection="0"/>
    <xf numFmtId="0" fontId="27" fillId="0" borderId="137" applyNumberFormat="0" applyFill="0" applyAlignment="0" applyProtection="0"/>
    <xf numFmtId="0" fontId="27" fillId="0" borderId="137" applyNumberFormat="0" applyFill="0" applyAlignment="0" applyProtection="0"/>
    <xf numFmtId="0" fontId="39" fillId="0" borderId="138" applyNumberFormat="0" applyFill="0" applyAlignment="0" applyProtection="0"/>
    <xf numFmtId="0" fontId="39" fillId="0" borderId="138" applyNumberFormat="0" applyFill="0" applyAlignment="0" applyProtection="0"/>
    <xf numFmtId="0" fontId="26" fillId="0" borderId="136" applyNumberFormat="0" applyFill="0" applyAlignment="0" applyProtection="0"/>
    <xf numFmtId="0" fontId="26" fillId="0" borderId="136" applyNumberFormat="0" applyFill="0" applyAlignment="0" applyProtection="0"/>
    <xf numFmtId="0" fontId="26" fillId="0" borderId="136" applyNumberFormat="0" applyFill="0" applyAlignment="0" applyProtection="0"/>
    <xf numFmtId="0" fontId="39" fillId="0" borderId="138" applyNumberFormat="0" applyFill="0" applyAlignment="0" applyProtection="0"/>
    <xf numFmtId="0" fontId="26" fillId="0" borderId="136" applyNumberFormat="0" applyFill="0" applyAlignment="0" applyProtection="0"/>
    <xf numFmtId="0" fontId="26" fillId="0" borderId="136" applyNumberFormat="0" applyFill="0" applyAlignment="0" applyProtection="0"/>
    <xf numFmtId="0" fontId="26" fillId="0" borderId="136" applyNumberFormat="0" applyFill="0" applyAlignment="0" applyProtection="0"/>
    <xf numFmtId="0" fontId="26" fillId="0" borderId="136" applyNumberFormat="0" applyFill="0" applyAlignment="0" applyProtection="0"/>
    <xf numFmtId="0" fontId="79" fillId="30" borderId="151">
      <alignment horizontal="center" vertical="center"/>
    </xf>
    <xf numFmtId="0" fontId="17"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136" applyNumberFormat="0" applyFill="0" applyAlignment="0" applyProtection="0"/>
    <xf numFmtId="0" fontId="79" fillId="50" borderId="151">
      <alignment horizontal="left" vertical="center"/>
    </xf>
    <xf numFmtId="0" fontId="83" fillId="29" borderId="151">
      <alignment horizontal="left" vertical="center"/>
    </xf>
    <xf numFmtId="0" fontId="82" fillId="49" borderId="151">
      <alignment horizontal="left" vertical="center"/>
    </xf>
    <xf numFmtId="0" fontId="80" fillId="29" borderId="151">
      <alignment horizontal="right" vertical="center"/>
    </xf>
    <xf numFmtId="0" fontId="81" fillId="29" borderId="151"/>
    <xf numFmtId="0" fontId="81" fillId="29" borderId="151">
      <alignment horizontal="left" vertical="center"/>
    </xf>
    <xf numFmtId="9" fontId="2" fillId="0" borderId="0" applyFont="0" applyFill="0" applyBorder="0" applyAlignment="0" applyProtection="0"/>
    <xf numFmtId="9" fontId="2" fillId="0" borderId="0" applyFont="0" applyFill="0" applyBorder="0" applyAlignment="0" applyProtection="0"/>
    <xf numFmtId="1" fontId="79" fillId="29" borderId="151">
      <alignment horizontal="right" vertical="center"/>
    </xf>
    <xf numFmtId="0" fontId="80" fillId="29" borderId="151">
      <alignment horizontal="right" vertical="center"/>
    </xf>
    <xf numFmtId="1" fontId="79" fillId="29" borderId="151">
      <alignment horizontal="right" vertical="center"/>
    </xf>
    <xf numFmtId="0" fontId="26" fillId="0" borderId="136" applyNumberFormat="0" applyFill="0" applyAlignment="0" applyProtection="0"/>
    <xf numFmtId="164" fontId="8" fillId="0" borderId="0" applyFont="0" applyFill="0" applyBorder="0" applyAlignment="0" applyProtection="0"/>
    <xf numFmtId="0" fontId="43" fillId="0" borderId="145" applyNumberFormat="0" applyFill="0" applyAlignment="0" applyProtection="0"/>
    <xf numFmtId="0" fontId="39" fillId="25" borderId="143" applyNumberFormat="0" applyAlignment="0" applyProtection="0"/>
    <xf numFmtId="0" fontId="18" fillId="7" borderId="140" applyNumberFormat="0" applyFont="0" applyAlignment="0" applyProtection="0"/>
    <xf numFmtId="0" fontId="29" fillId="14" borderId="139" applyNumberFormat="0" applyAlignment="0" applyProtection="0"/>
    <xf numFmtId="0" fontId="26" fillId="0" borderId="136" applyNumberFormat="0" applyFill="0" applyAlignment="0" applyProtection="0"/>
    <xf numFmtId="0" fontId="27" fillId="0" borderId="137" applyNumberFormat="0" applyFill="0" applyAlignment="0" applyProtection="0"/>
    <xf numFmtId="0" fontId="14" fillId="25" borderId="139" applyNumberFormat="0" applyAlignment="0" applyProtection="0"/>
    <xf numFmtId="0" fontId="13" fillId="12" borderId="139" applyNumberFormat="0" applyAlignment="0" applyProtection="0"/>
    <xf numFmtId="0" fontId="13" fillId="12" borderId="139" applyNumberFormat="0" applyAlignment="0" applyProtection="0"/>
    <xf numFmtId="0" fontId="13" fillId="12" borderId="139" applyNumberFormat="0" applyAlignment="0" applyProtection="0"/>
    <xf numFmtId="0" fontId="13" fillId="12" borderId="139" applyNumberFormat="0" applyAlignment="0" applyProtection="0"/>
    <xf numFmtId="0" fontId="13" fillId="12" borderId="139" applyNumberFormat="0" applyAlignment="0" applyProtection="0"/>
    <xf numFmtId="0" fontId="13" fillId="12" borderId="139" applyNumberFormat="0" applyAlignment="0" applyProtection="0"/>
    <xf numFmtId="0" fontId="13" fillId="12" borderId="139" applyNumberFormat="0" applyAlignment="0" applyProtection="0"/>
    <xf numFmtId="0" fontId="13" fillId="12" borderId="139" applyNumberFormat="0" applyAlignment="0" applyProtection="0"/>
    <xf numFmtId="0" fontId="13" fillId="12" borderId="139" applyNumberFormat="0" applyAlignment="0" applyProtection="0"/>
    <xf numFmtId="0" fontId="13" fillId="12" borderId="139" applyNumberFormat="0" applyAlignment="0" applyProtection="0"/>
    <xf numFmtId="0" fontId="14" fillId="25" borderId="139" applyNumberFormat="0" applyAlignment="0" applyProtection="0"/>
    <xf numFmtId="0" fontId="13" fillId="12" borderId="139" applyNumberFormat="0" applyAlignment="0" applyProtection="0"/>
    <xf numFmtId="0" fontId="13" fillId="12" borderId="139" applyNumberFormat="0" applyAlignment="0" applyProtection="0"/>
    <xf numFmtId="0" fontId="13" fillId="12" borderId="139" applyNumberFormat="0" applyAlignment="0" applyProtection="0"/>
    <xf numFmtId="0" fontId="13" fillId="12" borderId="139" applyNumberFormat="0" applyAlignment="0" applyProtection="0"/>
    <xf numFmtId="0" fontId="14" fillId="25" borderId="139" applyNumberFormat="0" applyAlignment="0" applyProtection="0"/>
    <xf numFmtId="0" fontId="13" fillId="12" borderId="139" applyNumberFormat="0" applyAlignment="0" applyProtection="0"/>
    <xf numFmtId="0" fontId="13" fillId="12" borderId="139" applyNumberFormat="0" applyAlignment="0" applyProtection="0"/>
    <xf numFmtId="0" fontId="13" fillId="12" borderId="139" applyNumberFormat="0" applyAlignment="0" applyProtection="0"/>
    <xf numFmtId="0" fontId="13" fillId="12" borderId="139" applyNumberFormat="0" applyAlignment="0" applyProtection="0"/>
    <xf numFmtId="0" fontId="13" fillId="12" borderId="139" applyNumberFormat="0" applyAlignment="0" applyProtection="0"/>
    <xf numFmtId="0" fontId="13" fillId="12" borderId="139" applyNumberFormat="0" applyAlignment="0" applyProtection="0"/>
    <xf numFmtId="0" fontId="13" fillId="12" borderId="139" applyNumberFormat="0" applyAlignment="0" applyProtection="0"/>
    <xf numFmtId="0" fontId="13" fillId="12" borderId="139" applyNumberFormat="0" applyAlignment="0" applyProtection="0"/>
    <xf numFmtId="0" fontId="13" fillId="12" borderId="139" applyNumberFormat="0" applyAlignment="0" applyProtection="0"/>
    <xf numFmtId="0" fontId="13" fillId="12" borderId="139" applyNumberFormat="0" applyAlignment="0" applyProtection="0"/>
    <xf numFmtId="0" fontId="13" fillId="12" borderId="139" applyNumberFormat="0" applyAlignment="0" applyProtection="0"/>
    <xf numFmtId="0" fontId="13" fillId="12" borderId="139" applyNumberFormat="0" applyAlignment="0" applyProtection="0"/>
    <xf numFmtId="0" fontId="13" fillId="12" borderId="139" applyNumberFormat="0" applyAlignment="0" applyProtection="0"/>
    <xf numFmtId="0" fontId="13" fillId="12" borderId="139" applyNumberFormat="0" applyAlignment="0" applyProtection="0"/>
    <xf numFmtId="164" fontId="8" fillId="0" borderId="0" applyFont="0" applyFill="0" applyBorder="0" applyAlignment="0" applyProtection="0"/>
    <xf numFmtId="164" fontId="8" fillId="0" borderId="0" applyFont="0" applyFill="0" applyBorder="0" applyAlignment="0" applyProtection="0"/>
    <xf numFmtId="164" fontId="16"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18" fillId="0" borderId="0" applyFont="0" applyFill="0" applyBorder="0" applyAlignment="0" applyProtection="0">
      <alignment vertical="top"/>
    </xf>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19" fillId="0" borderId="0" applyFont="0" applyFill="0" applyBorder="0" applyAlignment="0" applyProtection="0">
      <alignment vertical="top"/>
    </xf>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8" fillId="0" borderId="0" applyFont="0" applyFill="0" applyBorder="0" applyAlignment="0" applyProtection="0"/>
    <xf numFmtId="0" fontId="26" fillId="0" borderId="136" applyNumberFormat="0" applyFill="0" applyAlignment="0" applyProtection="0"/>
    <xf numFmtId="0" fontId="26" fillId="0" borderId="136" applyNumberFormat="0" applyFill="0" applyAlignment="0" applyProtection="0"/>
    <xf numFmtId="0" fontId="26" fillId="0" borderId="136" applyNumberFormat="0" applyFill="0" applyAlignment="0" applyProtection="0"/>
    <xf numFmtId="0" fontId="26" fillId="0" borderId="136" applyNumberFormat="0" applyFill="0" applyAlignment="0" applyProtection="0"/>
    <xf numFmtId="0" fontId="26" fillId="0" borderId="136" applyNumberFormat="0" applyFill="0" applyAlignment="0" applyProtection="0"/>
    <xf numFmtId="0" fontId="27" fillId="0" borderId="137" applyNumberFormat="0" applyFill="0" applyAlignment="0" applyProtection="0"/>
    <xf numFmtId="0" fontId="26" fillId="0" borderId="136" applyNumberFormat="0" applyFill="0" applyAlignment="0" applyProtection="0"/>
    <xf numFmtId="0" fontId="26" fillId="0" borderId="136" applyNumberFormat="0" applyFill="0" applyAlignment="0" applyProtection="0"/>
    <xf numFmtId="0" fontId="26" fillId="0" borderId="136" applyNumberFormat="0" applyFill="0" applyAlignment="0" applyProtection="0"/>
    <xf numFmtId="0" fontId="26" fillId="0" borderId="136" applyNumberFormat="0" applyFill="0" applyAlignment="0" applyProtection="0"/>
    <xf numFmtId="0" fontId="26" fillId="0" borderId="136" applyNumberFormat="0" applyFill="0" applyAlignment="0" applyProtection="0"/>
    <xf numFmtId="0" fontId="26" fillId="0" borderId="136" applyNumberFormat="0" applyFill="0" applyAlignment="0" applyProtection="0"/>
    <xf numFmtId="0" fontId="26" fillId="0" borderId="136" applyNumberFormat="0" applyFill="0" applyAlignment="0" applyProtection="0"/>
    <xf numFmtId="0" fontId="26" fillId="0" borderId="136" applyNumberFormat="0" applyFill="0" applyAlignment="0" applyProtection="0"/>
    <xf numFmtId="0" fontId="26" fillId="0" borderId="136" applyNumberFormat="0" applyFill="0" applyAlignment="0" applyProtection="0"/>
    <xf numFmtId="0" fontId="28" fillId="3" borderId="139" applyNumberFormat="0" applyAlignment="0" applyProtection="0"/>
    <xf numFmtId="0" fontId="28" fillId="3" borderId="139" applyNumberFormat="0" applyAlignment="0" applyProtection="0"/>
    <xf numFmtId="0" fontId="28" fillId="3" borderId="139" applyNumberFormat="0" applyAlignment="0" applyProtection="0"/>
    <xf numFmtId="0" fontId="28" fillId="3" borderId="139" applyNumberFormat="0" applyAlignment="0" applyProtection="0"/>
    <xf numFmtId="0" fontId="28" fillId="3" borderId="139" applyNumberFormat="0" applyAlignment="0" applyProtection="0"/>
    <xf numFmtId="0" fontId="28" fillId="3" borderId="139" applyNumberFormat="0" applyAlignment="0" applyProtection="0"/>
    <xf numFmtId="0" fontId="28" fillId="3" borderId="139" applyNumberFormat="0" applyAlignment="0" applyProtection="0"/>
    <xf numFmtId="0" fontId="28" fillId="3" borderId="139" applyNumberFormat="0" applyAlignment="0" applyProtection="0"/>
    <xf numFmtId="0" fontId="28" fillId="3" borderId="139" applyNumberFormat="0" applyAlignment="0" applyProtection="0"/>
    <xf numFmtId="0" fontId="28" fillId="3" borderId="139" applyNumberFormat="0" applyAlignment="0" applyProtection="0"/>
    <xf numFmtId="0" fontId="29" fillId="14" borderId="139" applyNumberFormat="0" applyAlignment="0" applyProtection="0"/>
    <xf numFmtId="0" fontId="28" fillId="3" borderId="139" applyNumberFormat="0" applyAlignment="0" applyProtection="0"/>
    <xf numFmtId="0" fontId="28" fillId="3" borderId="139" applyNumberFormat="0" applyAlignment="0" applyProtection="0"/>
    <xf numFmtId="0" fontId="28" fillId="3" borderId="139" applyNumberFormat="0" applyAlignment="0" applyProtection="0"/>
    <xf numFmtId="0" fontId="28" fillId="3" borderId="139" applyNumberFormat="0" applyAlignment="0" applyProtection="0"/>
    <xf numFmtId="0" fontId="29" fillId="14" borderId="139" applyNumberFormat="0" applyAlignment="0" applyProtection="0"/>
    <xf numFmtId="0" fontId="28" fillId="3" borderId="139" applyNumberFormat="0" applyAlignment="0" applyProtection="0"/>
    <xf numFmtId="0" fontId="28" fillId="3" borderId="139" applyNumberFormat="0" applyAlignment="0" applyProtection="0"/>
    <xf numFmtId="0" fontId="28" fillId="3" borderId="139" applyNumberFormat="0" applyAlignment="0" applyProtection="0"/>
    <xf numFmtId="0" fontId="28" fillId="3" borderId="139" applyNumberFormat="0" applyAlignment="0" applyProtection="0"/>
    <xf numFmtId="0" fontId="28" fillId="3" borderId="139" applyNumberFormat="0" applyAlignment="0" applyProtection="0"/>
    <xf numFmtId="0" fontId="28" fillId="3" borderId="139" applyNumberFormat="0" applyAlignment="0" applyProtection="0"/>
    <xf numFmtId="0" fontId="28" fillId="3" borderId="139" applyNumberFormat="0" applyAlignment="0" applyProtection="0"/>
    <xf numFmtId="0" fontId="28" fillId="3" borderId="139" applyNumberFormat="0" applyAlignment="0" applyProtection="0"/>
    <xf numFmtId="0" fontId="28" fillId="3" borderId="139" applyNumberFormat="0" applyAlignment="0" applyProtection="0"/>
    <xf numFmtId="0" fontId="28" fillId="3" borderId="139" applyNumberFormat="0" applyAlignment="0" applyProtection="0"/>
    <xf numFmtId="0" fontId="28" fillId="3" borderId="139" applyNumberFormat="0" applyAlignment="0" applyProtection="0"/>
    <xf numFmtId="0" fontId="28" fillId="3" borderId="139" applyNumberFormat="0" applyAlignment="0" applyProtection="0"/>
    <xf numFmtId="0" fontId="28" fillId="3" borderId="139" applyNumberFormat="0" applyAlignment="0" applyProtection="0"/>
    <xf numFmtId="0" fontId="28" fillId="3" borderId="139" applyNumberFormat="0" applyAlignment="0" applyProtection="0"/>
    <xf numFmtId="0" fontId="2" fillId="0" borderId="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1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1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8" fillId="7" borderId="140" applyNumberFormat="0" applyFont="0" applyAlignment="0" applyProtection="0"/>
    <xf numFmtId="0" fontId="38" fillId="12" borderId="142" applyNumberFormat="0" applyAlignment="0" applyProtection="0"/>
    <xf numFmtId="0" fontId="38" fillId="12" borderId="142" applyNumberFormat="0" applyAlignment="0" applyProtection="0"/>
    <xf numFmtId="0" fontId="38" fillId="12" borderId="142" applyNumberFormat="0" applyAlignment="0" applyProtection="0"/>
    <xf numFmtId="0" fontId="38" fillId="12" borderId="142" applyNumberFormat="0" applyAlignment="0" applyProtection="0"/>
    <xf numFmtId="0" fontId="38" fillId="12" borderId="142" applyNumberFormat="0" applyAlignment="0" applyProtection="0"/>
    <xf numFmtId="0" fontId="38" fillId="12" borderId="142" applyNumberFormat="0" applyAlignment="0" applyProtection="0"/>
    <xf numFmtId="0" fontId="38" fillId="12" borderId="142" applyNumberFormat="0" applyAlignment="0" applyProtection="0"/>
    <xf numFmtId="0" fontId="38" fillId="12" borderId="142" applyNumberFormat="0" applyAlignment="0" applyProtection="0"/>
    <xf numFmtId="0" fontId="38" fillId="12" borderId="142" applyNumberFormat="0" applyAlignment="0" applyProtection="0"/>
    <xf numFmtId="0" fontId="38" fillId="12" borderId="142" applyNumberFormat="0" applyAlignment="0" applyProtection="0"/>
    <xf numFmtId="0" fontId="39" fillId="25" borderId="143" applyNumberFormat="0" applyAlignment="0" applyProtection="0"/>
    <xf numFmtId="0" fontId="38" fillId="12" borderId="142" applyNumberFormat="0" applyAlignment="0" applyProtection="0"/>
    <xf numFmtId="0" fontId="38" fillId="12" borderId="142" applyNumberFormat="0" applyAlignment="0" applyProtection="0"/>
    <xf numFmtId="0" fontId="38" fillId="12" borderId="142" applyNumberFormat="0" applyAlignment="0" applyProtection="0"/>
    <xf numFmtId="0" fontId="38" fillId="12" borderId="142" applyNumberFormat="0" applyAlignment="0" applyProtection="0"/>
    <xf numFmtId="0" fontId="39" fillId="25" borderId="143" applyNumberFormat="0" applyAlignment="0" applyProtection="0"/>
    <xf numFmtId="0" fontId="38" fillId="12" borderId="142" applyNumberFormat="0" applyAlignment="0" applyProtection="0"/>
    <xf numFmtId="0" fontId="38" fillId="12" borderId="142" applyNumberFormat="0" applyAlignment="0" applyProtection="0"/>
    <xf numFmtId="0" fontId="38" fillId="12" borderId="142" applyNumberFormat="0" applyAlignment="0" applyProtection="0"/>
    <xf numFmtId="0" fontId="38" fillId="12" borderId="142" applyNumberFormat="0" applyAlignment="0" applyProtection="0"/>
    <xf numFmtId="0" fontId="38" fillId="12" borderId="142" applyNumberFormat="0" applyAlignment="0" applyProtection="0"/>
    <xf numFmtId="0" fontId="38" fillId="12" borderId="142" applyNumberFormat="0" applyAlignment="0" applyProtection="0"/>
    <xf numFmtId="0" fontId="38" fillId="12" borderId="142" applyNumberFormat="0" applyAlignment="0" applyProtection="0"/>
    <xf numFmtId="0" fontId="38" fillId="12" borderId="142" applyNumberFormat="0" applyAlignment="0" applyProtection="0"/>
    <xf numFmtId="0" fontId="38" fillId="12" borderId="142" applyNumberFormat="0" applyAlignment="0" applyProtection="0"/>
    <xf numFmtId="0" fontId="38" fillId="12" borderId="142" applyNumberFormat="0" applyAlignment="0" applyProtection="0"/>
    <xf numFmtId="0" fontId="38" fillId="12" borderId="142" applyNumberFormat="0" applyAlignment="0" applyProtection="0"/>
    <xf numFmtId="0" fontId="38" fillId="12" borderId="142" applyNumberFormat="0" applyAlignment="0" applyProtection="0"/>
    <xf numFmtId="0" fontId="38" fillId="12" borderId="142" applyNumberFormat="0" applyAlignment="0" applyProtection="0"/>
    <xf numFmtId="0" fontId="38" fillId="12" borderId="142" applyNumberFormat="0" applyAlignment="0" applyProtection="0"/>
    <xf numFmtId="0" fontId="43" fillId="0" borderId="144" applyNumberFormat="0" applyFill="0" applyAlignment="0" applyProtection="0"/>
    <xf numFmtId="0" fontId="43" fillId="0" borderId="144" applyNumberFormat="0" applyFill="0" applyAlignment="0" applyProtection="0"/>
    <xf numFmtId="0" fontId="43" fillId="0" borderId="144" applyNumberFormat="0" applyFill="0" applyAlignment="0" applyProtection="0"/>
    <xf numFmtId="0" fontId="43" fillId="0" borderId="144" applyNumberFormat="0" applyFill="0" applyAlignment="0" applyProtection="0"/>
    <xf numFmtId="0" fontId="43" fillId="0" borderId="144" applyNumberFormat="0" applyFill="0" applyAlignment="0" applyProtection="0"/>
    <xf numFmtId="0" fontId="43" fillId="0" borderId="144" applyNumberFormat="0" applyFill="0" applyAlignment="0" applyProtection="0"/>
    <xf numFmtId="0" fontId="43" fillId="0" borderId="144" applyNumberFormat="0" applyFill="0" applyAlignment="0" applyProtection="0"/>
    <xf numFmtId="0" fontId="43" fillId="0" borderId="144" applyNumberFormat="0" applyFill="0" applyAlignment="0" applyProtection="0"/>
    <xf numFmtId="0" fontId="43" fillId="0" borderId="144" applyNumberFormat="0" applyFill="0" applyAlignment="0" applyProtection="0"/>
    <xf numFmtId="0" fontId="43" fillId="0" borderId="144" applyNumberFormat="0" applyFill="0" applyAlignment="0" applyProtection="0"/>
    <xf numFmtId="0" fontId="43" fillId="0" borderId="145" applyNumberFormat="0" applyFill="0" applyAlignment="0" applyProtection="0"/>
    <xf numFmtId="0" fontId="43" fillId="0" borderId="144" applyNumberFormat="0" applyFill="0" applyAlignment="0" applyProtection="0"/>
    <xf numFmtId="0" fontId="43" fillId="0" borderId="144" applyNumberFormat="0" applyFill="0" applyAlignment="0" applyProtection="0"/>
    <xf numFmtId="0" fontId="43" fillId="0" borderId="144" applyNumberFormat="0" applyFill="0" applyAlignment="0" applyProtection="0"/>
    <xf numFmtId="0" fontId="43" fillId="0" borderId="144" applyNumberFormat="0" applyFill="0" applyAlignment="0" applyProtection="0"/>
    <xf numFmtId="0" fontId="43" fillId="0" borderId="145" applyNumberFormat="0" applyFill="0" applyAlignment="0" applyProtection="0"/>
    <xf numFmtId="0" fontId="43" fillId="0" borderId="144" applyNumberFormat="0" applyFill="0" applyAlignment="0" applyProtection="0"/>
    <xf numFmtId="0" fontId="43" fillId="0" borderId="144" applyNumberFormat="0" applyFill="0" applyAlignment="0" applyProtection="0"/>
    <xf numFmtId="0" fontId="43" fillId="0" borderId="144" applyNumberFormat="0" applyFill="0" applyAlignment="0" applyProtection="0"/>
    <xf numFmtId="0" fontId="43" fillId="0" borderId="144" applyNumberFormat="0" applyFill="0" applyAlignment="0" applyProtection="0"/>
    <xf numFmtId="0" fontId="43" fillId="0" borderId="144" applyNumberFormat="0" applyFill="0" applyAlignment="0" applyProtection="0"/>
    <xf numFmtId="0" fontId="43" fillId="0" borderId="144" applyNumberFormat="0" applyFill="0" applyAlignment="0" applyProtection="0"/>
    <xf numFmtId="0" fontId="43" fillId="0" borderId="144" applyNumberFormat="0" applyFill="0" applyAlignment="0" applyProtection="0"/>
    <xf numFmtId="0" fontId="43" fillId="0" borderId="144" applyNumberFormat="0" applyFill="0" applyAlignment="0" applyProtection="0"/>
    <xf numFmtId="0" fontId="43" fillId="0" borderId="144" applyNumberFormat="0" applyFill="0" applyAlignment="0" applyProtection="0"/>
    <xf numFmtId="0" fontId="43" fillId="0" borderId="144" applyNumberFormat="0" applyFill="0" applyAlignment="0" applyProtection="0"/>
    <xf numFmtId="0" fontId="43" fillId="0" borderId="144" applyNumberFormat="0" applyFill="0" applyAlignment="0" applyProtection="0"/>
    <xf numFmtId="0" fontId="43" fillId="0" borderId="144" applyNumberFormat="0" applyFill="0" applyAlignment="0" applyProtection="0"/>
    <xf numFmtId="0" fontId="43" fillId="0" borderId="144" applyNumberFormat="0" applyFill="0" applyAlignment="0" applyProtection="0"/>
    <xf numFmtId="0" fontId="43" fillId="0" borderId="144" applyNumberFormat="0" applyFill="0" applyAlignment="0" applyProtection="0"/>
    <xf numFmtId="164" fontId="7" fillId="0" borderId="0" applyFont="0" applyFill="0" applyBorder="0" applyAlignment="0" applyProtection="0"/>
    <xf numFmtId="0" fontId="2" fillId="0" borderId="0"/>
    <xf numFmtId="9" fontId="2" fillId="0" borderId="0" applyFont="0" applyFill="0" applyBorder="0" applyAlignment="0" applyProtection="0"/>
    <xf numFmtId="164" fontId="55" fillId="0" borderId="0" applyFont="0" applyFill="0" applyBorder="0" applyAlignment="0" applyProtection="0"/>
    <xf numFmtId="0" fontId="2" fillId="0" borderId="0"/>
    <xf numFmtId="0" fontId="13" fillId="25" borderId="139" applyNumberFormat="0" applyAlignment="0" applyProtection="0"/>
    <xf numFmtId="1" fontId="79" fillId="29" borderId="151">
      <alignment horizontal="right" vertical="center"/>
    </xf>
    <xf numFmtId="0" fontId="80" fillId="29" borderId="151">
      <alignment horizontal="right" vertical="center"/>
    </xf>
    <xf numFmtId="0" fontId="79" fillId="30" borderId="151">
      <alignment horizontal="center" vertical="center"/>
    </xf>
    <xf numFmtId="1" fontId="79" fillId="29" borderId="151">
      <alignment horizontal="right" vertical="center"/>
    </xf>
    <xf numFmtId="0" fontId="81" fillId="29" borderId="151">
      <alignment horizontal="left" vertical="center"/>
    </xf>
    <xf numFmtId="0" fontId="81" fillId="29" borderId="151"/>
    <xf numFmtId="0" fontId="80" fillId="29" borderId="151">
      <alignment horizontal="right" vertical="center"/>
    </xf>
    <xf numFmtId="0" fontId="82" fillId="49" borderId="151">
      <alignment horizontal="left" vertical="center"/>
    </xf>
    <xf numFmtId="0" fontId="82" fillId="49" borderId="151">
      <alignment horizontal="left" vertical="center"/>
    </xf>
    <xf numFmtId="0" fontId="83" fillId="29" borderId="151">
      <alignment horizontal="left" vertical="center"/>
    </xf>
    <xf numFmtId="0" fontId="79" fillId="50" borderId="151">
      <alignment horizontal="left" vertical="center"/>
    </xf>
    <xf numFmtId="164" fontId="8"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17"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28" fillId="3" borderId="139"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7" borderId="141" applyNumberFormat="0" applyFont="0" applyAlignment="0" applyProtection="0"/>
    <xf numFmtId="0" fontId="38" fillId="25" borderId="142" applyNumberFormat="0" applyAlignment="0" applyProtection="0"/>
    <xf numFmtId="9" fontId="2" fillId="0" borderId="0" applyFont="0" applyFill="0" applyBorder="0" applyAlignment="0" applyProtection="0"/>
    <xf numFmtId="9" fontId="2" fillId="0" borderId="0" applyFont="0" applyFill="0" applyBorder="0" applyAlignment="0" applyProtection="0"/>
    <xf numFmtId="0" fontId="38" fillId="0" borderId="146" applyNumberFormat="0" applyFill="0" applyAlignment="0" applyProtection="0"/>
    <xf numFmtId="164" fontId="8" fillId="0" borderId="0" applyFont="0" applyFill="0" applyBorder="0" applyAlignment="0" applyProtection="0"/>
    <xf numFmtId="0" fontId="39" fillId="0" borderId="138" applyNumberFormat="0" applyFill="0" applyAlignment="0" applyProtection="0"/>
    <xf numFmtId="0" fontId="39" fillId="0" borderId="138" applyNumberFormat="0" applyFill="0" applyAlignment="0" applyProtection="0"/>
    <xf numFmtId="0" fontId="39" fillId="0" borderId="138" applyNumberFormat="0" applyFill="0" applyAlignment="0" applyProtection="0"/>
    <xf numFmtId="164" fontId="7" fillId="0" borderId="0" applyFont="0" applyFill="0" applyBorder="0" applyAlignment="0" applyProtection="0"/>
    <xf numFmtId="0" fontId="1" fillId="0" borderId="0"/>
    <xf numFmtId="9"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xf numFmtId="0" fontId="1" fillId="0" borderId="0"/>
    <xf numFmtId="0" fontId="17"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7" fillId="0" borderId="0"/>
    <xf numFmtId="0" fontId="1" fillId="0" borderId="0"/>
    <xf numFmtId="0" fontId="1" fillId="0" borderId="0"/>
    <xf numFmtId="0" fontId="1" fillId="0" borderId="0"/>
    <xf numFmtId="164" fontId="1" fillId="0" borderId="0" applyFont="0" applyFill="0" applyBorder="0" applyAlignment="0" applyProtection="0"/>
    <xf numFmtId="9" fontId="17" fillId="0" borderId="0" applyFont="0" applyFill="0" applyBorder="0" applyAlignment="0" applyProtection="0"/>
    <xf numFmtId="0" fontId="1" fillId="0" borderId="0"/>
    <xf numFmtId="0" fontId="1" fillId="0" borderId="0"/>
    <xf numFmtId="0" fontId="9" fillId="0" borderId="0"/>
    <xf numFmtId="0" fontId="35" fillId="0" borderId="0"/>
    <xf numFmtId="0" fontId="7" fillId="0" borderId="0"/>
    <xf numFmtId="0" fontId="1" fillId="0" borderId="0"/>
    <xf numFmtId="0" fontId="35" fillId="0" borderId="0"/>
    <xf numFmtId="0" fontId="7" fillId="0" borderId="0"/>
    <xf numFmtId="0" fontId="7" fillId="0" borderId="0"/>
    <xf numFmtId="0" fontId="17" fillId="0" borderId="0"/>
    <xf numFmtId="0" fontId="7" fillId="0" borderId="0"/>
    <xf numFmtId="0" fontId="1" fillId="0" borderId="0"/>
    <xf numFmtId="0" fontId="1" fillId="0" borderId="0"/>
    <xf numFmtId="0" fontId="17" fillId="0" borderId="0"/>
    <xf numFmtId="0" fontId="7" fillId="0" borderId="0"/>
  </cellStyleXfs>
  <cellXfs count="1175">
    <xf numFmtId="0" fontId="0" fillId="0" borderId="0" xfId="0"/>
    <xf numFmtId="0" fontId="50" fillId="0" borderId="0" xfId="0" applyFont="1"/>
    <xf numFmtId="0" fontId="51" fillId="0" borderId="0" xfId="0" applyFont="1"/>
    <xf numFmtId="0" fontId="51" fillId="0" borderId="46" xfId="0" applyFont="1" applyBorder="1" applyAlignment="1">
      <alignment horizontal="left" vertical="center" wrapText="1"/>
    </xf>
    <xf numFmtId="3" fontId="51" fillId="0" borderId="0" xfId="0" applyNumberFormat="1" applyFont="1"/>
    <xf numFmtId="0" fontId="51" fillId="0" borderId="47" xfId="0" applyFont="1" applyBorder="1" applyAlignment="1">
      <alignment horizontal="left" vertical="center" wrapText="1"/>
    </xf>
    <xf numFmtId="165" fontId="51" fillId="0" borderId="0" xfId="887" applyNumberFormat="1" applyFont="1"/>
    <xf numFmtId="0" fontId="51" fillId="0" borderId="55" xfId="0" applyFont="1" applyBorder="1" applyAlignment="1">
      <alignment horizontal="left" vertical="center" wrapText="1"/>
    </xf>
    <xf numFmtId="2" fontId="51" fillId="0" borderId="0" xfId="0" applyNumberFormat="1" applyFont="1"/>
    <xf numFmtId="0" fontId="51" fillId="0" borderId="50" xfId="0" applyFont="1" applyBorder="1" applyAlignment="1">
      <alignment horizontal="left" vertical="center" wrapText="1"/>
    </xf>
    <xf numFmtId="0" fontId="59" fillId="0" borderId="0" xfId="0" applyFont="1" applyAlignment="1">
      <alignment horizontal="right"/>
    </xf>
    <xf numFmtId="0" fontId="59" fillId="0" borderId="0" xfId="0" applyFont="1" applyAlignment="1">
      <alignment horizontal="centerContinuous"/>
    </xf>
    <xf numFmtId="0" fontId="47" fillId="0" borderId="49" xfId="0" applyFont="1" applyBorder="1" applyAlignment="1">
      <alignment vertical="center"/>
    </xf>
    <xf numFmtId="0" fontId="46" fillId="0" borderId="49" xfId="0" applyFont="1" applyBorder="1" applyAlignment="1">
      <alignment vertical="center" wrapText="1"/>
    </xf>
    <xf numFmtId="0" fontId="46" fillId="0" borderId="49" xfId="0" applyFont="1" applyBorder="1" applyAlignment="1">
      <alignment wrapText="1"/>
    </xf>
    <xf numFmtId="0" fontId="47" fillId="0" borderId="49" xfId="0" applyFont="1" applyBorder="1" applyAlignment="1">
      <alignment vertical="center" wrapText="1"/>
    </xf>
    <xf numFmtId="0" fontId="49" fillId="0" borderId="0" xfId="0" applyFont="1"/>
    <xf numFmtId="0" fontId="17" fillId="0" borderId="0" xfId="772"/>
    <xf numFmtId="0" fontId="10" fillId="0" borderId="0" xfId="772" applyFont="1"/>
    <xf numFmtId="1" fontId="49" fillId="0" borderId="0" xfId="0" applyNumberFormat="1" applyFont="1"/>
    <xf numFmtId="0" fontId="51" fillId="0" borderId="0" xfId="0" applyFont="1" applyAlignment="1">
      <alignment horizontal="center" vertical="center" wrapText="1"/>
    </xf>
    <xf numFmtId="49" fontId="51" fillId="0" borderId="0" xfId="0" applyNumberFormat="1" applyFont="1" applyAlignment="1">
      <alignment horizontal="center" vertical="center"/>
    </xf>
    <xf numFmtId="49" fontId="51" fillId="0" borderId="65" xfId="0" applyNumberFormat="1" applyFont="1" applyBorder="1" applyAlignment="1">
      <alignment horizontal="center" vertical="center"/>
    </xf>
    <xf numFmtId="49" fontId="51" fillId="0" borderId="32" xfId="0" applyNumberFormat="1" applyFont="1" applyBorder="1" applyAlignment="1">
      <alignment horizontal="center" vertical="center"/>
    </xf>
    <xf numFmtId="49" fontId="51" fillId="0" borderId="63" xfId="0" applyNumberFormat="1" applyFont="1" applyBorder="1" applyAlignment="1">
      <alignment horizontal="center" vertical="center"/>
    </xf>
    <xf numFmtId="49" fontId="51" fillId="0" borderId="64" xfId="0" applyNumberFormat="1" applyFont="1" applyBorder="1" applyAlignment="1">
      <alignment horizontal="center" vertical="center"/>
    </xf>
    <xf numFmtId="3" fontId="51" fillId="0" borderId="0" xfId="0" applyNumberFormat="1" applyFont="1" applyAlignment="1">
      <alignment horizontal="center" vertical="center"/>
    </xf>
    <xf numFmtId="3" fontId="51" fillId="0" borderId="0" xfId="0" quotePrefix="1" applyNumberFormat="1" applyFont="1" applyAlignment="1">
      <alignment horizontal="center" vertical="center"/>
    </xf>
    <xf numFmtId="0" fontId="51" fillId="0" borderId="47" xfId="0" applyFont="1" applyBorder="1" applyAlignment="1">
      <alignment vertical="center" wrapText="1"/>
    </xf>
    <xf numFmtId="2" fontId="49" fillId="0" borderId="0" xfId="0" applyNumberFormat="1" applyFont="1"/>
    <xf numFmtId="165" fontId="49" fillId="0" borderId="0" xfId="0" applyNumberFormat="1" applyFont="1"/>
    <xf numFmtId="2" fontId="51" fillId="0" borderId="61" xfId="0" applyNumberFormat="1" applyFont="1" applyBorder="1" applyAlignment="1">
      <alignment horizontal="center" vertical="center"/>
    </xf>
    <xf numFmtId="2" fontId="51" fillId="0" borderId="27" xfId="0" applyNumberFormat="1" applyFont="1" applyBorder="1" applyAlignment="1">
      <alignment horizontal="center" vertical="center"/>
    </xf>
    <xf numFmtId="2" fontId="51" fillId="0" borderId="56" xfId="0" applyNumberFormat="1" applyFont="1" applyBorder="1" applyAlignment="1">
      <alignment horizontal="center" vertical="center"/>
    </xf>
    <xf numFmtId="2" fontId="51" fillId="0" borderId="28" xfId="0" applyNumberFormat="1" applyFont="1" applyBorder="1" applyAlignment="1">
      <alignment horizontal="center" vertical="center"/>
    </xf>
    <xf numFmtId="2" fontId="51" fillId="0" borderId="25" xfId="0" applyNumberFormat="1" applyFont="1" applyBorder="1" applyAlignment="1">
      <alignment horizontal="center" vertical="center"/>
    </xf>
    <xf numFmtId="2" fontId="51" fillId="0" borderId="38" xfId="0" applyNumberFormat="1" applyFont="1" applyBorder="1" applyAlignment="1">
      <alignment horizontal="center" vertical="center"/>
    </xf>
    <xf numFmtId="2" fontId="51" fillId="0" borderId="22" xfId="0" applyNumberFormat="1" applyFont="1" applyBorder="1" applyAlignment="1">
      <alignment horizontal="center" vertical="center"/>
    </xf>
    <xf numFmtId="2" fontId="51" fillId="0" borderId="30" xfId="0" applyNumberFormat="1" applyFont="1" applyBorder="1" applyAlignment="1">
      <alignment horizontal="center" vertical="center"/>
    </xf>
    <xf numFmtId="2" fontId="51" fillId="0" borderId="62" xfId="0" applyNumberFormat="1" applyFont="1" applyBorder="1" applyAlignment="1">
      <alignment horizontal="center" vertical="center"/>
    </xf>
    <xf numFmtId="2" fontId="51" fillId="0" borderId="48" xfId="0" applyNumberFormat="1" applyFont="1" applyBorder="1" applyAlignment="1">
      <alignment horizontal="center" vertical="center"/>
    </xf>
    <xf numFmtId="2" fontId="51" fillId="0" borderId="26" xfId="0" applyNumberFormat="1" applyFont="1" applyBorder="1" applyAlignment="1">
      <alignment horizontal="center" vertical="center"/>
    </xf>
    <xf numFmtId="2" fontId="51" fillId="0" borderId="60" xfId="0" applyNumberFormat="1" applyFont="1" applyBorder="1" applyAlignment="1">
      <alignment horizontal="center" vertical="center"/>
    </xf>
    <xf numFmtId="3" fontId="51" fillId="0" borderId="23" xfId="0" applyNumberFormat="1" applyFont="1" applyBorder="1" applyAlignment="1">
      <alignment horizontal="center" vertical="center"/>
    </xf>
    <xf numFmtId="165" fontId="51" fillId="0" borderId="38" xfId="0" applyNumberFormat="1" applyFont="1" applyBorder="1" applyAlignment="1">
      <alignment horizontal="center" vertical="center"/>
    </xf>
    <xf numFmtId="165" fontId="51" fillId="0" borderId="22" xfId="0" applyNumberFormat="1" applyFont="1" applyBorder="1" applyAlignment="1">
      <alignment horizontal="center" vertical="center"/>
    </xf>
    <xf numFmtId="165" fontId="51" fillId="0" borderId="62" xfId="0" applyNumberFormat="1" applyFont="1" applyBorder="1" applyAlignment="1">
      <alignment horizontal="center" vertical="center"/>
    </xf>
    <xf numFmtId="165" fontId="51" fillId="0" borderId="56" xfId="0" applyNumberFormat="1" applyFont="1" applyBorder="1" applyAlignment="1">
      <alignment horizontal="center" vertical="center"/>
    </xf>
    <xf numFmtId="165" fontId="51" fillId="0" borderId="27" xfId="0" applyNumberFormat="1" applyFont="1" applyBorder="1" applyAlignment="1">
      <alignment horizontal="center" vertical="center"/>
    </xf>
    <xf numFmtId="3" fontId="49" fillId="0" borderId="0" xfId="0" applyNumberFormat="1" applyFont="1"/>
    <xf numFmtId="3" fontId="51" fillId="0" borderId="0" xfId="0" applyNumberFormat="1" applyFont="1" applyAlignment="1">
      <alignment horizontal="center" vertical="center" wrapText="1"/>
    </xf>
    <xf numFmtId="165" fontId="51" fillId="0" borderId="36" xfId="0" applyNumberFormat="1" applyFont="1" applyBorder="1" applyAlignment="1">
      <alignment horizontal="center" vertical="center"/>
    </xf>
    <xf numFmtId="165" fontId="51" fillId="0" borderId="29" xfId="0" applyNumberFormat="1" applyFont="1" applyBorder="1" applyAlignment="1">
      <alignment horizontal="center" vertical="center"/>
    </xf>
    <xf numFmtId="0" fontId="51" fillId="0" borderId="0" xfId="0" applyFont="1" applyBorder="1"/>
    <xf numFmtId="0" fontId="58" fillId="0" borderId="0" xfId="0" applyFont="1" applyFill="1" applyAlignment="1"/>
    <xf numFmtId="165" fontId="51" fillId="0" borderId="0" xfId="0" applyNumberFormat="1" applyFont="1"/>
    <xf numFmtId="167" fontId="51" fillId="0" borderId="0" xfId="0" applyNumberFormat="1" applyFont="1"/>
    <xf numFmtId="0" fontId="57" fillId="0" borderId="0" xfId="0" applyFont="1" applyBorder="1" applyAlignment="1">
      <alignment horizontal="center"/>
    </xf>
    <xf numFmtId="0" fontId="51" fillId="0" borderId="0" xfId="0" applyFont="1" applyBorder="1" applyAlignment="1">
      <alignment horizontal="center" vertical="center" wrapText="1"/>
    </xf>
    <xf numFmtId="0" fontId="57" fillId="0" borderId="51" xfId="0" applyFont="1" applyBorder="1" applyAlignment="1">
      <alignment horizontal="left" vertical="center" wrapText="1"/>
    </xf>
    <xf numFmtId="165" fontId="51" fillId="0" borderId="0" xfId="887" applyNumberFormat="1" applyFont="1" applyBorder="1" applyAlignment="1">
      <alignment horizontal="center" vertical="center" wrapText="1"/>
    </xf>
    <xf numFmtId="0" fontId="57" fillId="0" borderId="38" xfId="0" applyFont="1" applyBorder="1" applyAlignment="1">
      <alignment horizontal="center" vertical="center" wrapText="1"/>
    </xf>
    <xf numFmtId="0" fontId="57" fillId="0" borderId="22" xfId="0" applyFont="1" applyBorder="1" applyAlignment="1">
      <alignment horizontal="center" vertical="center" wrapText="1"/>
    </xf>
    <xf numFmtId="0" fontId="57" fillId="0" borderId="39" xfId="0" applyFont="1" applyBorder="1" applyAlignment="1">
      <alignment horizontal="center" vertical="center" wrapText="1"/>
    </xf>
    <xf numFmtId="0" fontId="57" fillId="0" borderId="33" xfId="0" applyFont="1" applyBorder="1" applyAlignment="1">
      <alignment horizontal="left" vertical="center" wrapText="1"/>
    </xf>
    <xf numFmtId="165" fontId="51" fillId="0" borderId="56" xfId="1487" applyNumberFormat="1" applyFont="1" applyBorder="1" applyAlignment="1">
      <alignment horizontal="center" vertical="center"/>
    </xf>
    <xf numFmtId="165" fontId="51" fillId="0" borderId="27" xfId="1487" applyNumberFormat="1" applyFont="1" applyBorder="1" applyAlignment="1">
      <alignment horizontal="center" vertical="center"/>
    </xf>
    <xf numFmtId="165" fontId="51" fillId="0" borderId="61" xfId="1487" applyNumberFormat="1" applyFont="1" applyBorder="1" applyAlignment="1">
      <alignment horizontal="center" vertical="center"/>
    </xf>
    <xf numFmtId="165" fontId="51" fillId="0" borderId="28" xfId="1487" applyNumberFormat="1" applyFont="1" applyBorder="1" applyAlignment="1">
      <alignment horizontal="center" vertical="center"/>
    </xf>
    <xf numFmtId="165" fontId="51" fillId="0" borderId="25" xfId="1487" applyNumberFormat="1" applyFont="1" applyBorder="1" applyAlignment="1">
      <alignment horizontal="center" vertical="center"/>
    </xf>
    <xf numFmtId="2" fontId="51" fillId="0" borderId="23" xfId="887" applyNumberFormat="1" applyFont="1" applyBorder="1" applyAlignment="1">
      <alignment horizontal="center" vertical="center" wrapText="1"/>
    </xf>
    <xf numFmtId="2" fontId="51" fillId="0" borderId="35" xfId="887" applyNumberFormat="1" applyFont="1" applyBorder="1" applyAlignment="1">
      <alignment horizontal="center" vertical="center" wrapText="1"/>
    </xf>
    <xf numFmtId="2" fontId="57" fillId="0" borderId="59" xfId="887" applyNumberFormat="1" applyFont="1" applyBorder="1" applyAlignment="1">
      <alignment horizontal="center" vertical="center" wrapText="1"/>
    </xf>
    <xf numFmtId="0" fontId="50" fillId="0" borderId="53" xfId="0" applyFont="1" applyBorder="1" applyAlignment="1">
      <alignment horizontal="left" vertical="center" wrapText="1"/>
    </xf>
    <xf numFmtId="3" fontId="59" fillId="0" borderId="51" xfId="0" applyNumberFormat="1" applyFont="1" applyBorder="1" applyAlignment="1">
      <alignment horizontal="center" vertical="center"/>
    </xf>
    <xf numFmtId="168" fontId="59" fillId="0" borderId="51" xfId="0" applyNumberFormat="1" applyFont="1" applyBorder="1" applyAlignment="1">
      <alignment horizontal="center" vertical="center"/>
    </xf>
    <xf numFmtId="0" fontId="50" fillId="0" borderId="82" xfId="0" applyFont="1" applyBorder="1" applyAlignment="1">
      <alignment horizontal="left" vertical="center" wrapText="1"/>
    </xf>
    <xf numFmtId="168" fontId="59" fillId="0" borderId="58" xfId="0" applyNumberFormat="1" applyFont="1" applyBorder="1" applyAlignment="1">
      <alignment horizontal="center" vertical="center"/>
    </xf>
    <xf numFmtId="0" fontId="59" fillId="0" borderId="85" xfId="0" applyFont="1" applyBorder="1" applyAlignment="1">
      <alignment horizontal="center" vertical="center"/>
    </xf>
    <xf numFmtId="0" fontId="59" fillId="0" borderId="79" xfId="0" applyFont="1" applyBorder="1" applyAlignment="1">
      <alignment horizontal="center" vertical="center"/>
    </xf>
    <xf numFmtId="0" fontId="59" fillId="0" borderId="22" xfId="0" applyFont="1" applyBorder="1" applyAlignment="1">
      <alignment horizontal="center" vertical="center"/>
    </xf>
    <xf numFmtId="3" fontId="59" fillId="0" borderId="59" xfId="0" applyNumberFormat="1" applyFont="1" applyBorder="1" applyAlignment="1">
      <alignment horizontal="center" vertical="center"/>
    </xf>
    <xf numFmtId="168" fontId="59" fillId="0" borderId="57" xfId="0" applyNumberFormat="1" applyFont="1" applyBorder="1" applyAlignment="1">
      <alignment horizontal="center" vertical="center"/>
    </xf>
    <xf numFmtId="0" fontId="59" fillId="0" borderId="52" xfId="0" applyFont="1" applyBorder="1" applyAlignment="1">
      <alignment horizontal="left" vertical="center"/>
    </xf>
    <xf numFmtId="3" fontId="59" fillId="0" borderId="58" xfId="0" applyNumberFormat="1" applyFont="1" applyBorder="1" applyAlignment="1">
      <alignment horizontal="center" vertical="center"/>
    </xf>
    <xf numFmtId="3" fontId="50" fillId="0" borderId="0" xfId="0" applyNumberFormat="1" applyFont="1" applyBorder="1" applyAlignment="1">
      <alignment horizontal="center" vertical="center"/>
    </xf>
    <xf numFmtId="3" fontId="50" fillId="0" borderId="86" xfId="0" applyNumberFormat="1" applyFont="1" applyBorder="1" applyAlignment="1">
      <alignment horizontal="center" vertical="center"/>
    </xf>
    <xf numFmtId="3" fontId="50" fillId="0" borderId="83" xfId="0" applyNumberFormat="1" applyFont="1" applyBorder="1" applyAlignment="1">
      <alignment horizontal="center" vertical="center"/>
    </xf>
    <xf numFmtId="168" fontId="50" fillId="0" borderId="83" xfId="0" applyNumberFormat="1" applyFont="1" applyBorder="1" applyAlignment="1">
      <alignment horizontal="center" vertical="center"/>
    </xf>
    <xf numFmtId="3" fontId="50" fillId="0" borderId="81" xfId="0" applyNumberFormat="1" applyFont="1" applyBorder="1" applyAlignment="1">
      <alignment horizontal="center" vertical="center"/>
    </xf>
    <xf numFmtId="3" fontId="50" fillId="0" borderId="88" xfId="0" applyNumberFormat="1" applyFont="1" applyBorder="1" applyAlignment="1">
      <alignment horizontal="center" vertical="center"/>
    </xf>
    <xf numFmtId="3" fontId="50" fillId="0" borderId="84" xfId="0" applyNumberFormat="1" applyFont="1" applyBorder="1" applyAlignment="1">
      <alignment horizontal="center" vertical="center"/>
    </xf>
    <xf numFmtId="168" fontId="50" fillId="0" borderId="84" xfId="0" applyNumberFormat="1" applyFont="1" applyBorder="1" applyAlignment="1">
      <alignment horizontal="center" vertical="center"/>
    </xf>
    <xf numFmtId="3" fontId="50" fillId="0" borderId="35" xfId="0" applyNumberFormat="1" applyFont="1" applyBorder="1" applyAlignment="1">
      <alignment horizontal="center" vertical="center"/>
    </xf>
    <xf numFmtId="3" fontId="50" fillId="0" borderId="43" xfId="0" applyNumberFormat="1" applyFont="1" applyBorder="1" applyAlignment="1">
      <alignment horizontal="center" vertical="center"/>
    </xf>
    <xf numFmtId="168" fontId="50" fillId="0" borderId="43" xfId="0" applyNumberFormat="1" applyFont="1" applyBorder="1" applyAlignment="1">
      <alignment horizontal="center" vertical="center"/>
    </xf>
    <xf numFmtId="168" fontId="50" fillId="0" borderId="86" xfId="0" applyNumberFormat="1" applyFont="1" applyBorder="1" applyAlignment="1">
      <alignment horizontal="center" vertical="center"/>
    </xf>
    <xf numFmtId="168" fontId="50" fillId="0" borderId="88" xfId="0" applyNumberFormat="1" applyFont="1" applyBorder="1" applyAlignment="1">
      <alignment horizontal="center" vertical="center"/>
    </xf>
    <xf numFmtId="168" fontId="50" fillId="0" borderId="35" xfId="0" applyNumberFormat="1" applyFont="1" applyBorder="1" applyAlignment="1">
      <alignment horizontal="center" vertical="center"/>
    </xf>
    <xf numFmtId="168" fontId="59" fillId="0" borderId="59" xfId="0" applyNumberFormat="1" applyFont="1" applyBorder="1" applyAlignment="1">
      <alignment horizontal="center" vertical="center"/>
    </xf>
    <xf numFmtId="168" fontId="50" fillId="0" borderId="27" xfId="0" applyNumberFormat="1" applyFont="1" applyBorder="1" applyAlignment="1">
      <alignment horizontal="center" vertical="center"/>
    </xf>
    <xf numFmtId="168" fontId="50" fillId="0" borderId="29" xfId="0" applyNumberFormat="1" applyFont="1" applyBorder="1" applyAlignment="1">
      <alignment horizontal="center" vertical="center"/>
    </xf>
    <xf numFmtId="4" fontId="50" fillId="0" borderId="83" xfId="0" applyNumberFormat="1" applyFont="1" applyBorder="1" applyAlignment="1">
      <alignment horizontal="center" vertical="center"/>
    </xf>
    <xf numFmtId="4" fontId="50" fillId="0" borderId="84" xfId="0" applyNumberFormat="1" applyFont="1" applyBorder="1" applyAlignment="1">
      <alignment horizontal="center" vertical="center"/>
    </xf>
    <xf numFmtId="4" fontId="50" fillId="0" borderId="43" xfId="0" applyNumberFormat="1" applyFont="1" applyBorder="1" applyAlignment="1">
      <alignment horizontal="center" vertical="center"/>
    </xf>
    <xf numFmtId="4" fontId="59" fillId="0" borderId="58" xfId="0" applyNumberFormat="1" applyFont="1" applyBorder="1" applyAlignment="1">
      <alignment horizontal="center" vertical="center"/>
    </xf>
    <xf numFmtId="10" fontId="51" fillId="0" borderId="0" xfId="0" applyNumberFormat="1" applyFont="1"/>
    <xf numFmtId="0" fontId="95" fillId="0" borderId="18" xfId="0" applyFont="1" applyBorder="1" applyAlignment="1">
      <alignment horizontal="left" vertical="center" wrapText="1"/>
    </xf>
    <xf numFmtId="0" fontId="95" fillId="0" borderId="82" xfId="0" applyFont="1" applyBorder="1" applyAlignment="1">
      <alignment horizontal="left" vertical="center" wrapText="1"/>
    </xf>
    <xf numFmtId="0" fontId="95" fillId="0" borderId="55" xfId="0" applyFont="1" applyBorder="1" applyAlignment="1">
      <alignment horizontal="left" vertical="center" wrapText="1"/>
    </xf>
    <xf numFmtId="0" fontId="59" fillId="0" borderId="52" xfId="0" applyFont="1" applyBorder="1"/>
    <xf numFmtId="3" fontId="50" fillId="0" borderId="95" xfId="0" applyNumberFormat="1" applyFont="1" applyBorder="1" applyAlignment="1">
      <alignment horizontal="center" vertical="center"/>
    </xf>
    <xf numFmtId="3" fontId="50" fillId="0" borderId="96" xfId="0" applyNumberFormat="1" applyFont="1" applyBorder="1" applyAlignment="1">
      <alignment horizontal="center" vertical="center"/>
    </xf>
    <xf numFmtId="3" fontId="50" fillId="0" borderId="97" xfId="0" applyNumberFormat="1" applyFont="1" applyBorder="1" applyAlignment="1">
      <alignment horizontal="center" vertical="center"/>
    </xf>
    <xf numFmtId="3" fontId="59" fillId="0" borderId="98" xfId="0" applyNumberFormat="1" applyFont="1" applyBorder="1" applyAlignment="1">
      <alignment horizontal="center" vertical="center"/>
    </xf>
    <xf numFmtId="167" fontId="50" fillId="0" borderId="95" xfId="0" applyNumberFormat="1" applyFont="1" applyBorder="1" applyAlignment="1">
      <alignment horizontal="center" vertical="center"/>
    </xf>
    <xf numFmtId="167" fontId="50" fillId="0" borderId="90" xfId="0" applyNumberFormat="1" applyFont="1" applyBorder="1" applyAlignment="1">
      <alignment horizontal="center" vertical="center"/>
    </xf>
    <xf numFmtId="167" fontId="50" fillId="0" borderId="96" xfId="0" applyNumberFormat="1" applyFont="1" applyBorder="1" applyAlignment="1">
      <alignment horizontal="center" vertical="center"/>
    </xf>
    <xf numFmtId="167" fontId="50" fillId="0" borderId="93" xfId="0" applyNumberFormat="1" applyFont="1" applyBorder="1" applyAlignment="1">
      <alignment horizontal="center" vertical="center"/>
    </xf>
    <xf numFmtId="167" fontId="50" fillId="0" borderId="97" xfId="0" applyNumberFormat="1" applyFont="1" applyBorder="1" applyAlignment="1">
      <alignment horizontal="center" vertical="center"/>
    </xf>
    <xf numFmtId="167" fontId="50" fillId="0" borderId="67" xfId="0" applyNumberFormat="1" applyFont="1" applyBorder="1" applyAlignment="1">
      <alignment horizontal="center" vertical="center"/>
    </xf>
    <xf numFmtId="167" fontId="59" fillId="0" borderId="98" xfId="0" applyNumberFormat="1" applyFont="1" applyBorder="1" applyAlignment="1">
      <alignment horizontal="center" vertical="center"/>
    </xf>
    <xf numFmtId="167" fontId="59" fillId="0" borderId="54" xfId="0" applyNumberFormat="1" applyFont="1" applyBorder="1" applyAlignment="1">
      <alignment horizontal="center" vertical="center"/>
    </xf>
    <xf numFmtId="0" fontId="57" fillId="0" borderId="17" xfId="0" applyFont="1" applyBorder="1" applyAlignment="1">
      <alignment horizontal="center" vertical="center" wrapText="1"/>
    </xf>
    <xf numFmtId="0" fontId="59" fillId="0" borderId="0" xfId="0" applyFont="1"/>
    <xf numFmtId="168" fontId="50" fillId="0" borderId="36" xfId="0" applyNumberFormat="1" applyFont="1" applyBorder="1" applyAlignment="1">
      <alignment horizontal="center" vertical="center"/>
    </xf>
    <xf numFmtId="168" fontId="50" fillId="0" borderId="24" xfId="0" applyNumberFormat="1" applyFont="1" applyBorder="1" applyAlignment="1">
      <alignment horizontal="center" vertical="center"/>
    </xf>
    <xf numFmtId="168" fontId="50" fillId="0" borderId="66" xfId="0" applyNumberFormat="1" applyFont="1" applyBorder="1" applyAlignment="1">
      <alignment horizontal="center" vertical="center"/>
    </xf>
    <xf numFmtId="168" fontId="50" fillId="0" borderId="48" xfId="0" applyNumberFormat="1" applyFont="1" applyBorder="1" applyAlignment="1">
      <alignment horizontal="center" vertical="center"/>
    </xf>
    <xf numFmtId="168" fontId="50" fillId="0" borderId="26" xfId="0" applyNumberFormat="1" applyFont="1" applyBorder="1" applyAlignment="1">
      <alignment horizontal="center" vertical="center"/>
    </xf>
    <xf numFmtId="168" fontId="50" fillId="0" borderId="89" xfId="0" applyNumberFormat="1" applyFont="1" applyBorder="1" applyAlignment="1">
      <alignment horizontal="center" vertical="center"/>
    </xf>
    <xf numFmtId="168" fontId="50" fillId="0" borderId="56" xfId="0" applyNumberFormat="1" applyFont="1" applyBorder="1" applyAlignment="1">
      <alignment horizontal="center" vertical="center"/>
    </xf>
    <xf numFmtId="168" fontId="50" fillId="0" borderId="28" xfId="0" applyNumberFormat="1" applyFont="1" applyBorder="1" applyAlignment="1">
      <alignment horizontal="center" vertical="center"/>
    </xf>
    <xf numFmtId="168" fontId="50" fillId="0" borderId="61" xfId="0" applyNumberFormat="1" applyFont="1" applyBorder="1" applyAlignment="1">
      <alignment horizontal="center" vertical="center"/>
    </xf>
    <xf numFmtId="168" fontId="59" fillId="0" borderId="63" xfId="0" applyNumberFormat="1" applyFont="1" applyBorder="1" applyAlignment="1">
      <alignment horizontal="center" vertical="center"/>
    </xf>
    <xf numFmtId="168" fontId="59" fillId="0" borderId="64" xfId="0" applyNumberFormat="1" applyFont="1" applyBorder="1" applyAlignment="1">
      <alignment horizontal="center" vertical="center"/>
    </xf>
    <xf numFmtId="0" fontId="94" fillId="0" borderId="0" xfId="0" applyFont="1" applyBorder="1" applyAlignment="1">
      <alignment vertical="center" wrapText="1"/>
    </xf>
    <xf numFmtId="0" fontId="57" fillId="0" borderId="0" xfId="0" applyFont="1" applyBorder="1" applyAlignment="1">
      <alignment horizontal="center" vertical="center" wrapText="1"/>
    </xf>
    <xf numFmtId="0" fontId="57" fillId="0" borderId="81" xfId="0" applyFont="1" applyBorder="1" applyAlignment="1">
      <alignment horizontal="center" vertical="center" wrapText="1"/>
    </xf>
    <xf numFmtId="0" fontId="51" fillId="0" borderId="82" xfId="0" applyFont="1" applyBorder="1" applyAlignment="1">
      <alignment horizontal="left" vertical="center" wrapText="1"/>
    </xf>
    <xf numFmtId="0" fontId="47" fillId="0" borderId="84" xfId="0" applyFont="1" applyBorder="1" applyAlignment="1">
      <alignment vertical="center"/>
    </xf>
    <xf numFmtId="0" fontId="46" fillId="0" borderId="84" xfId="0" applyFont="1" applyBorder="1" applyAlignment="1">
      <alignment vertical="center" wrapText="1"/>
    </xf>
    <xf numFmtId="2" fontId="51" fillId="0" borderId="79" xfId="0" applyNumberFormat="1" applyFont="1" applyBorder="1" applyAlignment="1">
      <alignment horizontal="center" vertical="center"/>
    </xf>
    <xf numFmtId="4" fontId="51" fillId="0" borderId="0" xfId="0" applyNumberFormat="1" applyFont="1"/>
    <xf numFmtId="49" fontId="97" fillId="0" borderId="62" xfId="0" applyNumberFormat="1" applyFont="1" applyBorder="1" applyAlignment="1">
      <alignment horizontal="center" vertical="center"/>
    </xf>
    <xf numFmtId="49" fontId="97" fillId="0" borderId="22" xfId="0" applyNumberFormat="1" applyFont="1" applyBorder="1" applyAlignment="1">
      <alignment horizontal="center" vertical="center"/>
    </xf>
    <xf numFmtId="49" fontId="97" fillId="0" borderId="38" xfId="0" applyNumberFormat="1" applyFont="1" applyBorder="1" applyAlignment="1">
      <alignment horizontal="center" vertical="center"/>
    </xf>
    <xf numFmtId="49" fontId="97" fillId="0" borderId="30" xfId="0" applyNumberFormat="1" applyFont="1" applyBorder="1" applyAlignment="1">
      <alignment horizontal="center" vertical="center"/>
    </xf>
    <xf numFmtId="168" fontId="50" fillId="0" borderId="87" xfId="0" applyNumberFormat="1" applyFont="1" applyBorder="1" applyAlignment="1">
      <alignment horizontal="center" vertical="center"/>
    </xf>
    <xf numFmtId="168" fontId="50" fillId="0" borderId="0" xfId="0" applyNumberFormat="1" applyFont="1" applyBorder="1" applyAlignment="1">
      <alignment horizontal="center" vertical="center"/>
    </xf>
    <xf numFmtId="168" fontId="50" fillId="0" borderId="81" xfId="0" applyNumberFormat="1" applyFont="1" applyBorder="1" applyAlignment="1">
      <alignment horizontal="center" vertical="center"/>
    </xf>
    <xf numFmtId="168" fontId="50" fillId="0" borderId="42" xfId="0" applyNumberFormat="1" applyFont="1" applyBorder="1" applyAlignment="1">
      <alignment horizontal="center" vertical="center"/>
    </xf>
    <xf numFmtId="168" fontId="50" fillId="0" borderId="0" xfId="0" applyNumberFormat="1" applyFont="1"/>
    <xf numFmtId="0" fontId="50" fillId="0" borderId="0" xfId="0" applyFont="1" applyAlignment="1">
      <alignment wrapText="1"/>
    </xf>
    <xf numFmtId="3" fontId="50" fillId="0" borderId="0" xfId="0" applyNumberFormat="1" applyFont="1" applyAlignment="1">
      <alignment wrapText="1"/>
    </xf>
    <xf numFmtId="3" fontId="50" fillId="0" borderId="0" xfId="0" applyNumberFormat="1" applyFont="1"/>
    <xf numFmtId="0" fontId="57" fillId="0" borderId="17" xfId="0" applyFont="1" applyBorder="1" applyAlignment="1">
      <alignment horizontal="center" vertical="center" wrapText="1"/>
    </xf>
    <xf numFmtId="165" fontId="51" fillId="0" borderId="113" xfId="0" applyNumberFormat="1" applyFont="1" applyBorder="1" applyAlignment="1">
      <alignment horizontal="center" vertical="center" wrapText="1"/>
    </xf>
    <xf numFmtId="165" fontId="51" fillId="0" borderId="115" xfId="0" applyNumberFormat="1" applyFont="1" applyBorder="1" applyAlignment="1">
      <alignment horizontal="center" vertical="center" wrapText="1"/>
    </xf>
    <xf numFmtId="2" fontId="51" fillId="0" borderId="22" xfId="0" applyNumberFormat="1" applyFont="1" applyBorder="1" applyAlignment="1">
      <alignment horizontal="center" vertical="center" wrapText="1"/>
    </xf>
    <xf numFmtId="2" fontId="51" fillId="0" borderId="118" xfId="0" applyNumberFormat="1" applyFont="1" applyBorder="1" applyAlignment="1">
      <alignment horizontal="center" vertical="center" wrapText="1"/>
    </xf>
    <xf numFmtId="165" fontId="51" fillId="0" borderId="118" xfId="0" applyNumberFormat="1" applyFont="1" applyBorder="1" applyAlignment="1">
      <alignment horizontal="center" vertical="center" wrapText="1"/>
    </xf>
    <xf numFmtId="2" fontId="51" fillId="0" borderId="119" xfId="0" applyNumberFormat="1" applyFont="1" applyBorder="1" applyAlignment="1">
      <alignment horizontal="center" vertical="center" wrapText="1"/>
    </xf>
    <xf numFmtId="4" fontId="51" fillId="0" borderId="0" xfId="0" applyNumberFormat="1" applyFont="1" applyAlignment="1">
      <alignment horizontal="center" vertical="center"/>
    </xf>
    <xf numFmtId="165" fontId="51" fillId="0" borderId="36" xfId="0" applyNumberFormat="1" applyFont="1" applyBorder="1" applyAlignment="1">
      <alignment horizontal="center" vertical="center" wrapText="1"/>
    </xf>
    <xf numFmtId="165" fontId="51" fillId="0" borderId="18" xfId="0" applyNumberFormat="1" applyFont="1" applyBorder="1" applyAlignment="1">
      <alignment horizontal="center" vertical="center" wrapText="1"/>
    </xf>
    <xf numFmtId="165" fontId="51" fillId="0" borderId="132" xfId="0" applyNumberFormat="1" applyFont="1" applyBorder="1" applyAlignment="1">
      <alignment horizontal="center" vertical="center" wrapText="1"/>
    </xf>
    <xf numFmtId="165" fontId="51" fillId="0" borderId="126" xfId="0" applyNumberFormat="1" applyFont="1" applyBorder="1" applyAlignment="1">
      <alignment horizontal="center" vertical="center" wrapText="1"/>
    </xf>
    <xf numFmtId="4" fontId="51" fillId="0" borderId="50" xfId="0" applyNumberFormat="1" applyFont="1" applyBorder="1" applyAlignment="1">
      <alignment horizontal="center" vertical="center"/>
    </xf>
    <xf numFmtId="2" fontId="51" fillId="0" borderId="18" xfId="0" applyNumberFormat="1" applyFont="1" applyBorder="1" applyAlignment="1">
      <alignment horizontal="center" vertical="center" wrapText="1"/>
    </xf>
    <xf numFmtId="4" fontId="51" fillId="0" borderId="79" xfId="0" applyNumberFormat="1" applyFont="1" applyBorder="1" applyAlignment="1">
      <alignment horizontal="center" vertical="center"/>
    </xf>
    <xf numFmtId="3" fontId="51" fillId="0" borderId="50" xfId="0" applyNumberFormat="1" applyFont="1" applyBorder="1" applyAlignment="1">
      <alignment horizontal="center" vertical="center"/>
    </xf>
    <xf numFmtId="2" fontId="51" fillId="0" borderId="24" xfId="0" applyNumberFormat="1" applyFont="1" applyBorder="1" applyAlignment="1">
      <alignment horizontal="center" vertical="center" wrapText="1"/>
    </xf>
    <xf numFmtId="2" fontId="51" fillId="0" borderId="36" xfId="0" applyNumberFormat="1" applyFont="1" applyBorder="1" applyAlignment="1">
      <alignment horizontal="center" vertical="center" wrapText="1"/>
    </xf>
    <xf numFmtId="2" fontId="51" fillId="0" borderId="29" xfId="0" applyNumberFormat="1" applyFont="1" applyBorder="1" applyAlignment="1">
      <alignment horizontal="center" vertical="center" wrapText="1"/>
    </xf>
    <xf numFmtId="2" fontId="51" fillId="0" borderId="113" xfId="0" applyNumberFormat="1" applyFont="1" applyBorder="1" applyAlignment="1">
      <alignment horizontal="center" vertical="center" wrapText="1"/>
    </xf>
    <xf numFmtId="2" fontId="51" fillId="0" borderId="115" xfId="0" applyNumberFormat="1" applyFont="1" applyBorder="1" applyAlignment="1">
      <alignment horizontal="center" vertical="center" wrapText="1"/>
    </xf>
    <xf numFmtId="2" fontId="51" fillId="0" borderId="114" xfId="0" applyNumberFormat="1" applyFont="1" applyBorder="1" applyAlignment="1">
      <alignment horizontal="center" vertical="center" wrapText="1"/>
    </xf>
    <xf numFmtId="2" fontId="51" fillId="0" borderId="116" xfId="0" applyNumberFormat="1" applyFont="1" applyBorder="1" applyAlignment="1">
      <alignment horizontal="center" vertical="center" wrapText="1"/>
    </xf>
    <xf numFmtId="3" fontId="51" fillId="0" borderId="38" xfId="0" applyNumberFormat="1" applyFont="1" applyBorder="1" applyAlignment="1">
      <alignment horizontal="center" vertical="center"/>
    </xf>
    <xf numFmtId="165" fontId="51" fillId="0" borderId="29" xfId="0" applyNumberFormat="1" applyFont="1" applyBorder="1" applyAlignment="1">
      <alignment horizontal="center" vertical="center" wrapText="1"/>
    </xf>
    <xf numFmtId="165" fontId="51" fillId="0" borderId="125" xfId="0" applyNumberFormat="1" applyFont="1" applyBorder="1" applyAlignment="1">
      <alignment horizontal="center" vertical="center" wrapText="1"/>
    </xf>
    <xf numFmtId="0" fontId="49" fillId="0" borderId="0" xfId="0" applyFont="1"/>
    <xf numFmtId="0" fontId="57" fillId="0" borderId="101" xfId="0" applyFont="1" applyBorder="1" applyAlignment="1">
      <alignment horizontal="center" vertical="center" wrapText="1"/>
    </xf>
    <xf numFmtId="165" fontId="51" fillId="0" borderId="113" xfId="0" applyNumberFormat="1" applyFont="1" applyBorder="1" applyAlignment="1">
      <alignment horizontal="center" vertical="center" wrapText="1"/>
    </xf>
    <xf numFmtId="4" fontId="51" fillId="0" borderId="42" xfId="0" applyNumberFormat="1" applyFont="1" applyBorder="1" applyAlignment="1">
      <alignment horizontal="center" vertical="center"/>
    </xf>
    <xf numFmtId="4" fontId="51" fillId="0" borderId="62" xfId="0" applyNumberFormat="1" applyFont="1" applyBorder="1" applyAlignment="1">
      <alignment horizontal="center" vertical="center"/>
    </xf>
    <xf numFmtId="4" fontId="51" fillId="0" borderId="22" xfId="0" applyNumberFormat="1" applyFont="1" applyBorder="1" applyAlignment="1">
      <alignment horizontal="center" vertical="center"/>
    </xf>
    <xf numFmtId="4" fontId="51" fillId="0" borderId="38" xfId="0" applyNumberFormat="1" applyFont="1" applyBorder="1" applyAlignment="1">
      <alignment horizontal="center" vertical="center"/>
    </xf>
    <xf numFmtId="0" fontId="57" fillId="0" borderId="0" xfId="0" applyFont="1" applyBorder="1" applyAlignment="1">
      <alignment horizontal="center" vertical="center" wrapText="1"/>
    </xf>
    <xf numFmtId="165" fontId="51" fillId="0" borderId="127" xfId="0" applyNumberFormat="1" applyFont="1" applyBorder="1" applyAlignment="1">
      <alignment horizontal="center" vertical="center" wrapText="1"/>
    </xf>
    <xf numFmtId="4" fontId="98" fillId="51" borderId="133" xfId="0" applyNumberFormat="1" applyFont="1" applyFill="1" applyBorder="1" applyAlignment="1">
      <alignment horizontal="center" vertical="center"/>
    </xf>
    <xf numFmtId="165" fontId="98" fillId="51" borderId="22" xfId="1487" applyNumberFormat="1" applyFont="1" applyFill="1" applyBorder="1" applyAlignment="1">
      <alignment horizontal="center" vertical="center"/>
    </xf>
    <xf numFmtId="165" fontId="98" fillId="51" borderId="38" xfId="1487" applyNumberFormat="1" applyFont="1" applyFill="1" applyBorder="1" applyAlignment="1">
      <alignment horizontal="center" vertical="center"/>
    </xf>
    <xf numFmtId="165" fontId="98" fillId="51" borderId="149" xfId="1487" applyNumberFormat="1" applyFont="1" applyFill="1" applyBorder="1" applyAlignment="1">
      <alignment horizontal="center" vertical="center"/>
    </xf>
    <xf numFmtId="165" fontId="98" fillId="51" borderId="29" xfId="1487" applyNumberFormat="1" applyFont="1" applyFill="1" applyBorder="1" applyAlignment="1">
      <alignment horizontal="center" vertical="center"/>
    </xf>
    <xf numFmtId="0" fontId="10" fillId="0" borderId="50" xfId="0" applyFont="1" applyBorder="1" applyAlignment="1">
      <alignment horizontal="left" vertical="center" wrapText="1"/>
    </xf>
    <xf numFmtId="0" fontId="10" fillId="0" borderId="46" xfId="0" applyFont="1" applyBorder="1" applyAlignment="1">
      <alignment horizontal="left" vertical="center" wrapText="1"/>
    </xf>
    <xf numFmtId="0" fontId="10" fillId="0" borderId="55" xfId="0" applyFont="1" applyBorder="1" applyAlignment="1">
      <alignment horizontal="left" vertical="center" wrapText="1"/>
    </xf>
    <xf numFmtId="0" fontId="10" fillId="0" borderId="47" xfId="0" applyFont="1" applyBorder="1" applyAlignment="1">
      <alignment horizontal="left" vertical="center" wrapText="1"/>
    </xf>
    <xf numFmtId="4" fontId="98" fillId="51" borderId="23" xfId="0" applyNumberFormat="1" applyFont="1" applyFill="1" applyBorder="1" applyAlignment="1">
      <alignment horizontal="center" vertical="center"/>
    </xf>
    <xf numFmtId="0" fontId="60" fillId="0" borderId="0" xfId="0" applyFont="1" applyAlignment="1"/>
    <xf numFmtId="0" fontId="51" fillId="0" borderId="122" xfId="0" applyFont="1" applyBorder="1" applyAlignment="1">
      <alignment horizontal="left" vertical="center" wrapText="1"/>
    </xf>
    <xf numFmtId="165" fontId="98" fillId="51" borderId="23" xfId="1487" applyNumberFormat="1" applyFont="1" applyFill="1" applyBorder="1" applyAlignment="1">
      <alignment horizontal="center" vertical="center"/>
    </xf>
    <xf numFmtId="165" fontId="51" fillId="0" borderId="90" xfId="1487" applyNumberFormat="1" applyFont="1" applyBorder="1" applyAlignment="1">
      <alignment horizontal="center" vertical="center"/>
    </xf>
    <xf numFmtId="2" fontId="51" fillId="0" borderId="128" xfId="0" applyNumberFormat="1" applyFont="1" applyBorder="1" applyAlignment="1">
      <alignment horizontal="center" vertical="center"/>
    </xf>
    <xf numFmtId="4" fontId="98" fillId="51" borderId="29" xfId="2044" applyNumberFormat="1" applyFont="1" applyFill="1" applyBorder="1" applyAlignment="1">
      <alignment horizontal="center" vertical="center"/>
    </xf>
    <xf numFmtId="4" fontId="98" fillId="51" borderId="152" xfId="2044" applyNumberFormat="1" applyFont="1" applyFill="1" applyBorder="1" applyAlignment="1">
      <alignment horizontal="center" vertical="center"/>
    </xf>
    <xf numFmtId="4" fontId="98" fillId="51" borderId="149" xfId="2045" applyNumberFormat="1" applyFont="1" applyFill="1" applyBorder="1" applyAlignment="1">
      <alignment horizontal="center" vertical="center"/>
    </xf>
    <xf numFmtId="2" fontId="51" fillId="0" borderId="149" xfId="0" applyNumberFormat="1" applyFont="1" applyBorder="1" applyAlignment="1">
      <alignment horizontal="center" vertical="center" wrapText="1"/>
    </xf>
    <xf numFmtId="165" fontId="51" fillId="0" borderId="149" xfId="0" applyNumberFormat="1" applyFont="1" applyBorder="1" applyAlignment="1">
      <alignment horizontal="center" vertical="center" wrapText="1"/>
    </xf>
    <xf numFmtId="2" fontId="51" fillId="0" borderId="149" xfId="0" applyNumberFormat="1" applyFont="1" applyBorder="1" applyAlignment="1">
      <alignment horizontal="center" vertical="center"/>
    </xf>
    <xf numFmtId="165" fontId="98" fillId="51" borderId="152" xfId="1487" applyNumberFormat="1" applyFont="1" applyFill="1" applyBorder="1" applyAlignment="1">
      <alignment horizontal="center" vertical="center"/>
    </xf>
    <xf numFmtId="2" fontId="51" fillId="0" borderId="0" xfId="0" applyNumberFormat="1" applyFont="1" applyAlignment="1">
      <alignment horizontal="center" vertical="center" wrapText="1"/>
    </xf>
    <xf numFmtId="165" fontId="51" fillId="0" borderId="128" xfId="1487" applyNumberFormat="1" applyFont="1" applyBorder="1" applyAlignment="1">
      <alignment horizontal="center" vertical="center"/>
    </xf>
    <xf numFmtId="0" fontId="51" fillId="0" borderId="34" xfId="0" applyFont="1" applyBorder="1" applyAlignment="1">
      <alignment horizontal="left" vertical="center" wrapText="1"/>
    </xf>
    <xf numFmtId="0" fontId="51" fillId="0" borderId="79" xfId="0" applyFont="1" applyBorder="1" applyAlignment="1">
      <alignment horizontal="left" vertical="center" wrapText="1"/>
    </xf>
    <xf numFmtId="0" fontId="46" fillId="0" borderId="151" xfId="0" applyFont="1" applyBorder="1" applyAlignment="1">
      <alignment vertical="center" wrapText="1"/>
    </xf>
    <xf numFmtId="0" fontId="46" fillId="0" borderId="39" xfId="0" applyFont="1" applyBorder="1" applyAlignment="1">
      <alignment vertical="center" wrapText="1"/>
    </xf>
    <xf numFmtId="0" fontId="46" fillId="0" borderId="147" xfId="0" applyFont="1" applyBorder="1" applyAlignment="1">
      <alignment vertical="center" wrapText="1"/>
    </xf>
    <xf numFmtId="0" fontId="51" fillId="0" borderId="61" xfId="0" applyFont="1" applyBorder="1" applyAlignment="1">
      <alignment horizontal="left" vertical="center" wrapText="1"/>
    </xf>
    <xf numFmtId="0" fontId="51" fillId="0" borderId="147" xfId="0" applyFont="1" applyBorder="1" applyAlignment="1">
      <alignment horizontal="left" vertical="center" wrapText="1"/>
    </xf>
    <xf numFmtId="0" fontId="59" fillId="28" borderId="94" xfId="0" applyFont="1" applyFill="1" applyBorder="1" applyAlignment="1">
      <alignment horizontal="center" vertical="center" wrapText="1"/>
    </xf>
    <xf numFmtId="0" fontId="96" fillId="0" borderId="0" xfId="0" applyFont="1" applyBorder="1" applyAlignment="1">
      <alignment vertical="center" wrapText="1"/>
    </xf>
    <xf numFmtId="49" fontId="97" fillId="0" borderId="79" xfId="0" applyNumberFormat="1" applyFont="1" applyBorder="1" applyAlignment="1">
      <alignment horizontal="center" vertical="center"/>
    </xf>
    <xf numFmtId="2" fontId="51" fillId="0" borderId="134" xfId="0" applyNumberFormat="1" applyFont="1" applyBorder="1" applyAlignment="1">
      <alignment horizontal="center" vertical="center"/>
    </xf>
    <xf numFmtId="3" fontId="51" fillId="0" borderId="33" xfId="0" applyNumberFormat="1" applyFont="1" applyBorder="1" applyAlignment="1">
      <alignment horizontal="center" vertical="center"/>
    </xf>
    <xf numFmtId="165" fontId="51" fillId="0" borderId="0" xfId="0" applyNumberFormat="1" applyFont="1" applyBorder="1" applyAlignment="1">
      <alignment horizontal="center" vertical="center"/>
    </xf>
    <xf numFmtId="165" fontId="98" fillId="51" borderId="134" xfId="1487" applyNumberFormat="1" applyFont="1" applyFill="1" applyBorder="1" applyAlignment="1">
      <alignment horizontal="center" vertical="center"/>
    </xf>
    <xf numFmtId="4" fontId="98" fillId="51" borderId="23" xfId="2044" applyNumberFormat="1" applyFont="1" applyFill="1" applyBorder="1" applyAlignment="1">
      <alignment horizontal="center" vertical="center"/>
    </xf>
    <xf numFmtId="165" fontId="98" fillId="51" borderId="33" xfId="1487" applyNumberFormat="1" applyFont="1" applyFill="1" applyBorder="1" applyAlignment="1">
      <alignment horizontal="center" vertical="center"/>
    </xf>
    <xf numFmtId="165" fontId="51" fillId="0" borderId="134" xfId="1487" applyNumberFormat="1" applyFont="1" applyBorder="1" applyAlignment="1">
      <alignment horizontal="center" vertical="center"/>
    </xf>
    <xf numFmtId="3" fontId="51" fillId="0" borderId="94" xfId="0" applyNumberFormat="1" applyFont="1" applyBorder="1" applyAlignment="1">
      <alignment horizontal="center" vertical="center"/>
    </xf>
    <xf numFmtId="165" fontId="51" fillId="0" borderId="39" xfId="0" applyNumberFormat="1" applyFont="1" applyBorder="1" applyAlignment="1">
      <alignment horizontal="center" vertical="center"/>
    </xf>
    <xf numFmtId="165" fontId="51" fillId="0" borderId="151" xfId="0" applyNumberFormat="1" applyFont="1" applyBorder="1" applyAlignment="1">
      <alignment horizontal="center" vertical="center"/>
    </xf>
    <xf numFmtId="165" fontId="51" fillId="0" borderId="148" xfId="0" applyNumberFormat="1" applyFont="1" applyBorder="1" applyAlignment="1">
      <alignment horizontal="center" vertical="center"/>
    </xf>
    <xf numFmtId="165" fontId="51" fillId="0" borderId="149" xfId="0" applyNumberFormat="1" applyFont="1" applyBorder="1" applyAlignment="1">
      <alignment horizontal="center" vertical="center"/>
    </xf>
    <xf numFmtId="3" fontId="50" fillId="0" borderId="87" xfId="0" applyNumberFormat="1" applyFont="1" applyBorder="1" applyAlignment="1">
      <alignment horizontal="center" vertical="center"/>
    </xf>
    <xf numFmtId="3" fontId="50" fillId="0" borderId="147" xfId="0" applyNumberFormat="1" applyFont="1" applyBorder="1" applyAlignment="1">
      <alignment horizontal="center" vertical="center"/>
    </xf>
    <xf numFmtId="3" fontId="50" fillId="0" borderId="42" xfId="0" applyNumberFormat="1" applyFont="1" applyBorder="1" applyAlignment="1">
      <alignment horizontal="center" vertical="center"/>
    </xf>
    <xf numFmtId="3" fontId="59" fillId="0" borderId="57" xfId="0" applyNumberFormat="1" applyFont="1" applyBorder="1" applyAlignment="1">
      <alignment horizontal="center" vertical="center"/>
    </xf>
    <xf numFmtId="0" fontId="59" fillId="0" borderId="30" xfId="0" applyFont="1" applyBorder="1" applyAlignment="1">
      <alignment horizontal="center" vertical="center"/>
    </xf>
    <xf numFmtId="168" fontId="50" fillId="0" borderId="100" xfId="0" applyNumberFormat="1" applyFont="1" applyBorder="1" applyAlignment="1">
      <alignment horizontal="center" vertical="center"/>
    </xf>
    <xf numFmtId="168" fontId="50" fillId="0" borderId="99" xfId="0" applyNumberFormat="1" applyFont="1" applyBorder="1" applyAlignment="1">
      <alignment horizontal="center" vertical="center"/>
    </xf>
    <xf numFmtId="168" fontId="50" fillId="0" borderId="148" xfId="0" applyNumberFormat="1" applyFont="1" applyBorder="1" applyAlignment="1">
      <alignment horizontal="center" vertical="center"/>
    </xf>
    <xf numFmtId="168" fontId="50" fillId="0" borderId="150" xfId="0" applyNumberFormat="1" applyFont="1" applyBorder="1" applyAlignment="1">
      <alignment horizontal="center" vertical="center"/>
    </xf>
    <xf numFmtId="168" fontId="50" fillId="0" borderId="40" xfId="0" applyNumberFormat="1" applyFont="1" applyBorder="1" applyAlignment="1">
      <alignment horizontal="center" vertical="center"/>
    </xf>
    <xf numFmtId="168" fontId="50" fillId="0" borderId="41" xfId="0" applyNumberFormat="1" applyFont="1" applyBorder="1" applyAlignment="1">
      <alignment horizontal="center" vertical="center"/>
    </xf>
    <xf numFmtId="168" fontId="59" fillId="0" borderId="54" xfId="0" applyNumberFormat="1" applyFont="1" applyBorder="1" applyAlignment="1">
      <alignment horizontal="center" vertical="center"/>
    </xf>
    <xf numFmtId="3" fontId="50" fillId="0" borderId="149" xfId="0" applyNumberFormat="1" applyFont="1" applyBorder="1" applyAlignment="1">
      <alignment horizontal="center" vertical="center"/>
    </xf>
    <xf numFmtId="168" fontId="50" fillId="0" borderId="147" xfId="0" applyNumberFormat="1" applyFont="1" applyBorder="1" applyAlignment="1">
      <alignment horizontal="center" vertical="center"/>
    </xf>
    <xf numFmtId="168" fontId="50" fillId="0" borderId="131" xfId="0" applyNumberFormat="1" applyFont="1" applyBorder="1" applyAlignment="1">
      <alignment horizontal="center" vertical="center"/>
    </xf>
    <xf numFmtId="168" fontId="50" fillId="0" borderId="31" xfId="0" applyNumberFormat="1" applyFont="1" applyBorder="1" applyAlignment="1">
      <alignment horizontal="center" vertical="center"/>
    </xf>
    <xf numFmtId="2" fontId="51" fillId="0" borderId="94" xfId="887" applyNumberFormat="1" applyFont="1" applyBorder="1" applyAlignment="1">
      <alignment horizontal="center" vertical="center" wrapText="1"/>
    </xf>
    <xf numFmtId="2" fontId="51" fillId="0" borderId="151" xfId="887" applyNumberFormat="1" applyFont="1" applyBorder="1" applyAlignment="1">
      <alignment horizontal="center" vertical="center" wrapText="1"/>
    </xf>
    <xf numFmtId="2" fontId="51" fillId="0" borderId="135" xfId="887" applyNumberFormat="1" applyFont="1" applyBorder="1" applyAlignment="1">
      <alignment horizontal="center" vertical="center" wrapText="1"/>
    </xf>
    <xf numFmtId="10" fontId="97" fillId="0" borderId="58" xfId="1487" applyNumberFormat="1" applyFont="1" applyBorder="1" applyAlignment="1">
      <alignment horizontal="center"/>
    </xf>
    <xf numFmtId="2" fontId="97" fillId="0" borderId="58" xfId="887" applyNumberFormat="1" applyFont="1" applyBorder="1" applyAlignment="1">
      <alignment horizontal="center" vertical="center" wrapText="1"/>
    </xf>
    <xf numFmtId="10" fontId="51" fillId="0" borderId="94" xfId="1487" applyNumberFormat="1" applyFont="1" applyBorder="1" applyAlignment="1">
      <alignment horizontal="center" vertical="center" wrapText="1"/>
    </xf>
    <xf numFmtId="10" fontId="51" fillId="0" borderId="151" xfId="1487" applyNumberFormat="1" applyFont="1" applyBorder="1" applyAlignment="1">
      <alignment horizontal="center" vertical="center" wrapText="1"/>
    </xf>
    <xf numFmtId="10" fontId="51" fillId="0" borderId="135" xfId="1487" applyNumberFormat="1" applyFont="1" applyBorder="1" applyAlignment="1">
      <alignment horizontal="center" vertical="center" wrapText="1"/>
    </xf>
    <xf numFmtId="3" fontId="51" fillId="0" borderId="66" xfId="0" applyNumberFormat="1" applyFont="1" applyBorder="1" applyAlignment="1">
      <alignment horizontal="center" vertical="center"/>
    </xf>
    <xf numFmtId="165" fontId="51" fillId="0" borderId="147" xfId="1487" quotePrefix="1" applyNumberFormat="1" applyFont="1" applyBorder="1" applyAlignment="1">
      <alignment horizontal="center" vertical="center"/>
    </xf>
    <xf numFmtId="3" fontId="51" fillId="0" borderId="36" xfId="0" applyNumberFormat="1" applyFont="1" applyBorder="1" applyAlignment="1">
      <alignment horizontal="center" vertical="center"/>
    </xf>
    <xf numFmtId="3" fontId="51" fillId="0" borderId="24" xfId="0" applyNumberFormat="1" applyFont="1" applyBorder="1" applyAlignment="1">
      <alignment horizontal="center" vertical="center"/>
    </xf>
    <xf numFmtId="165" fontId="51" fillId="0" borderId="148" xfId="1487" quotePrefix="1" applyNumberFormat="1" applyFont="1" applyBorder="1" applyAlignment="1">
      <alignment horizontal="center" vertical="center"/>
    </xf>
    <xf numFmtId="165" fontId="51" fillId="0" borderId="150" xfId="1487" quotePrefix="1" applyNumberFormat="1" applyFont="1" applyBorder="1" applyAlignment="1">
      <alignment horizontal="center" vertical="center"/>
    </xf>
    <xf numFmtId="3" fontId="51" fillId="0" borderId="29" xfId="0" applyNumberFormat="1" applyFont="1" applyBorder="1" applyAlignment="1">
      <alignment horizontal="center" vertical="center"/>
    </xf>
    <xf numFmtId="165" fontId="51" fillId="0" borderId="149" xfId="1487" quotePrefix="1" applyNumberFormat="1" applyFont="1" applyBorder="1" applyAlignment="1">
      <alignment horizontal="center" vertical="center"/>
    </xf>
    <xf numFmtId="49" fontId="51" fillId="0" borderId="59" xfId="0" applyNumberFormat="1" applyFont="1" applyBorder="1" applyAlignment="1">
      <alignment horizontal="center" vertical="center"/>
    </xf>
    <xf numFmtId="179" fontId="51" fillId="0" borderId="0" xfId="0" quotePrefix="1" applyNumberFormat="1" applyFont="1" applyAlignment="1">
      <alignment horizontal="center" vertical="center"/>
    </xf>
    <xf numFmtId="165" fontId="51" fillId="0" borderId="38" xfId="1487" applyNumberFormat="1" applyFont="1" applyBorder="1" applyAlignment="1">
      <alignment horizontal="center"/>
    </xf>
    <xf numFmtId="165" fontId="51" fillId="0" borderId="30" xfId="1487" applyNumberFormat="1" applyFont="1" applyBorder="1" applyAlignment="1">
      <alignment horizontal="center"/>
    </xf>
    <xf numFmtId="165" fontId="51" fillId="0" borderId="62" xfId="1487" applyNumberFormat="1" applyFont="1" applyBorder="1" applyAlignment="1">
      <alignment horizontal="center"/>
    </xf>
    <xf numFmtId="165" fontId="51" fillId="0" borderId="22" xfId="1487" applyNumberFormat="1" applyFont="1" applyBorder="1" applyAlignment="1">
      <alignment horizontal="center"/>
    </xf>
    <xf numFmtId="0" fontId="98" fillId="0" borderId="0" xfId="0" applyFont="1" applyAlignment="1">
      <alignment vertical="center"/>
    </xf>
    <xf numFmtId="2" fontId="51" fillId="0" borderId="148" xfId="0" applyNumberFormat="1" applyFont="1" applyBorder="1" applyAlignment="1">
      <alignment horizontal="center" vertical="center" wrapText="1"/>
    </xf>
    <xf numFmtId="2" fontId="51" fillId="0" borderId="100" xfId="0" applyNumberFormat="1" applyFont="1" applyBorder="1" applyAlignment="1">
      <alignment horizontal="center" vertical="center"/>
    </xf>
    <xf numFmtId="2" fontId="51" fillId="0" borderId="150" xfId="0" applyNumberFormat="1" applyFont="1" applyBorder="1" applyAlignment="1">
      <alignment horizontal="center" vertical="center"/>
    </xf>
    <xf numFmtId="167" fontId="51" fillId="0" borderId="99" xfId="0" applyNumberFormat="1" applyFont="1" applyBorder="1" applyAlignment="1">
      <alignment horizontal="center" vertical="center"/>
    </xf>
    <xf numFmtId="167" fontId="51" fillId="0" borderId="100" xfId="0" applyNumberFormat="1" applyFont="1" applyBorder="1" applyAlignment="1">
      <alignment horizontal="center" vertical="center"/>
    </xf>
    <xf numFmtId="167" fontId="51" fillId="0" borderId="92" xfId="0" applyNumberFormat="1" applyFont="1" applyBorder="1" applyAlignment="1">
      <alignment horizontal="center" vertical="center"/>
    </xf>
    <xf numFmtId="167" fontId="51" fillId="0" borderId="17" xfId="0" applyNumberFormat="1" applyFont="1" applyBorder="1" applyAlignment="1">
      <alignment horizontal="center" vertical="center"/>
    </xf>
    <xf numFmtId="167" fontId="51" fillId="0" borderId="78" xfId="0" applyNumberFormat="1" applyFont="1" applyBorder="1" applyAlignment="1">
      <alignment horizontal="center" vertical="center"/>
    </xf>
    <xf numFmtId="167" fontId="51" fillId="0" borderId="153" xfId="0" applyNumberFormat="1" applyFont="1" applyBorder="1" applyAlignment="1">
      <alignment horizontal="center" vertical="center"/>
    </xf>
    <xf numFmtId="167" fontId="51" fillId="0" borderId="123" xfId="0" applyNumberFormat="1" applyFont="1" applyBorder="1" applyAlignment="1">
      <alignment horizontal="center" vertical="center"/>
    </xf>
    <xf numFmtId="167" fontId="51" fillId="0" borderId="120" xfId="0" applyNumberFormat="1" applyFont="1" applyBorder="1" applyAlignment="1">
      <alignment horizontal="center" vertical="center"/>
    </xf>
    <xf numFmtId="167" fontId="51" fillId="0" borderId="124" xfId="0" applyNumberFormat="1" applyFont="1" applyBorder="1" applyAlignment="1">
      <alignment horizontal="center" vertical="center"/>
    </xf>
    <xf numFmtId="167" fontId="51" fillId="0" borderId="122" xfId="0" applyNumberFormat="1" applyFont="1" applyBorder="1" applyAlignment="1">
      <alignment horizontal="center" vertical="center"/>
    </xf>
    <xf numFmtId="167" fontId="51" fillId="0" borderId="121" xfId="0" applyNumberFormat="1" applyFont="1" applyBorder="1" applyAlignment="1">
      <alignment horizontal="center" vertical="center"/>
    </xf>
    <xf numFmtId="167" fontId="51" fillId="0" borderId="150" xfId="0" applyNumberFormat="1" applyFont="1" applyBorder="1" applyAlignment="1">
      <alignment horizontal="center" vertical="center"/>
    </xf>
    <xf numFmtId="167" fontId="51" fillId="0" borderId="114" xfId="0" applyNumberFormat="1" applyFont="1" applyBorder="1" applyAlignment="1">
      <alignment horizontal="center" vertical="center"/>
    </xf>
    <xf numFmtId="167" fontId="51" fillId="0" borderId="116" xfId="0" applyNumberFormat="1" applyFont="1" applyBorder="1" applyAlignment="1">
      <alignment horizontal="center" vertical="center"/>
    </xf>
    <xf numFmtId="167" fontId="51" fillId="0" borderId="128" xfId="0" applyNumberFormat="1" applyFont="1" applyBorder="1" applyAlignment="1">
      <alignment horizontal="center" vertical="center"/>
    </xf>
    <xf numFmtId="167" fontId="51" fillId="0" borderId="119" xfId="0" applyNumberFormat="1" applyFont="1" applyBorder="1" applyAlignment="1">
      <alignment horizontal="center" vertical="center"/>
    </xf>
    <xf numFmtId="167" fontId="51" fillId="0" borderId="118" xfId="0" applyNumberFormat="1" applyFont="1" applyBorder="1" applyAlignment="1">
      <alignment horizontal="center" vertical="center"/>
    </xf>
    <xf numFmtId="167" fontId="51" fillId="0" borderId="41" xfId="0" applyNumberFormat="1" applyFont="1" applyBorder="1" applyAlignment="1">
      <alignment horizontal="center" vertical="center"/>
    </xf>
    <xf numFmtId="167" fontId="51" fillId="0" borderId="40" xfId="0" applyNumberFormat="1" applyFont="1" applyBorder="1" applyAlignment="1">
      <alignment horizontal="center" vertical="center"/>
    </xf>
    <xf numFmtId="167" fontId="51" fillId="0" borderId="129" xfId="0" applyNumberFormat="1" applyFont="1" applyBorder="1" applyAlignment="1">
      <alignment horizontal="center" vertical="center"/>
    </xf>
    <xf numFmtId="167" fontId="51" fillId="0" borderId="53" xfId="0" applyNumberFormat="1" applyFont="1" applyBorder="1" applyAlignment="1">
      <alignment horizontal="center" vertical="center"/>
    </xf>
    <xf numFmtId="167" fontId="51" fillId="0" borderId="0" xfId="0" applyNumberFormat="1" applyFont="1" applyBorder="1" applyAlignment="1">
      <alignment horizontal="center" vertical="center"/>
    </xf>
    <xf numFmtId="167" fontId="51" fillId="0" borderId="150" xfId="0" applyNumberFormat="1" applyFont="1" applyBorder="1" applyAlignment="1">
      <alignment horizontal="center" vertical="center" wrapText="1"/>
    </xf>
    <xf numFmtId="167" fontId="51" fillId="0" borderId="114" xfId="0" applyNumberFormat="1" applyFont="1" applyBorder="1" applyAlignment="1">
      <alignment horizontal="center" vertical="center" wrapText="1"/>
    </xf>
    <xf numFmtId="167" fontId="51" fillId="0" borderId="116" xfId="0" applyNumberFormat="1" applyFont="1" applyBorder="1" applyAlignment="1">
      <alignment horizontal="center" vertical="center" wrapText="1"/>
    </xf>
    <xf numFmtId="167" fontId="51" fillId="0" borderId="128" xfId="0" applyNumberFormat="1" applyFont="1" applyBorder="1" applyAlignment="1">
      <alignment horizontal="center" vertical="center" wrapText="1"/>
    </xf>
    <xf numFmtId="167" fontId="51" fillId="0" borderId="119" xfId="0" applyNumberFormat="1" applyFont="1" applyBorder="1" applyAlignment="1">
      <alignment horizontal="center" vertical="center" wrapText="1"/>
    </xf>
    <xf numFmtId="167" fontId="51" fillId="0" borderId="118" xfId="0" applyNumberFormat="1" applyFont="1" applyBorder="1" applyAlignment="1">
      <alignment horizontal="center" vertical="center" wrapText="1"/>
    </xf>
    <xf numFmtId="2" fontId="51" fillId="0" borderId="156" xfId="0" applyNumberFormat="1" applyFont="1" applyBorder="1" applyAlignment="1">
      <alignment horizontal="center" vertical="center"/>
    </xf>
    <xf numFmtId="165" fontId="51" fillId="0" borderId="101" xfId="1487" applyNumberFormat="1" applyFont="1" applyBorder="1" applyAlignment="1">
      <alignment horizontal="center" vertical="center"/>
    </xf>
    <xf numFmtId="2" fontId="51" fillId="0" borderId="126" xfId="0" applyNumberFormat="1" applyFont="1" applyBorder="1" applyAlignment="1">
      <alignment horizontal="center" vertical="center" wrapText="1"/>
    </xf>
    <xf numFmtId="2" fontId="51" fillId="0" borderId="148" xfId="0" applyNumberFormat="1" applyFont="1" applyBorder="1" applyAlignment="1">
      <alignment horizontal="center" vertical="center"/>
    </xf>
    <xf numFmtId="165" fontId="51" fillId="0" borderId="148" xfId="0" applyNumberFormat="1" applyFont="1" applyBorder="1" applyAlignment="1">
      <alignment horizontal="center" vertical="center" wrapText="1"/>
    </xf>
    <xf numFmtId="3" fontId="51" fillId="0" borderId="19" xfId="0" applyNumberFormat="1" applyFont="1" applyBorder="1" applyAlignment="1">
      <alignment horizontal="center" vertical="center"/>
    </xf>
    <xf numFmtId="165" fontId="51" fillId="0" borderId="21" xfId="1487" applyNumberFormat="1" applyFont="1" applyBorder="1" applyAlignment="1">
      <alignment horizontal="center" vertical="center"/>
    </xf>
    <xf numFmtId="165" fontId="51" fillId="0" borderId="20" xfId="1487" applyNumberFormat="1" applyFont="1" applyBorder="1" applyAlignment="1">
      <alignment horizontal="center" vertical="center"/>
    </xf>
    <xf numFmtId="165" fontId="51" fillId="0" borderId="130" xfId="1487" applyNumberFormat="1" applyFont="1" applyBorder="1" applyAlignment="1">
      <alignment horizontal="center" vertical="center"/>
    </xf>
    <xf numFmtId="165" fontId="51" fillId="0" borderId="80" xfId="1487" applyNumberFormat="1" applyFont="1" applyBorder="1" applyAlignment="1">
      <alignment horizontal="center" vertical="center"/>
    </xf>
    <xf numFmtId="165" fontId="51" fillId="0" borderId="0" xfId="1487" applyNumberFormat="1" applyFont="1" applyAlignment="1">
      <alignment horizontal="center"/>
    </xf>
    <xf numFmtId="165" fontId="51" fillId="0" borderId="149" xfId="1487" applyNumberFormat="1" applyFont="1" applyBorder="1" applyAlignment="1">
      <alignment horizontal="center"/>
    </xf>
    <xf numFmtId="4" fontId="51" fillId="0" borderId="149" xfId="0" applyNumberFormat="1" applyFont="1" applyBorder="1" applyAlignment="1">
      <alignment horizontal="center" vertical="center"/>
    </xf>
    <xf numFmtId="165" fontId="51" fillId="0" borderId="147" xfId="1487" applyNumberFormat="1" applyFont="1" applyBorder="1" applyAlignment="1">
      <alignment horizontal="center"/>
    </xf>
    <xf numFmtId="165" fontId="51" fillId="0" borderId="147" xfId="0" applyNumberFormat="1" applyFont="1" applyBorder="1" applyAlignment="1">
      <alignment horizontal="center" vertical="center" wrapText="1"/>
    </xf>
    <xf numFmtId="4" fontId="51" fillId="0" borderId="147" xfId="0" applyNumberFormat="1" applyFont="1" applyBorder="1" applyAlignment="1">
      <alignment horizontal="center" vertical="center"/>
    </xf>
    <xf numFmtId="165" fontId="51" fillId="0" borderId="148" xfId="1487" applyNumberFormat="1" applyFont="1" applyBorder="1" applyAlignment="1">
      <alignment horizontal="center"/>
    </xf>
    <xf numFmtId="165" fontId="51" fillId="0" borderId="150" xfId="1487" applyNumberFormat="1" applyFont="1" applyBorder="1" applyAlignment="1">
      <alignment horizontal="center"/>
    </xf>
    <xf numFmtId="165" fontId="51" fillId="0" borderId="150" xfId="0" applyNumberFormat="1" applyFont="1" applyBorder="1" applyAlignment="1">
      <alignment horizontal="center" vertical="center" wrapText="1"/>
    </xf>
    <xf numFmtId="4" fontId="51" fillId="0" borderId="148" xfId="0" applyNumberFormat="1" applyFont="1" applyBorder="1" applyAlignment="1">
      <alignment horizontal="center" vertical="center"/>
    </xf>
    <xf numFmtId="4" fontId="51" fillId="0" borderId="150" xfId="0" applyNumberFormat="1" applyFont="1" applyBorder="1" applyAlignment="1">
      <alignment horizontal="center" vertical="center"/>
    </xf>
    <xf numFmtId="167" fontId="51" fillId="0" borderId="154" xfId="0" applyNumberFormat="1" applyFont="1" applyBorder="1" applyAlignment="1">
      <alignment horizontal="center" vertical="center"/>
    </xf>
    <xf numFmtId="167" fontId="51" fillId="0" borderId="148" xfId="0" applyNumberFormat="1" applyFont="1" applyBorder="1" applyAlignment="1">
      <alignment horizontal="center" vertical="center"/>
    </xf>
    <xf numFmtId="167" fontId="51" fillId="0" borderId="148" xfId="0" applyNumberFormat="1" applyFont="1" applyBorder="1" applyAlignment="1">
      <alignment horizontal="center" vertical="center" wrapText="1"/>
    </xf>
    <xf numFmtId="165" fontId="51" fillId="0" borderId="37" xfId="1487" applyNumberFormat="1" applyFont="1" applyBorder="1" applyAlignment="1">
      <alignment horizontal="center" vertical="center" wrapText="1"/>
    </xf>
    <xf numFmtId="165" fontId="51" fillId="0" borderId="0" xfId="1487" applyNumberFormat="1" applyFont="1" applyAlignment="1">
      <alignment horizontal="center" vertical="center" wrapText="1"/>
    </xf>
    <xf numFmtId="165" fontId="51" fillId="0" borderId="148" xfId="1487" applyNumberFormat="1" applyFont="1" applyBorder="1" applyAlignment="1">
      <alignment horizontal="center" vertical="center" wrapText="1"/>
    </xf>
    <xf numFmtId="165" fontId="51" fillId="0" borderId="53" xfId="1487" applyNumberFormat="1" applyFont="1" applyBorder="1" applyAlignment="1">
      <alignment horizontal="center" vertical="center" wrapText="1"/>
    </xf>
    <xf numFmtId="0" fontId="98" fillId="0" borderId="18" xfId="0" applyFont="1" applyFill="1" applyBorder="1" applyAlignment="1">
      <alignment horizontal="left" vertical="center" wrapText="1"/>
    </xf>
    <xf numFmtId="0" fontId="98" fillId="0" borderId="126" xfId="0" applyFont="1" applyFill="1" applyBorder="1" applyAlignment="1">
      <alignment horizontal="left" vertical="center" wrapText="1"/>
    </xf>
    <xf numFmtId="0" fontId="98" fillId="0" borderId="126" xfId="0" applyFont="1" applyBorder="1" applyAlignment="1">
      <alignment horizontal="left" vertical="center" wrapText="1"/>
    </xf>
    <xf numFmtId="0" fontId="98" fillId="0" borderId="50" xfId="0" applyFont="1" applyBorder="1" applyAlignment="1">
      <alignment horizontal="left" vertical="center" wrapText="1"/>
    </xf>
    <xf numFmtId="165" fontId="51" fillId="0" borderId="100" xfId="1487" applyNumberFormat="1" applyFont="1" applyBorder="1" applyAlignment="1">
      <alignment horizontal="center"/>
    </xf>
    <xf numFmtId="165" fontId="51" fillId="0" borderId="36" xfId="1487" applyNumberFormat="1" applyFont="1" applyBorder="1" applyAlignment="1">
      <alignment horizontal="center"/>
    </xf>
    <xf numFmtId="165" fontId="51" fillId="0" borderId="17" xfId="1487" applyNumberFormat="1" applyFont="1" applyBorder="1" applyAlignment="1">
      <alignment horizontal="center"/>
    </xf>
    <xf numFmtId="167" fontId="51" fillId="0" borderId="113" xfId="0" applyNumberFormat="1" applyFont="1" applyBorder="1" applyAlignment="1">
      <alignment horizontal="center" vertical="center" wrapText="1"/>
    </xf>
    <xf numFmtId="167" fontId="51" fillId="0" borderId="126" xfId="0" applyNumberFormat="1" applyFont="1" applyBorder="1" applyAlignment="1">
      <alignment horizontal="center" vertical="center" wrapText="1"/>
    </xf>
    <xf numFmtId="167" fontId="51" fillId="0" borderId="115" xfId="0" applyNumberFormat="1" applyFont="1" applyBorder="1" applyAlignment="1">
      <alignment horizontal="center" vertical="center" wrapText="1"/>
    </xf>
    <xf numFmtId="167" fontId="51" fillId="0" borderId="38" xfId="0" applyNumberFormat="1" applyFont="1" applyBorder="1" applyAlignment="1">
      <alignment horizontal="center" vertical="center" wrapText="1"/>
    </xf>
    <xf numFmtId="167" fontId="51" fillId="0" borderId="50" xfId="0" applyNumberFormat="1" applyFont="1" applyBorder="1" applyAlignment="1">
      <alignment horizontal="center" vertical="center" wrapText="1"/>
    </xf>
    <xf numFmtId="167" fontId="51" fillId="0" borderId="22" xfId="0" applyNumberFormat="1" applyFont="1" applyBorder="1" applyAlignment="1">
      <alignment horizontal="center" vertical="center" wrapText="1"/>
    </xf>
    <xf numFmtId="167" fontId="51" fillId="0" borderId="113" xfId="0" applyNumberFormat="1" applyFont="1" applyBorder="1" applyAlignment="1">
      <alignment horizontal="center" vertical="center"/>
    </xf>
    <xf numFmtId="167" fontId="51" fillId="0" borderId="126" xfId="0" applyNumberFormat="1" applyFont="1" applyBorder="1" applyAlignment="1">
      <alignment horizontal="center" vertical="center"/>
    </xf>
    <xf numFmtId="167" fontId="51" fillId="0" borderId="115" xfId="0" applyNumberFormat="1" applyFont="1" applyBorder="1" applyAlignment="1">
      <alignment horizontal="center" vertical="center"/>
    </xf>
    <xf numFmtId="165" fontId="51" fillId="0" borderId="0" xfId="1487" applyNumberFormat="1" applyFont="1" applyAlignment="1">
      <alignment horizontal="center" vertical="center"/>
    </xf>
    <xf numFmtId="165" fontId="51" fillId="0" borderId="151" xfId="1487" applyNumberFormat="1" applyFont="1" applyBorder="1" applyAlignment="1">
      <alignment horizontal="center" vertical="center" wrapText="1"/>
    </xf>
    <xf numFmtId="165" fontId="51" fillId="0" borderId="39" xfId="1487" applyNumberFormat="1" applyFont="1" applyBorder="1" applyAlignment="1">
      <alignment horizontal="center" vertical="center" wrapText="1"/>
    </xf>
    <xf numFmtId="165" fontId="51" fillId="0" borderId="149" xfId="1487" applyNumberFormat="1" applyFont="1" applyBorder="1" applyAlignment="1">
      <alignment horizontal="center" vertical="center" wrapText="1"/>
    </xf>
    <xf numFmtId="165" fontId="51" fillId="0" borderId="22" xfId="1487" applyNumberFormat="1" applyFont="1" applyBorder="1" applyAlignment="1">
      <alignment horizontal="center" vertical="center" wrapText="1"/>
    </xf>
    <xf numFmtId="165" fontId="51" fillId="0" borderId="147" xfId="1487" applyNumberFormat="1" applyFont="1" applyBorder="1" applyAlignment="1">
      <alignment horizontal="center" vertical="center" wrapText="1"/>
    </xf>
    <xf numFmtId="165" fontId="51" fillId="0" borderId="62" xfId="1487" applyNumberFormat="1" applyFont="1" applyBorder="1" applyAlignment="1">
      <alignment horizontal="center" vertical="center" wrapText="1"/>
    </xf>
    <xf numFmtId="165" fontId="51" fillId="0" borderId="150" xfId="1487" applyNumberFormat="1" applyFont="1" applyBorder="1" applyAlignment="1">
      <alignment horizontal="center" vertical="center" wrapText="1"/>
    </xf>
    <xf numFmtId="165" fontId="51" fillId="0" borderId="38" xfId="1487" applyNumberFormat="1" applyFont="1" applyBorder="1" applyAlignment="1">
      <alignment horizontal="center" vertical="center" wrapText="1"/>
    </xf>
    <xf numFmtId="165" fontId="51" fillId="0" borderId="30" xfId="1487" applyNumberFormat="1" applyFont="1" applyBorder="1" applyAlignment="1">
      <alignment horizontal="center" vertical="center" wrapText="1"/>
    </xf>
    <xf numFmtId="165" fontId="51" fillId="0" borderId="36" xfId="1487" applyNumberFormat="1" applyFont="1" applyBorder="1" applyAlignment="1">
      <alignment horizontal="center" vertical="center"/>
    </xf>
    <xf numFmtId="165" fontId="51" fillId="0" borderId="29" xfId="1487" applyNumberFormat="1" applyFont="1" applyBorder="1" applyAlignment="1">
      <alignment horizontal="center" vertical="center"/>
    </xf>
    <xf numFmtId="165" fontId="51" fillId="0" borderId="148" xfId="1487" applyNumberFormat="1" applyFont="1" applyBorder="1" applyAlignment="1">
      <alignment horizontal="center" vertical="center"/>
    </xf>
    <xf numFmtId="165" fontId="51" fillId="0" borderId="149" xfId="1487" applyNumberFormat="1" applyFont="1" applyBorder="1" applyAlignment="1">
      <alignment horizontal="center" vertical="center"/>
    </xf>
    <xf numFmtId="165" fontId="51" fillId="0" borderId="66" xfId="1487" applyNumberFormat="1" applyFont="1" applyBorder="1" applyAlignment="1">
      <alignment horizontal="center" vertical="center"/>
    </xf>
    <xf numFmtId="2" fontId="51" fillId="0" borderId="147" xfId="0" applyNumberFormat="1" applyFont="1" applyBorder="1" applyAlignment="1">
      <alignment horizontal="center" vertical="center"/>
    </xf>
    <xf numFmtId="165" fontId="51" fillId="0" borderId="147" xfId="1487" applyNumberFormat="1" applyFont="1" applyBorder="1" applyAlignment="1">
      <alignment horizontal="center" vertical="center"/>
    </xf>
    <xf numFmtId="165" fontId="51" fillId="0" borderId="24" xfId="1487" applyNumberFormat="1" applyFont="1" applyBorder="1" applyAlignment="1">
      <alignment horizontal="center" vertical="center"/>
    </xf>
    <xf numFmtId="165" fontId="51" fillId="0" borderId="150" xfId="1487" applyNumberFormat="1" applyFont="1" applyBorder="1" applyAlignment="1">
      <alignment horizontal="center" vertical="center"/>
    </xf>
    <xf numFmtId="3" fontId="51" fillId="0" borderId="0" xfId="0" applyNumberFormat="1" applyFont="1" applyAlignment="1">
      <alignment horizontal="center"/>
    </xf>
    <xf numFmtId="3" fontId="51" fillId="0" borderId="38" xfId="0" applyNumberFormat="1" applyFont="1" applyBorder="1" applyAlignment="1">
      <alignment horizontal="center"/>
    </xf>
    <xf numFmtId="3" fontId="51" fillId="0" borderId="22" xfId="0" applyNumberFormat="1" applyFont="1" applyBorder="1" applyAlignment="1">
      <alignment horizontal="center"/>
    </xf>
    <xf numFmtId="3" fontId="51" fillId="0" borderId="62" xfId="0" applyNumberFormat="1" applyFont="1" applyBorder="1" applyAlignment="1">
      <alignment horizontal="center"/>
    </xf>
    <xf numFmtId="3" fontId="51" fillId="0" borderId="30" xfId="0" applyNumberFormat="1" applyFont="1" applyBorder="1" applyAlignment="1">
      <alignment horizontal="center"/>
    </xf>
    <xf numFmtId="168" fontId="51" fillId="0" borderId="44" xfId="0" applyNumberFormat="1" applyFont="1" applyBorder="1" applyAlignment="1">
      <alignment horizontal="center" vertical="center"/>
    </xf>
    <xf numFmtId="168" fontId="51" fillId="0" borderId="23" xfId="0" applyNumberFormat="1" applyFont="1" applyBorder="1" applyAlignment="1">
      <alignment horizontal="center" vertical="center"/>
    </xf>
    <xf numFmtId="168" fontId="51" fillId="0" borderId="37" xfId="0" applyNumberFormat="1" applyFont="1" applyBorder="1" applyAlignment="1">
      <alignment horizontal="center" vertical="center"/>
    </xf>
    <xf numFmtId="168" fontId="51" fillId="0" borderId="31" xfId="0" applyNumberFormat="1" applyFont="1" applyBorder="1" applyAlignment="1">
      <alignment horizontal="center" vertical="center"/>
    </xf>
    <xf numFmtId="167" fontId="51" fillId="0" borderId="155" xfId="0" applyNumberFormat="1" applyFont="1" applyBorder="1" applyAlignment="1">
      <alignment horizontal="center" vertical="center"/>
    </xf>
    <xf numFmtId="167" fontId="51" fillId="0" borderId="27" xfId="0" applyNumberFormat="1" applyFont="1" applyBorder="1" applyAlignment="1">
      <alignment horizontal="center" vertical="center"/>
    </xf>
    <xf numFmtId="167" fontId="51" fillId="0" borderId="56" xfId="0" applyNumberFormat="1" applyFont="1" applyBorder="1" applyAlignment="1">
      <alignment horizontal="center" vertical="center"/>
    </xf>
    <xf numFmtId="167" fontId="51" fillId="0" borderId="28" xfId="0" applyNumberFormat="1" applyFont="1" applyBorder="1" applyAlignment="1">
      <alignment horizontal="center" vertical="center"/>
    </xf>
    <xf numFmtId="167" fontId="51" fillId="0" borderId="61" xfId="0" applyNumberFormat="1" applyFont="1" applyBorder="1" applyAlignment="1">
      <alignment horizontal="center" vertical="center"/>
    </xf>
    <xf numFmtId="167" fontId="51" fillId="0" borderId="156" xfId="0" applyNumberFormat="1" applyFont="1" applyBorder="1" applyAlignment="1">
      <alignment horizontal="center" vertical="center"/>
    </xf>
    <xf numFmtId="167" fontId="51" fillId="0" borderId="38" xfId="0" applyNumberFormat="1" applyFont="1" applyBorder="1" applyAlignment="1">
      <alignment horizontal="center" vertical="center"/>
    </xf>
    <xf numFmtId="167" fontId="51" fillId="0" borderId="30" xfId="0" applyNumberFormat="1" applyFont="1" applyBorder="1" applyAlignment="1">
      <alignment horizontal="center" vertical="center"/>
    </xf>
    <xf numFmtId="165" fontId="51" fillId="0" borderId="81" xfId="0" applyNumberFormat="1" applyFont="1" applyBorder="1" applyAlignment="1">
      <alignment horizontal="center" vertical="center"/>
    </xf>
    <xf numFmtId="165" fontId="51" fillId="0" borderId="156" xfId="0" applyNumberFormat="1" applyFont="1" applyBorder="1" applyAlignment="1">
      <alignment horizontal="center" vertical="center"/>
    </xf>
    <xf numFmtId="165" fontId="51" fillId="0" borderId="155" xfId="0" applyNumberFormat="1" applyFont="1" applyBorder="1" applyAlignment="1">
      <alignment horizontal="center" vertical="center"/>
    </xf>
    <xf numFmtId="165" fontId="51" fillId="0" borderId="147" xfId="0" applyNumberFormat="1" applyFont="1" applyBorder="1" applyAlignment="1">
      <alignment horizontal="center" vertical="center"/>
    </xf>
    <xf numFmtId="165" fontId="51" fillId="0" borderId="100" xfId="0" applyNumberFormat="1" applyFont="1" applyBorder="1" applyAlignment="1">
      <alignment horizontal="center" vertical="center"/>
    </xf>
    <xf numFmtId="165" fontId="51" fillId="0" borderId="99" xfId="0" applyNumberFormat="1" applyFont="1" applyBorder="1" applyAlignment="1">
      <alignment horizontal="center" vertical="center"/>
    </xf>
    <xf numFmtId="165" fontId="51" fillId="0" borderId="150" xfId="0" applyNumberFormat="1" applyFont="1" applyBorder="1" applyAlignment="1">
      <alignment horizontal="center" vertical="center"/>
    </xf>
    <xf numFmtId="165" fontId="51" fillId="0" borderId="38" xfId="1487" applyNumberFormat="1" applyFont="1" applyBorder="1" applyAlignment="1">
      <alignment horizontal="center" vertical="center"/>
    </xf>
    <xf numFmtId="165" fontId="51" fillId="0" borderId="22" xfId="1487" applyNumberFormat="1" applyFont="1" applyBorder="1" applyAlignment="1">
      <alignment horizontal="center" vertical="center"/>
    </xf>
    <xf numFmtId="165" fontId="51" fillId="0" borderId="30" xfId="1487" applyNumberFormat="1" applyFont="1" applyBorder="1" applyAlignment="1">
      <alignment horizontal="center" vertical="center"/>
    </xf>
    <xf numFmtId="165" fontId="51" fillId="0" borderId="62" xfId="1487" applyNumberFormat="1" applyFont="1" applyBorder="1" applyAlignment="1">
      <alignment horizontal="center" vertical="center"/>
    </xf>
    <xf numFmtId="167" fontId="51" fillId="0" borderId="149" xfId="0" applyNumberFormat="1" applyFont="1" applyBorder="1" applyAlignment="1">
      <alignment horizontal="center" vertical="center"/>
    </xf>
    <xf numFmtId="167" fontId="51" fillId="0" borderId="85" xfId="0" applyNumberFormat="1" applyFont="1" applyBorder="1" applyAlignment="1">
      <alignment horizontal="center" vertical="center"/>
    </xf>
    <xf numFmtId="167" fontId="51" fillId="0" borderId="79" xfId="0" applyNumberFormat="1" applyFont="1" applyBorder="1" applyAlignment="1">
      <alignment horizontal="center" vertical="center"/>
    </xf>
    <xf numFmtId="165" fontId="51" fillId="0" borderId="157" xfId="0" applyNumberFormat="1" applyFont="1" applyBorder="1" applyAlignment="1">
      <alignment horizontal="center" vertical="center"/>
    </xf>
    <xf numFmtId="168" fontId="51" fillId="0" borderId="0" xfId="0" applyNumberFormat="1" applyFont="1"/>
    <xf numFmtId="0" fontId="57" fillId="0" borderId="79" xfId="0" applyFont="1" applyBorder="1" applyAlignment="1">
      <alignment horizontal="center" vertical="center" wrapText="1"/>
    </xf>
    <xf numFmtId="167" fontId="51" fillId="0" borderId="157" xfId="0" applyNumberFormat="1" applyFont="1" applyBorder="1" applyAlignment="1">
      <alignment horizontal="center" vertical="center"/>
    </xf>
    <xf numFmtId="0" fontId="100" fillId="0" borderId="0" xfId="0" applyFont="1"/>
    <xf numFmtId="3" fontId="51" fillId="0" borderId="63" xfId="0" applyNumberFormat="1" applyFont="1" applyBorder="1" applyAlignment="1">
      <alignment horizontal="center" vertical="center"/>
    </xf>
    <xf numFmtId="4" fontId="98" fillId="51" borderId="36" xfId="2044" applyNumberFormat="1" applyFont="1" applyFill="1" applyBorder="1" applyAlignment="1">
      <alignment horizontal="center" vertical="center"/>
    </xf>
    <xf numFmtId="4" fontId="98" fillId="51" borderId="154" xfId="2044" applyNumberFormat="1" applyFont="1" applyFill="1" applyBorder="1" applyAlignment="1">
      <alignment horizontal="center" vertical="center"/>
    </xf>
    <xf numFmtId="4" fontId="98" fillId="51" borderId="148" xfId="2045" applyNumberFormat="1" applyFont="1" applyFill="1" applyBorder="1" applyAlignment="1">
      <alignment horizontal="center" vertical="center"/>
    </xf>
    <xf numFmtId="165" fontId="98" fillId="51" borderId="36" xfId="1487" applyNumberFormat="1" applyFont="1" applyFill="1" applyBorder="1" applyAlignment="1">
      <alignment horizontal="center" vertical="center"/>
    </xf>
    <xf numFmtId="165" fontId="98" fillId="51" borderId="148" xfId="1487" applyNumberFormat="1" applyFont="1" applyFill="1" applyBorder="1" applyAlignment="1">
      <alignment horizontal="center" vertical="center"/>
    </xf>
    <xf numFmtId="165" fontId="51" fillId="0" borderId="99" xfId="1487" applyNumberFormat="1" applyFont="1" applyBorder="1" applyAlignment="1">
      <alignment horizontal="center"/>
    </xf>
    <xf numFmtId="4" fontId="98" fillId="51" borderId="150" xfId="0" applyNumberFormat="1" applyFont="1" applyFill="1" applyBorder="1" applyAlignment="1">
      <alignment horizontal="center" vertical="center"/>
    </xf>
    <xf numFmtId="165" fontId="51" fillId="0" borderId="41" xfId="1487" applyNumberFormat="1" applyFont="1" applyBorder="1" applyAlignment="1">
      <alignment horizontal="center"/>
    </xf>
    <xf numFmtId="165" fontId="98" fillId="51" borderId="150" xfId="1487" applyNumberFormat="1" applyFont="1" applyFill="1" applyBorder="1" applyAlignment="1">
      <alignment horizontal="center" vertical="center"/>
    </xf>
    <xf numFmtId="4" fontId="98" fillId="51" borderId="30" xfId="0" applyNumberFormat="1" applyFont="1" applyFill="1" applyBorder="1" applyAlignment="1">
      <alignment horizontal="center" vertical="center"/>
    </xf>
    <xf numFmtId="165" fontId="51" fillId="0" borderId="86" xfId="1487" applyNumberFormat="1" applyFont="1" applyBorder="1" applyAlignment="1">
      <alignment horizontal="center"/>
    </xf>
    <xf numFmtId="165" fontId="51" fillId="0" borderId="35" xfId="1487" applyNumberFormat="1" applyFont="1" applyBorder="1" applyAlignment="1">
      <alignment horizontal="center"/>
    </xf>
    <xf numFmtId="2" fontId="51" fillId="0" borderId="0" xfId="0" applyNumberFormat="1" applyFont="1" applyBorder="1"/>
    <xf numFmtId="3" fontId="98" fillId="0" borderId="0" xfId="0" applyNumberFormat="1" applyFont="1" applyFill="1" applyBorder="1" applyAlignment="1">
      <alignment horizontal="center" vertical="center"/>
    </xf>
    <xf numFmtId="168" fontId="98" fillId="51" borderId="23" xfId="2047" applyNumberFormat="1" applyFont="1" applyFill="1" applyBorder="1" applyAlignment="1">
      <alignment horizontal="center" vertical="center"/>
    </xf>
    <xf numFmtId="168" fontId="98" fillId="51" borderId="23" xfId="0" applyNumberFormat="1" applyFont="1" applyFill="1" applyBorder="1" applyAlignment="1">
      <alignment horizontal="center" vertical="center"/>
    </xf>
    <xf numFmtId="168" fontId="98" fillId="51" borderId="36" xfId="2047" applyNumberFormat="1" applyFont="1" applyFill="1" applyBorder="1" applyAlignment="1">
      <alignment horizontal="center" vertical="center"/>
    </xf>
    <xf numFmtId="168" fontId="98" fillId="51" borderId="29" xfId="2047" applyNumberFormat="1" applyFont="1" applyFill="1" applyBorder="1" applyAlignment="1">
      <alignment horizontal="center" vertical="center"/>
    </xf>
    <xf numFmtId="168" fontId="98" fillId="51" borderId="149" xfId="2048" applyNumberFormat="1" applyFont="1" applyFill="1" applyBorder="1" applyAlignment="1">
      <alignment horizontal="center" vertical="center"/>
    </xf>
    <xf numFmtId="168" fontId="98" fillId="51" borderId="149" xfId="0" applyNumberFormat="1" applyFont="1" applyFill="1" applyBorder="1" applyAlignment="1">
      <alignment horizontal="center" vertical="center"/>
    </xf>
    <xf numFmtId="168" fontId="98" fillId="51" borderId="148" xfId="2048" applyNumberFormat="1" applyFont="1" applyFill="1" applyBorder="1" applyAlignment="1">
      <alignment horizontal="center" vertical="center"/>
    </xf>
    <xf numFmtId="168" fontId="98" fillId="51" borderId="149" xfId="2049" applyNumberFormat="1" applyFont="1" applyFill="1" applyBorder="1" applyAlignment="1">
      <alignment horizontal="center" vertical="center"/>
    </xf>
    <xf numFmtId="168" fontId="98" fillId="51" borderId="148" xfId="2049" applyNumberFormat="1" applyFont="1" applyFill="1" applyBorder="1" applyAlignment="1">
      <alignment horizontal="center" vertical="center"/>
    </xf>
    <xf numFmtId="168" fontId="98" fillId="51" borderId="149" xfId="2050" applyNumberFormat="1" applyFont="1" applyFill="1" applyBorder="1" applyAlignment="1">
      <alignment horizontal="center" vertical="center"/>
    </xf>
    <xf numFmtId="168" fontId="98" fillId="51" borderId="148" xfId="2050" applyNumberFormat="1" applyFont="1" applyFill="1" applyBorder="1" applyAlignment="1">
      <alignment horizontal="center" vertical="center"/>
    </xf>
    <xf numFmtId="168" fontId="98" fillId="51" borderId="149" xfId="2051" applyNumberFormat="1" applyFont="1" applyFill="1" applyBorder="1" applyAlignment="1">
      <alignment horizontal="center" vertical="center"/>
    </xf>
    <xf numFmtId="168" fontId="98" fillId="51" borderId="148" xfId="2051" applyNumberFormat="1" applyFont="1" applyFill="1" applyBorder="1" applyAlignment="1">
      <alignment horizontal="center" vertical="center"/>
    </xf>
    <xf numFmtId="168" fontId="98" fillId="51" borderId="149" xfId="2052" applyNumberFormat="1" applyFont="1" applyFill="1" applyBorder="1" applyAlignment="1">
      <alignment horizontal="center" vertical="center"/>
    </xf>
    <xf numFmtId="168" fontId="98" fillId="51" borderId="148" xfId="2052" applyNumberFormat="1" applyFont="1" applyFill="1" applyBorder="1" applyAlignment="1">
      <alignment horizontal="center" vertical="center"/>
    </xf>
    <xf numFmtId="168" fontId="98" fillId="51" borderId="134" xfId="2052" applyNumberFormat="1" applyFont="1" applyFill="1" applyBorder="1" applyAlignment="1">
      <alignment horizontal="center" vertical="center"/>
    </xf>
    <xf numFmtId="168" fontId="98" fillId="51" borderId="149" xfId="2053" applyNumberFormat="1" applyFont="1" applyFill="1" applyBorder="1" applyAlignment="1">
      <alignment horizontal="center" vertical="center"/>
    </xf>
    <xf numFmtId="168" fontId="98" fillId="51" borderId="148" xfId="2053" applyNumberFormat="1" applyFont="1" applyFill="1" applyBorder="1" applyAlignment="1">
      <alignment horizontal="center" vertical="center"/>
    </xf>
    <xf numFmtId="168" fontId="98" fillId="51" borderId="149" xfId="2054" applyNumberFormat="1" applyFont="1" applyFill="1" applyBorder="1" applyAlignment="1">
      <alignment horizontal="center" vertical="center"/>
    </xf>
    <xf numFmtId="168" fontId="98" fillId="51" borderId="148" xfId="2054" applyNumberFormat="1" applyFont="1" applyFill="1" applyBorder="1" applyAlignment="1">
      <alignment horizontal="center" vertical="center"/>
    </xf>
    <xf numFmtId="168" fontId="98" fillId="51" borderId="149" xfId="2055" applyNumberFormat="1" applyFont="1" applyFill="1" applyBorder="1" applyAlignment="1">
      <alignment horizontal="center" vertical="center"/>
    </xf>
    <xf numFmtId="168" fontId="98" fillId="51" borderId="148" xfId="2055" applyNumberFormat="1" applyFont="1" applyFill="1" applyBorder="1" applyAlignment="1">
      <alignment horizontal="center" vertical="center"/>
    </xf>
    <xf numFmtId="168" fontId="98" fillId="51" borderId="156" xfId="2055" applyNumberFormat="1" applyFont="1" applyFill="1" applyBorder="1" applyAlignment="1">
      <alignment horizontal="center" vertical="center"/>
    </xf>
    <xf numFmtId="168" fontId="98" fillId="51" borderId="156" xfId="0" applyNumberFormat="1" applyFont="1" applyFill="1" applyBorder="1" applyAlignment="1">
      <alignment horizontal="center" vertical="center"/>
    </xf>
    <xf numFmtId="168" fontId="98" fillId="51" borderId="154" xfId="2055" applyNumberFormat="1" applyFont="1" applyFill="1" applyBorder="1" applyAlignment="1">
      <alignment horizontal="center" vertical="center"/>
    </xf>
    <xf numFmtId="165" fontId="51" fillId="0" borderId="85" xfId="1487" applyNumberFormat="1" applyFont="1" applyBorder="1" applyAlignment="1">
      <alignment horizontal="center"/>
    </xf>
    <xf numFmtId="165" fontId="51" fillId="0" borderId="79" xfId="1487" applyNumberFormat="1" applyFont="1" applyBorder="1" applyAlignment="1">
      <alignment horizontal="center"/>
    </xf>
    <xf numFmtId="10" fontId="51" fillId="0" borderId="36" xfId="1487" applyNumberFormat="1" applyFont="1" applyBorder="1" applyAlignment="1">
      <alignment horizontal="center" vertical="center" wrapText="1"/>
    </xf>
    <xf numFmtId="10" fontId="51" fillId="0" borderId="148" xfId="1487" applyNumberFormat="1" applyFont="1" applyBorder="1" applyAlignment="1">
      <alignment horizontal="center" vertical="center" wrapText="1"/>
    </xf>
    <xf numFmtId="10" fontId="51" fillId="0" borderId="154" xfId="1487" applyNumberFormat="1" applyFont="1" applyBorder="1" applyAlignment="1">
      <alignment horizontal="center" vertical="center" wrapText="1"/>
    </xf>
    <xf numFmtId="10" fontId="97" fillId="0" borderId="63" xfId="1487" applyNumberFormat="1" applyFont="1" applyBorder="1" applyAlignment="1">
      <alignment horizontal="center"/>
    </xf>
    <xf numFmtId="0" fontId="0" fillId="0" borderId="0" xfId="0" applyBorder="1"/>
    <xf numFmtId="0" fontId="57" fillId="0" borderId="134" xfId="0" applyFont="1" applyBorder="1" applyAlignment="1">
      <alignment horizontal="left" vertical="center" wrapText="1"/>
    </xf>
    <xf numFmtId="0" fontId="57" fillId="0" borderId="157" xfId="0" applyFont="1" applyBorder="1" applyAlignment="1">
      <alignment horizontal="left" vertical="center" wrapText="1"/>
    </xf>
    <xf numFmtId="0" fontId="57" fillId="0" borderId="30" xfId="0" applyFont="1" applyBorder="1" applyAlignment="1">
      <alignment horizontal="center" vertical="center" wrapText="1"/>
    </xf>
    <xf numFmtId="2" fontId="51" fillId="0" borderId="31" xfId="887" applyNumberFormat="1" applyFont="1" applyBorder="1" applyAlignment="1">
      <alignment horizontal="center" vertical="center" wrapText="1"/>
    </xf>
    <xf numFmtId="2" fontId="51" fillId="0" borderId="41" xfId="887" applyNumberFormat="1" applyFont="1" applyBorder="1" applyAlignment="1">
      <alignment horizontal="center" vertical="center" wrapText="1"/>
    </xf>
    <xf numFmtId="2" fontId="57" fillId="0" borderId="64" xfId="887" applyNumberFormat="1" applyFont="1" applyBorder="1" applyAlignment="1">
      <alignment horizontal="center" vertical="center" wrapText="1"/>
    </xf>
    <xf numFmtId="0" fontId="46" fillId="0" borderId="0" xfId="796" applyFont="1"/>
    <xf numFmtId="0" fontId="46" fillId="0" borderId="101" xfId="796" applyFont="1" applyBorder="1"/>
    <xf numFmtId="0" fontId="46" fillId="0" borderId="0" xfId="796" applyFont="1" applyBorder="1"/>
    <xf numFmtId="0" fontId="101" fillId="0" borderId="0" xfId="796" applyFont="1" applyBorder="1" applyAlignment="1">
      <alignment vertical="center" wrapText="1"/>
    </xf>
    <xf numFmtId="0" fontId="101" fillId="0" borderId="54" xfId="796" applyFont="1" applyBorder="1" applyAlignment="1">
      <alignment horizontal="center" vertical="center" wrapText="1"/>
    </xf>
    <xf numFmtId="0" fontId="101" fillId="0" borderId="58" xfId="796" applyFont="1" applyBorder="1" applyAlignment="1">
      <alignment horizontal="center" vertical="center" wrapText="1"/>
    </xf>
    <xf numFmtId="0" fontId="101" fillId="0" borderId="52" xfId="796" applyFont="1" applyBorder="1" applyAlignment="1">
      <alignment horizontal="center" vertical="center" wrapText="1"/>
    </xf>
    <xf numFmtId="0" fontId="101" fillId="0" borderId="51" xfId="796" applyFont="1" applyBorder="1" applyAlignment="1">
      <alignment horizontal="center" vertical="center" wrapText="1"/>
    </xf>
    <xf numFmtId="0" fontId="101" fillId="0" borderId="0" xfId="796" applyFont="1" applyBorder="1" applyAlignment="1">
      <alignment horizontal="center" vertical="center" wrapText="1"/>
    </xf>
    <xf numFmtId="0" fontId="47" fillId="0" borderId="17" xfId="0" applyFont="1" applyBorder="1" applyAlignment="1">
      <alignment wrapText="1"/>
    </xf>
    <xf numFmtId="3" fontId="46" fillId="0" borderId="36" xfId="796" applyNumberFormat="1" applyFont="1" applyBorder="1"/>
    <xf numFmtId="3" fontId="46" fillId="0" borderId="94" xfId="796" applyNumberFormat="1" applyFont="1" applyBorder="1"/>
    <xf numFmtId="3" fontId="46" fillId="0" borderId="18" xfId="796" applyNumberFormat="1" applyFont="1" applyBorder="1"/>
    <xf numFmtId="167" fontId="46" fillId="0" borderId="100" xfId="796" applyNumberFormat="1" applyFont="1" applyBorder="1"/>
    <xf numFmtId="167" fontId="46" fillId="0" borderId="83" xfId="796" applyNumberFormat="1" applyFont="1" applyBorder="1"/>
    <xf numFmtId="167" fontId="46" fillId="0" borderId="78" xfId="796" applyNumberFormat="1" applyFont="1" applyBorder="1"/>
    <xf numFmtId="167" fontId="46" fillId="0" borderId="0" xfId="796" applyNumberFormat="1" applyFont="1" applyBorder="1"/>
    <xf numFmtId="0" fontId="101" fillId="0" borderId="0" xfId="796" applyFont="1"/>
    <xf numFmtId="0" fontId="46" fillId="0" borderId="82" xfId="796" applyFont="1" applyBorder="1" applyAlignment="1">
      <alignment horizontal="left" vertical="center" wrapText="1"/>
    </xf>
    <xf numFmtId="3" fontId="46" fillId="0" borderId="42" xfId="796" applyNumberFormat="1" applyFont="1" applyBorder="1"/>
    <xf numFmtId="3" fontId="46" fillId="0" borderId="43" xfId="796" applyNumberFormat="1" applyFont="1" applyBorder="1"/>
    <xf numFmtId="3" fontId="46" fillId="0" borderId="53" xfId="796" applyNumberFormat="1" applyFont="1" applyBorder="1"/>
    <xf numFmtId="167" fontId="46" fillId="0" borderId="148" xfId="796" applyNumberFormat="1" applyFont="1" applyBorder="1"/>
    <xf numFmtId="167" fontId="46" fillId="0" borderId="84" xfId="796" applyNumberFormat="1" applyFont="1" applyBorder="1"/>
    <xf numFmtId="167" fontId="46" fillId="0" borderId="81" xfId="796" applyNumberFormat="1" applyFont="1" applyBorder="1"/>
    <xf numFmtId="3" fontId="46" fillId="0" borderId="0" xfId="796" applyNumberFormat="1" applyFont="1"/>
    <xf numFmtId="0" fontId="47" fillId="0" borderId="53" xfId="0" applyFont="1" applyBorder="1" applyAlignment="1">
      <alignment wrapText="1"/>
    </xf>
    <xf numFmtId="3" fontId="46" fillId="0" borderId="89" xfId="796" applyNumberFormat="1" applyFont="1" applyBorder="1"/>
    <xf numFmtId="3" fontId="46" fillId="0" borderId="84" xfId="796" applyNumberFormat="1" applyFont="1" applyBorder="1"/>
    <xf numFmtId="3" fontId="46" fillId="0" borderId="82" xfId="796" applyNumberFormat="1" applyFont="1" applyBorder="1"/>
    <xf numFmtId="167" fontId="46" fillId="0" borderId="37" xfId="796" applyNumberFormat="1" applyFont="1" applyBorder="1"/>
    <xf numFmtId="167" fontId="46" fillId="0" borderId="45" xfId="796" applyNumberFormat="1" applyFont="1" applyBorder="1"/>
    <xf numFmtId="167" fontId="46" fillId="0" borderId="33" xfId="796" applyNumberFormat="1" applyFont="1" applyBorder="1"/>
    <xf numFmtId="165" fontId="46" fillId="0" borderId="0" xfId="1487" applyNumberFormat="1" applyFont="1"/>
    <xf numFmtId="0" fontId="47" fillId="0" borderId="82" xfId="0" applyFont="1" applyBorder="1" applyAlignment="1">
      <alignment wrapText="1"/>
    </xf>
    <xf numFmtId="3" fontId="46" fillId="0" borderId="44" xfId="796" applyNumberFormat="1" applyFont="1" applyBorder="1"/>
    <xf numFmtId="3" fontId="46" fillId="0" borderId="45" xfId="796" applyNumberFormat="1" applyFont="1" applyBorder="1"/>
    <xf numFmtId="3" fontId="46" fillId="0" borderId="55" xfId="796" applyNumberFormat="1" applyFont="1" applyBorder="1"/>
    <xf numFmtId="0" fontId="46" fillId="0" borderId="82" xfId="796" applyFont="1" applyBorder="1" applyAlignment="1">
      <alignment horizontal="left" vertical="center"/>
    </xf>
    <xf numFmtId="3" fontId="46" fillId="0" borderId="20" xfId="796" applyNumberFormat="1" applyFont="1" applyBorder="1"/>
    <xf numFmtId="3" fontId="46" fillId="0" borderId="158" xfId="796" applyNumberFormat="1" applyFont="1" applyBorder="1"/>
    <xf numFmtId="3" fontId="46" fillId="0" borderId="50" xfId="796" applyNumberFormat="1" applyFont="1" applyBorder="1"/>
    <xf numFmtId="167" fontId="46" fillId="0" borderId="38" xfId="796" applyNumberFormat="1" applyFont="1" applyBorder="1"/>
    <xf numFmtId="167" fontId="46" fillId="0" borderId="39" xfId="796" applyNumberFormat="1" applyFont="1" applyBorder="1"/>
    <xf numFmtId="167" fontId="46" fillId="0" borderId="79" xfId="796" applyNumberFormat="1" applyFont="1" applyBorder="1"/>
    <xf numFmtId="1" fontId="46" fillId="0" borderId="0" xfId="796" applyNumberFormat="1" applyFont="1" applyBorder="1"/>
    <xf numFmtId="165" fontId="46" fillId="0" borderId="0" xfId="1487" applyNumberFormat="1" applyFont="1" applyFill="1"/>
    <xf numFmtId="0" fontId="101" fillId="0" borderId="52" xfId="796" applyFont="1" applyBorder="1" applyAlignment="1">
      <alignment horizontal="left" vertical="center"/>
    </xf>
    <xf numFmtId="3" fontId="101" fillId="0" borderId="63" xfId="796" applyNumberFormat="1" applyFont="1" applyBorder="1"/>
    <xf numFmtId="3" fontId="101" fillId="0" borderId="58" xfId="796" applyNumberFormat="1" applyFont="1" applyBorder="1"/>
    <xf numFmtId="3" fontId="101" fillId="0" borderId="52" xfId="796" applyNumberFormat="1" applyFont="1" applyBorder="1"/>
    <xf numFmtId="168" fontId="101" fillId="0" borderId="20" xfId="986" applyNumberFormat="1" applyFont="1" applyBorder="1" applyAlignment="1">
      <alignment horizontal="right" vertical="center"/>
    </xf>
    <xf numFmtId="168" fontId="101" fillId="0" borderId="158" xfId="986" applyNumberFormat="1" applyFont="1" applyBorder="1" applyAlignment="1">
      <alignment horizontal="right" vertical="center"/>
    </xf>
    <xf numFmtId="168" fontId="101" fillId="0" borderId="101" xfId="986" applyNumberFormat="1" applyFont="1" applyBorder="1" applyAlignment="1">
      <alignment horizontal="right" vertical="center"/>
    </xf>
    <xf numFmtId="167" fontId="101" fillId="0" borderId="0" xfId="796" applyNumberFormat="1" applyFont="1" applyBorder="1"/>
    <xf numFmtId="0" fontId="46" fillId="0" borderId="0" xfId="796" applyFont="1" applyFill="1"/>
    <xf numFmtId="167" fontId="46" fillId="0" borderId="36" xfId="796" applyNumberFormat="1" applyFont="1" applyBorder="1"/>
    <xf numFmtId="167" fontId="46" fillId="0" borderId="94" xfId="796" applyNumberFormat="1" applyFont="1" applyBorder="1"/>
    <xf numFmtId="167" fontId="46" fillId="0" borderId="91" xfId="796" applyNumberFormat="1" applyFont="1" applyBorder="1"/>
    <xf numFmtId="3" fontId="46" fillId="0" borderId="0" xfId="796" applyNumberFormat="1" applyFont="1" applyFill="1" applyBorder="1"/>
    <xf numFmtId="3" fontId="46" fillId="0" borderId="37" xfId="796" applyNumberFormat="1" applyFont="1" applyBorder="1"/>
    <xf numFmtId="0" fontId="46" fillId="0" borderId="55" xfId="796" applyFont="1" applyBorder="1" applyAlignment="1">
      <alignment horizontal="left" vertical="center"/>
    </xf>
    <xf numFmtId="3" fontId="101" fillId="0" borderId="20" xfId="796" applyNumberFormat="1" applyFont="1" applyBorder="1"/>
    <xf numFmtId="3" fontId="101" fillId="0" borderId="158" xfId="796" applyNumberFormat="1" applyFont="1" applyBorder="1"/>
    <xf numFmtId="3" fontId="101" fillId="0" borderId="17" xfId="796" applyNumberFormat="1" applyFont="1" applyBorder="1"/>
    <xf numFmtId="168" fontId="101" fillId="0" borderId="159" xfId="986" applyNumberFormat="1" applyFont="1" applyBorder="1" applyAlignment="1">
      <alignment horizontal="right" vertical="center"/>
    </xf>
    <xf numFmtId="0" fontId="101" fillId="0" borderId="0" xfId="796" applyFont="1" applyBorder="1" applyAlignment="1">
      <alignment horizontal="left" vertical="center"/>
    </xf>
    <xf numFmtId="0" fontId="46" fillId="0" borderId="78" xfId="796" applyFont="1" applyBorder="1"/>
    <xf numFmtId="0" fontId="46" fillId="0" borderId="0" xfId="796" applyFont="1" applyFill="1" applyBorder="1"/>
    <xf numFmtId="0" fontId="46" fillId="0" borderId="101" xfId="796" applyFont="1" applyFill="1" applyBorder="1"/>
    <xf numFmtId="0" fontId="46" fillId="0" borderId="81" xfId="796" applyFont="1" applyBorder="1" applyAlignment="1">
      <alignment horizontal="left" vertical="center" wrapText="1"/>
    </xf>
    <xf numFmtId="3" fontId="46" fillId="0" borderId="128" xfId="796" applyNumberFormat="1" applyFont="1" applyBorder="1" applyAlignment="1">
      <alignment horizontal="right"/>
    </xf>
    <xf numFmtId="3" fontId="46" fillId="0" borderId="84" xfId="796" applyNumberFormat="1" applyFont="1" applyBorder="1" applyAlignment="1">
      <alignment horizontal="right"/>
    </xf>
    <xf numFmtId="3" fontId="46" fillId="0" borderId="81" xfId="796" applyNumberFormat="1" applyFont="1" applyBorder="1" applyAlignment="1">
      <alignment horizontal="right"/>
    </xf>
    <xf numFmtId="168" fontId="46" fillId="0" borderId="36" xfId="986" applyNumberFormat="1" applyFont="1" applyBorder="1" applyAlignment="1">
      <alignment horizontal="right"/>
    </xf>
    <xf numFmtId="168" fontId="46" fillId="0" borderId="84" xfId="986" applyNumberFormat="1" applyFont="1" applyBorder="1" applyAlignment="1">
      <alignment horizontal="right"/>
    </xf>
    <xf numFmtId="168" fontId="46" fillId="0" borderId="81" xfId="986" applyNumberFormat="1" applyFont="1" applyBorder="1" applyAlignment="1">
      <alignment horizontal="right"/>
    </xf>
    <xf numFmtId="3" fontId="46" fillId="0" borderId="0" xfId="796" applyNumberFormat="1" applyFont="1" applyFill="1"/>
    <xf numFmtId="10" fontId="46" fillId="0" borderId="0" xfId="796" applyNumberFormat="1" applyFont="1"/>
    <xf numFmtId="180" fontId="46" fillId="0" borderId="0" xfId="796" applyNumberFormat="1" applyFont="1"/>
    <xf numFmtId="1" fontId="46" fillId="0" borderId="0" xfId="796" applyNumberFormat="1" applyFont="1"/>
    <xf numFmtId="0" fontId="46" fillId="0" borderId="81" xfId="796" applyFont="1" applyBorder="1" applyAlignment="1">
      <alignment horizontal="left" vertical="center"/>
    </xf>
    <xf numFmtId="168" fontId="46" fillId="0" borderId="148" xfId="986" applyNumberFormat="1" applyFont="1" applyBorder="1" applyAlignment="1">
      <alignment horizontal="right"/>
    </xf>
    <xf numFmtId="165" fontId="46" fillId="0" borderId="0" xfId="796" applyNumberFormat="1" applyFont="1" applyFill="1"/>
    <xf numFmtId="10" fontId="46" fillId="0" borderId="0" xfId="1487" applyNumberFormat="1" applyFont="1"/>
    <xf numFmtId="3" fontId="46" fillId="0" borderId="39" xfId="796" applyNumberFormat="1" applyFont="1" applyBorder="1" applyAlignment="1">
      <alignment horizontal="right"/>
    </xf>
    <xf numFmtId="3" fontId="46" fillId="0" borderId="79" xfId="796" applyNumberFormat="1" applyFont="1" applyBorder="1" applyAlignment="1">
      <alignment horizontal="right"/>
    </xf>
    <xf numFmtId="168" fontId="46" fillId="0" borderId="38" xfId="986" applyNumberFormat="1" applyFont="1" applyBorder="1" applyAlignment="1">
      <alignment horizontal="right"/>
    </xf>
    <xf numFmtId="168" fontId="46" fillId="0" borderId="39" xfId="986" applyNumberFormat="1" applyFont="1" applyBorder="1" applyAlignment="1">
      <alignment horizontal="right"/>
    </xf>
    <xf numFmtId="168" fontId="46" fillId="0" borderId="39" xfId="2477" applyNumberFormat="1" applyFont="1" applyBorder="1" applyAlignment="1">
      <alignment horizontal="right"/>
    </xf>
    <xf numFmtId="168" fontId="46" fillId="0" borderId="79" xfId="2477" applyNumberFormat="1" applyFont="1" applyBorder="1" applyAlignment="1">
      <alignment horizontal="right"/>
    </xf>
    <xf numFmtId="0" fontId="101" fillId="0" borderId="51" xfId="796" applyFont="1" applyBorder="1" applyAlignment="1">
      <alignment horizontal="left" vertical="center"/>
    </xf>
    <xf numFmtId="3" fontId="101" fillId="0" borderId="54" xfId="796" applyNumberFormat="1" applyFont="1" applyBorder="1" applyAlignment="1">
      <alignment horizontal="right" vertical="center"/>
    </xf>
    <xf numFmtId="3" fontId="101" fillId="0" borderId="158" xfId="796" applyNumberFormat="1" applyFont="1" applyBorder="1" applyAlignment="1">
      <alignment horizontal="right" vertical="center"/>
    </xf>
    <xf numFmtId="3" fontId="101" fillId="0" borderId="101" xfId="796" applyNumberFormat="1" applyFont="1" applyBorder="1" applyAlignment="1">
      <alignment horizontal="right" vertical="center"/>
    </xf>
    <xf numFmtId="168" fontId="101" fillId="0" borderId="58" xfId="986" applyNumberFormat="1" applyFont="1" applyBorder="1" applyAlignment="1">
      <alignment horizontal="right" vertical="center"/>
    </xf>
    <xf numFmtId="168" fontId="101" fillId="0" borderId="51" xfId="986" applyNumberFormat="1" applyFont="1" applyBorder="1" applyAlignment="1">
      <alignment horizontal="right" vertical="center"/>
    </xf>
    <xf numFmtId="3" fontId="101" fillId="0" borderId="0" xfId="796" applyNumberFormat="1" applyFont="1" applyFill="1"/>
    <xf numFmtId="181" fontId="46" fillId="0" borderId="0" xfId="1487" applyNumberFormat="1" applyFont="1"/>
    <xf numFmtId="0" fontId="46" fillId="0" borderId="34" xfId="796" applyFont="1" applyBorder="1" applyAlignment="1">
      <alignment horizontal="left" vertical="center"/>
    </xf>
    <xf numFmtId="3" fontId="46" fillId="0" borderId="67" xfId="796" applyNumberFormat="1" applyFont="1" applyBorder="1" applyAlignment="1">
      <alignment horizontal="right"/>
    </xf>
    <xf numFmtId="3" fontId="46" fillId="0" borderId="160" xfId="796" applyNumberFormat="1" applyFont="1" applyBorder="1" applyAlignment="1">
      <alignment horizontal="right"/>
    </xf>
    <xf numFmtId="3" fontId="46" fillId="0" borderId="34" xfId="796" applyNumberFormat="1" applyFont="1" applyBorder="1" applyAlignment="1">
      <alignment horizontal="right"/>
    </xf>
    <xf numFmtId="168" fontId="46" fillId="0" borderId="160" xfId="986" applyNumberFormat="1" applyFont="1" applyBorder="1" applyAlignment="1">
      <alignment horizontal="right"/>
    </xf>
    <xf numFmtId="168" fontId="46" fillId="0" borderId="34" xfId="986" applyNumberFormat="1" applyFont="1" applyBorder="1" applyAlignment="1">
      <alignment horizontal="right"/>
    </xf>
    <xf numFmtId="3" fontId="101" fillId="0" borderId="58" xfId="796" applyNumberFormat="1" applyFont="1" applyBorder="1" applyAlignment="1">
      <alignment horizontal="right" vertical="center"/>
    </xf>
    <xf numFmtId="3" fontId="101" fillId="0" borderId="51" xfId="796" applyNumberFormat="1" applyFont="1" applyBorder="1" applyAlignment="1">
      <alignment horizontal="right" vertical="center"/>
    </xf>
    <xf numFmtId="168" fontId="101" fillId="0" borderId="63" xfId="986" applyNumberFormat="1" applyFont="1" applyBorder="1" applyAlignment="1">
      <alignment horizontal="right" vertical="center"/>
    </xf>
    <xf numFmtId="3" fontId="0" fillId="0" borderId="0" xfId="0" applyNumberFormat="1"/>
    <xf numFmtId="168" fontId="0" fillId="0" borderId="0" xfId="0" applyNumberFormat="1"/>
    <xf numFmtId="168" fontId="0" fillId="0" borderId="0" xfId="0" applyNumberFormat="1" applyFill="1"/>
    <xf numFmtId="0" fontId="0" fillId="0" borderId="0" xfId="0" applyFill="1"/>
    <xf numFmtId="0" fontId="101" fillId="0" borderId="63" xfId="796" applyFont="1" applyBorder="1" applyAlignment="1">
      <alignment horizontal="center" vertical="center" wrapText="1"/>
    </xf>
    <xf numFmtId="0" fontId="101" fillId="0" borderId="64" xfId="796" applyFont="1" applyBorder="1" applyAlignment="1">
      <alignment horizontal="center" vertical="center" wrapText="1"/>
    </xf>
    <xf numFmtId="0" fontId="101" fillId="0" borderId="59" xfId="796" applyFont="1" applyBorder="1" applyAlignment="1">
      <alignment horizontal="center" vertical="center" wrapText="1"/>
    </xf>
    <xf numFmtId="3" fontId="46" fillId="0" borderId="128" xfId="796" applyNumberFormat="1" applyFont="1" applyBorder="1" applyAlignment="1">
      <alignment horizontal="center" vertical="center"/>
    </xf>
    <xf numFmtId="3" fontId="46" fillId="0" borderId="84" xfId="796" applyNumberFormat="1" applyFont="1" applyBorder="1" applyAlignment="1">
      <alignment horizontal="center" vertical="center"/>
    </xf>
    <xf numFmtId="3" fontId="46" fillId="0" borderId="94" xfId="796" applyNumberFormat="1" applyFont="1" applyBorder="1" applyAlignment="1">
      <alignment horizontal="center" vertical="center"/>
    </xf>
    <xf numFmtId="3" fontId="46" fillId="0" borderId="81" xfId="796" applyNumberFormat="1" applyFont="1" applyBorder="1" applyAlignment="1">
      <alignment horizontal="center" vertical="center"/>
    </xf>
    <xf numFmtId="168" fontId="46" fillId="0" borderId="36" xfId="986" applyNumberFormat="1" applyFont="1" applyBorder="1" applyAlignment="1">
      <alignment horizontal="center" vertical="center"/>
    </xf>
    <xf numFmtId="168" fontId="46" fillId="0" borderId="94" xfId="986" applyNumberFormat="1" applyFont="1" applyBorder="1" applyAlignment="1">
      <alignment horizontal="center" vertical="center"/>
    </xf>
    <xf numFmtId="168" fontId="46" fillId="0" borderId="81" xfId="986" applyNumberFormat="1" applyFont="1" applyBorder="1" applyAlignment="1">
      <alignment horizontal="center" vertical="center"/>
    </xf>
    <xf numFmtId="168" fontId="46" fillId="0" borderId="148" xfId="986" applyNumberFormat="1" applyFont="1" applyBorder="1" applyAlignment="1">
      <alignment horizontal="center" vertical="center"/>
    </xf>
    <xf numFmtId="168" fontId="46" fillId="0" borderId="84" xfId="986" applyNumberFormat="1" applyFont="1" applyBorder="1" applyAlignment="1">
      <alignment horizontal="center" vertical="center"/>
    </xf>
    <xf numFmtId="0" fontId="46" fillId="0" borderId="0" xfId="796" applyFont="1" applyBorder="1" applyAlignment="1">
      <alignment horizontal="left" vertical="center"/>
    </xf>
    <xf numFmtId="3" fontId="46" fillId="0" borderId="129" xfId="796" applyNumberFormat="1" applyFont="1" applyBorder="1" applyAlignment="1">
      <alignment horizontal="center" vertical="center"/>
    </xf>
    <xf numFmtId="3" fontId="46" fillId="0" borderId="158" xfId="796" applyNumberFormat="1" applyFont="1" applyBorder="1" applyAlignment="1">
      <alignment horizontal="center" vertical="center"/>
    </xf>
    <xf numFmtId="3" fontId="46" fillId="0" borderId="101" xfId="796" applyNumberFormat="1" applyFont="1" applyBorder="1" applyAlignment="1">
      <alignment horizontal="center" vertical="center"/>
    </xf>
    <xf numFmtId="168" fontId="46" fillId="0" borderId="20" xfId="986" applyNumberFormat="1" applyFont="1" applyBorder="1" applyAlignment="1">
      <alignment horizontal="center" vertical="center"/>
    </xf>
    <xf numFmtId="168" fontId="46" fillId="0" borderId="158" xfId="986" applyNumberFormat="1" applyFont="1" applyBorder="1" applyAlignment="1">
      <alignment horizontal="center" vertical="center"/>
    </xf>
    <xf numFmtId="168" fontId="46" fillId="0" borderId="101" xfId="986" applyNumberFormat="1" applyFont="1" applyBorder="1" applyAlignment="1">
      <alignment horizontal="center" vertical="center"/>
    </xf>
    <xf numFmtId="165" fontId="46" fillId="0" borderId="0" xfId="1487" applyNumberFormat="1" applyFont="1" applyFill="1" applyBorder="1"/>
    <xf numFmtId="3" fontId="101" fillId="0" borderId="54" xfId="796" applyNumberFormat="1" applyFont="1" applyBorder="1" applyAlignment="1">
      <alignment horizontal="center" vertical="center"/>
    </xf>
    <xf numFmtId="3" fontId="101" fillId="0" borderId="158" xfId="796" applyNumberFormat="1" applyFont="1" applyBorder="1" applyAlignment="1">
      <alignment horizontal="center" vertical="center"/>
    </xf>
    <xf numFmtId="3" fontId="101" fillId="0" borderId="101" xfId="796" applyNumberFormat="1" applyFont="1" applyBorder="1" applyAlignment="1">
      <alignment horizontal="center" vertical="center"/>
    </xf>
    <xf numFmtId="168" fontId="101" fillId="0" borderId="20" xfId="986" applyNumberFormat="1" applyFont="1" applyBorder="1" applyAlignment="1">
      <alignment horizontal="center" vertical="center"/>
    </xf>
    <xf numFmtId="168" fontId="101" fillId="0" borderId="158" xfId="986" applyNumberFormat="1" applyFont="1" applyBorder="1" applyAlignment="1">
      <alignment horizontal="center" vertical="center"/>
    </xf>
    <xf numFmtId="168" fontId="101" fillId="0" borderId="58" xfId="986" applyNumberFormat="1" applyFont="1" applyBorder="1" applyAlignment="1">
      <alignment horizontal="center" vertical="center"/>
    </xf>
    <xf numFmtId="168" fontId="101" fillId="0" borderId="51" xfId="986" applyNumberFormat="1" applyFont="1" applyBorder="1" applyAlignment="1">
      <alignment horizontal="center" vertical="center"/>
    </xf>
    <xf numFmtId="168" fontId="46" fillId="0" borderId="91" xfId="986" applyNumberFormat="1" applyFont="1" applyBorder="1" applyAlignment="1">
      <alignment horizontal="center" vertical="center"/>
    </xf>
    <xf numFmtId="0" fontId="47" fillId="0" borderId="0" xfId="796" applyFont="1" applyFill="1" applyBorder="1" applyAlignment="1">
      <alignment horizontal="left" vertical="center"/>
    </xf>
    <xf numFmtId="3" fontId="46" fillId="0" borderId="43" xfId="796" applyNumberFormat="1" applyFont="1" applyBorder="1" applyAlignment="1">
      <alignment horizontal="center" vertical="center"/>
    </xf>
    <xf numFmtId="3" fontId="46" fillId="0" borderId="0" xfId="796" applyNumberFormat="1" applyFont="1" applyBorder="1" applyAlignment="1">
      <alignment horizontal="center" vertical="center"/>
    </xf>
    <xf numFmtId="168" fontId="46" fillId="0" borderId="40" xfId="986" applyNumberFormat="1" applyFont="1" applyBorder="1" applyAlignment="1">
      <alignment horizontal="center" vertical="center"/>
    </xf>
    <xf numFmtId="168" fontId="46" fillId="0" borderId="43" xfId="986" applyNumberFormat="1" applyFont="1" applyBorder="1" applyAlignment="1">
      <alignment horizontal="center" vertical="center"/>
    </xf>
    <xf numFmtId="168" fontId="46" fillId="0" borderId="0" xfId="986" applyNumberFormat="1" applyFont="1" applyBorder="1" applyAlignment="1">
      <alignment horizontal="center" vertical="center"/>
    </xf>
    <xf numFmtId="3" fontId="101" fillId="0" borderId="58" xfId="796" applyNumberFormat="1" applyFont="1" applyBorder="1" applyAlignment="1">
      <alignment horizontal="center" vertical="center"/>
    </xf>
    <xf numFmtId="3" fontId="101" fillId="0" borderId="51" xfId="796" applyNumberFormat="1" applyFont="1" applyBorder="1" applyAlignment="1">
      <alignment horizontal="center" vertical="center"/>
    </xf>
    <xf numFmtId="168" fontId="101" fillId="0" borderId="63" xfId="986" applyNumberFormat="1" applyFont="1" applyBorder="1" applyAlignment="1">
      <alignment horizontal="center" vertical="center"/>
    </xf>
    <xf numFmtId="168" fontId="101" fillId="0" borderId="59" xfId="986" applyNumberFormat="1" applyFont="1" applyBorder="1" applyAlignment="1">
      <alignment horizontal="center" vertical="center"/>
    </xf>
    <xf numFmtId="3" fontId="0" fillId="0" borderId="0" xfId="0" applyNumberFormat="1" applyFill="1"/>
    <xf numFmtId="165" fontId="0" fillId="0" borderId="0" xfId="1487" applyNumberFormat="1" applyFont="1"/>
    <xf numFmtId="0" fontId="101" fillId="0" borderId="0" xfId="796" applyFont="1" applyAlignment="1">
      <alignment horizontal="center"/>
    </xf>
    <xf numFmtId="0" fontId="101" fillId="0" borderId="0" xfId="796" applyFont="1" applyBorder="1" applyAlignment="1">
      <alignment horizontal="left"/>
    </xf>
    <xf numFmtId="14" fontId="52" fillId="0" borderId="89" xfId="969" applyNumberFormat="1" applyFont="1" applyBorder="1" applyAlignment="1">
      <alignment horizontal="center"/>
    </xf>
    <xf numFmtId="14" fontId="52" fillId="0" borderId="84" xfId="969" applyNumberFormat="1" applyFont="1" applyBorder="1" applyAlignment="1">
      <alignment horizontal="center"/>
    </xf>
    <xf numFmtId="3" fontId="47" fillId="0" borderId="89" xfId="969" applyNumberFormat="1" applyFont="1" applyBorder="1" applyAlignment="1">
      <alignment horizontal="center"/>
    </xf>
    <xf numFmtId="3" fontId="47" fillId="0" borderId="84" xfId="969" applyNumberFormat="1" applyFont="1" applyBorder="1" applyAlignment="1">
      <alignment horizontal="center"/>
    </xf>
    <xf numFmtId="3" fontId="47" fillId="0" borderId="89" xfId="969" applyNumberFormat="1" applyFont="1" applyFill="1" applyBorder="1" applyAlignment="1">
      <alignment horizontal="center" vertical="center"/>
    </xf>
    <xf numFmtId="3" fontId="47" fillId="0" borderId="84" xfId="969" applyNumberFormat="1" applyFont="1" applyFill="1" applyBorder="1" applyAlignment="1">
      <alignment horizontal="center" vertical="center"/>
    </xf>
    <xf numFmtId="3" fontId="47" fillId="0" borderId="89" xfId="969" applyNumberFormat="1" applyFont="1" applyFill="1" applyBorder="1" applyAlignment="1">
      <alignment horizontal="center"/>
    </xf>
    <xf numFmtId="3" fontId="47" fillId="0" borderId="84" xfId="969" applyNumberFormat="1" applyFont="1" applyFill="1" applyBorder="1" applyAlignment="1">
      <alignment horizontal="center"/>
    </xf>
    <xf numFmtId="3" fontId="101" fillId="0" borderId="0" xfId="796" applyNumberFormat="1" applyFont="1"/>
    <xf numFmtId="0" fontId="52" fillId="0" borderId="0" xfId="969" applyFont="1" applyBorder="1" applyAlignment="1">
      <alignment horizontal="center"/>
    </xf>
    <xf numFmtId="14" fontId="52" fillId="0" borderId="0" xfId="969" applyNumberFormat="1" applyFont="1" applyBorder="1" applyAlignment="1">
      <alignment horizontal="center"/>
    </xf>
    <xf numFmtId="0" fontId="47" fillId="0" borderId="0" xfId="969" applyFont="1" applyBorder="1" applyAlignment="1"/>
    <xf numFmtId="3" fontId="52" fillId="0" borderId="89" xfId="969" applyNumberFormat="1" applyFont="1" applyFill="1" applyBorder="1" applyAlignment="1">
      <alignment horizontal="center"/>
    </xf>
    <xf numFmtId="3" fontId="52" fillId="0" borderId="84" xfId="969" applyNumberFormat="1" applyFont="1" applyFill="1" applyBorder="1" applyAlignment="1">
      <alignment horizontal="center"/>
    </xf>
    <xf numFmtId="3" fontId="48" fillId="0" borderId="0" xfId="796" applyNumberFormat="1" applyFont="1"/>
    <xf numFmtId="3" fontId="47" fillId="0" borderId="0" xfId="969" applyNumberFormat="1" applyFont="1" applyBorder="1" applyAlignment="1">
      <alignment horizontal="center"/>
    </xf>
    <xf numFmtId="3" fontId="46" fillId="0" borderId="0" xfId="796" applyNumberFormat="1" applyFont="1" applyBorder="1"/>
    <xf numFmtId="0" fontId="47" fillId="0" borderId="0" xfId="969" applyFont="1" applyBorder="1" applyAlignment="1">
      <alignment horizontal="left"/>
    </xf>
    <xf numFmtId="3" fontId="46" fillId="0" borderId="0" xfId="796" applyNumberFormat="1" applyFont="1" applyBorder="1" applyAlignment="1">
      <alignment horizontal="center"/>
    </xf>
    <xf numFmtId="0" fontId="103" fillId="0" borderId="38" xfId="2526" applyFont="1" applyFill="1" applyBorder="1" applyAlignment="1">
      <alignment horizontal="center" vertical="center" wrapText="1"/>
    </xf>
    <xf numFmtId="0" fontId="103" fillId="0" borderId="39" xfId="2526" applyFont="1" applyFill="1" applyBorder="1" applyAlignment="1">
      <alignment horizontal="center" vertical="center" wrapText="1"/>
    </xf>
    <xf numFmtId="0" fontId="103" fillId="0" borderId="22" xfId="2526" applyFont="1" applyFill="1" applyBorder="1" applyAlignment="1">
      <alignment horizontal="center" vertical="center" wrapText="1"/>
    </xf>
    <xf numFmtId="0" fontId="103" fillId="0" borderId="30" xfId="2526" applyFont="1" applyFill="1" applyBorder="1" applyAlignment="1">
      <alignment horizontal="center" vertical="center" wrapText="1"/>
    </xf>
    <xf numFmtId="0" fontId="103" fillId="0" borderId="62" xfId="2526" applyFont="1" applyFill="1" applyBorder="1" applyAlignment="1">
      <alignment horizontal="center" vertical="center" wrapText="1"/>
    </xf>
    <xf numFmtId="0" fontId="59" fillId="0" borderId="46" xfId="2526" applyFont="1" applyBorder="1" applyAlignment="1">
      <alignment vertical="center"/>
    </xf>
    <xf numFmtId="167" fontId="93" fillId="0" borderId="37" xfId="2526" applyNumberFormat="1" applyFont="1" applyBorder="1" applyAlignment="1">
      <alignment vertical="center"/>
    </xf>
    <xf numFmtId="167" fontId="93" fillId="0" borderId="45" xfId="2526" applyNumberFormat="1" applyFont="1" applyBorder="1" applyAlignment="1">
      <alignment vertical="center"/>
    </xf>
    <xf numFmtId="167" fontId="93" fillId="0" borderId="23" xfId="2526" applyNumberFormat="1" applyFont="1" applyBorder="1" applyAlignment="1">
      <alignment vertical="center"/>
    </xf>
    <xf numFmtId="167" fontId="93" fillId="0" borderId="31" xfId="2526" applyNumberFormat="1" applyFont="1" applyBorder="1" applyAlignment="1">
      <alignment vertical="center"/>
    </xf>
    <xf numFmtId="168" fontId="93" fillId="0" borderId="37" xfId="2526" applyNumberFormat="1" applyFont="1" applyBorder="1" applyAlignment="1">
      <alignment vertical="center"/>
    </xf>
    <xf numFmtId="168" fontId="93" fillId="0" borderId="45" xfId="2526" applyNumberFormat="1" applyFont="1" applyBorder="1" applyAlignment="1">
      <alignment vertical="center"/>
    </xf>
    <xf numFmtId="168" fontId="93" fillId="0" borderId="31" xfId="2526" applyNumberFormat="1" applyFont="1" applyBorder="1" applyAlignment="1">
      <alignment vertical="center"/>
    </xf>
    <xf numFmtId="0" fontId="59" fillId="0" borderId="82" xfId="2526" applyFont="1" applyBorder="1" applyAlignment="1">
      <alignment vertical="center" wrapText="1"/>
    </xf>
    <xf numFmtId="167" fontId="93" fillId="0" borderId="148" xfId="2526" applyNumberFormat="1" applyFont="1" applyBorder="1" applyAlignment="1">
      <alignment vertical="center"/>
    </xf>
    <xf numFmtId="167" fontId="93" fillId="0" borderId="84" xfId="2526" applyNumberFormat="1" applyFont="1" applyBorder="1" applyAlignment="1">
      <alignment vertical="center"/>
    </xf>
    <xf numFmtId="167" fontId="93" fillId="0" borderId="88" xfId="2526" applyNumberFormat="1" applyFont="1" applyBorder="1" applyAlignment="1">
      <alignment vertical="center"/>
    </xf>
    <xf numFmtId="167" fontId="93" fillId="0" borderId="150" xfId="2526" applyNumberFormat="1" applyFont="1" applyBorder="1" applyAlignment="1">
      <alignment vertical="center"/>
    </xf>
    <xf numFmtId="168" fontId="93" fillId="0" borderId="148" xfId="2526" applyNumberFormat="1" applyFont="1" applyBorder="1" applyAlignment="1">
      <alignment vertical="center"/>
    </xf>
    <xf numFmtId="168" fontId="93" fillId="0" borderId="84" xfId="2526" applyNumberFormat="1" applyFont="1" applyBorder="1" applyAlignment="1">
      <alignment vertical="center"/>
    </xf>
    <xf numFmtId="168" fontId="93" fillId="0" borderId="150" xfId="2526" applyNumberFormat="1" applyFont="1" applyBorder="1" applyAlignment="1">
      <alignment vertical="center"/>
    </xf>
    <xf numFmtId="0" fontId="59" fillId="0" borderId="82" xfId="2526" applyFont="1" applyBorder="1" applyAlignment="1">
      <alignment vertical="center"/>
    </xf>
    <xf numFmtId="0" fontId="59" fillId="0" borderId="55" xfId="2526" applyFont="1" applyBorder="1" applyAlignment="1">
      <alignment vertical="center"/>
    </xf>
    <xf numFmtId="167" fontId="93" fillId="0" borderId="56" xfId="2526" applyNumberFormat="1" applyFont="1" applyBorder="1" applyAlignment="1">
      <alignment vertical="center"/>
    </xf>
    <xf numFmtId="167" fontId="93" fillId="0" borderId="160" xfId="2526" applyNumberFormat="1" applyFont="1" applyBorder="1" applyAlignment="1">
      <alignment vertical="center"/>
    </xf>
    <xf numFmtId="167" fontId="93" fillId="0" borderId="27" xfId="2526" applyNumberFormat="1" applyFont="1" applyBorder="1" applyAlignment="1">
      <alignment vertical="center"/>
    </xf>
    <xf numFmtId="167" fontId="93" fillId="0" borderId="28" xfId="2526" applyNumberFormat="1" applyFont="1" applyBorder="1" applyAlignment="1">
      <alignment vertical="center"/>
    </xf>
    <xf numFmtId="168" fontId="93" fillId="0" borderId="56" xfId="2526" applyNumberFormat="1" applyFont="1" applyBorder="1" applyAlignment="1">
      <alignment vertical="center"/>
    </xf>
    <xf numFmtId="168" fontId="93" fillId="0" borderId="160" xfId="2526" applyNumberFormat="1" applyFont="1" applyBorder="1" applyAlignment="1">
      <alignment vertical="center"/>
    </xf>
    <xf numFmtId="168" fontId="93" fillId="0" borderId="28" xfId="2526" applyNumberFormat="1" applyFont="1" applyBorder="1" applyAlignment="1">
      <alignment vertical="center"/>
    </xf>
    <xf numFmtId="2" fontId="93" fillId="0" borderId="84" xfId="2526" applyNumberFormat="1" applyFont="1" applyBorder="1" applyAlignment="1">
      <alignment vertical="center"/>
    </xf>
    <xf numFmtId="2" fontId="93" fillId="0" borderId="88" xfId="2526" applyNumberFormat="1" applyFont="1" applyBorder="1" applyAlignment="1">
      <alignment vertical="center"/>
    </xf>
    <xf numFmtId="182" fontId="93" fillId="0" borderId="148" xfId="2526" applyNumberFormat="1" applyFont="1" applyBorder="1" applyAlignment="1">
      <alignment vertical="center"/>
    </xf>
    <xf numFmtId="2" fontId="93" fillId="0" borderId="150" xfId="2526" applyNumberFormat="1" applyFont="1" applyBorder="1" applyAlignment="1">
      <alignment vertical="center"/>
    </xf>
    <xf numFmtId="167" fontId="93" fillId="0" borderId="20" xfId="2526" applyNumberFormat="1" applyFont="1" applyBorder="1" applyAlignment="1">
      <alignment vertical="center"/>
    </xf>
    <xf numFmtId="2" fontId="93" fillId="0" borderId="158" xfId="2526" applyNumberFormat="1" applyFont="1" applyBorder="1" applyAlignment="1">
      <alignment vertical="center"/>
    </xf>
    <xf numFmtId="2" fontId="93" fillId="0" borderId="32" xfId="2526" applyNumberFormat="1" applyFont="1" applyBorder="1" applyAlignment="1">
      <alignment vertical="center"/>
    </xf>
    <xf numFmtId="182" fontId="93" fillId="0" borderId="20" xfId="2526" applyNumberFormat="1" applyFont="1" applyBorder="1" applyAlignment="1">
      <alignment vertical="center"/>
    </xf>
    <xf numFmtId="2" fontId="93" fillId="0" borderId="21" xfId="2526" applyNumberFormat="1" applyFont="1" applyBorder="1" applyAlignment="1">
      <alignment vertical="center"/>
    </xf>
    <xf numFmtId="168" fontId="93" fillId="0" borderId="20" xfId="2526" applyNumberFormat="1" applyFont="1" applyBorder="1" applyAlignment="1">
      <alignment vertical="center"/>
    </xf>
    <xf numFmtId="168" fontId="93" fillId="0" borderId="158" xfId="2526" applyNumberFormat="1" applyFont="1" applyBorder="1" applyAlignment="1">
      <alignment vertical="center"/>
    </xf>
    <xf numFmtId="168" fontId="93" fillId="0" borderId="21" xfId="2526" applyNumberFormat="1" applyFont="1" applyBorder="1" applyAlignment="1">
      <alignment vertical="center"/>
    </xf>
    <xf numFmtId="0" fontId="46" fillId="52" borderId="84" xfId="0" applyFont="1" applyFill="1" applyBorder="1" applyAlignment="1">
      <alignment horizontal="center" vertical="center"/>
    </xf>
    <xf numFmtId="0" fontId="46" fillId="52" borderId="150" xfId="0" applyFont="1" applyFill="1" applyBorder="1" applyAlignment="1">
      <alignment horizontal="center" vertical="center"/>
    </xf>
    <xf numFmtId="168" fontId="50" fillId="0" borderId="0" xfId="0" applyNumberFormat="1" applyFont="1" applyAlignment="1">
      <alignment horizontal="center" vertical="center" wrapText="1"/>
    </xf>
    <xf numFmtId="0" fontId="46" fillId="51" borderId="0" xfId="0" applyFont="1" applyFill="1" applyAlignment="1">
      <alignment vertical="center"/>
    </xf>
    <xf numFmtId="0" fontId="50" fillId="0" borderId="0" xfId="0" applyFont="1" applyAlignment="1">
      <alignment horizontal="left" vertical="center" wrapText="1"/>
    </xf>
    <xf numFmtId="0" fontId="52" fillId="0" borderId="36" xfId="0" applyFont="1" applyFill="1" applyBorder="1" applyAlignment="1">
      <alignment horizontal="center" vertical="center" wrapText="1"/>
    </xf>
    <xf numFmtId="0" fontId="52" fillId="53" borderId="148" xfId="0" applyFont="1" applyFill="1" applyBorder="1" applyAlignment="1">
      <alignment vertical="center" wrapText="1"/>
    </xf>
    <xf numFmtId="3" fontId="46" fillId="52" borderId="84" xfId="0" applyNumberFormat="1" applyFont="1" applyFill="1" applyBorder="1" applyAlignment="1">
      <alignment horizontal="center" vertical="center"/>
    </xf>
    <xf numFmtId="0" fontId="101" fillId="51" borderId="0" xfId="0" applyFont="1" applyFill="1" applyAlignment="1">
      <alignment vertical="center"/>
    </xf>
    <xf numFmtId="0" fontId="101" fillId="0" borderId="24" xfId="0" applyFont="1" applyBorder="1" applyAlignment="1">
      <alignment horizontal="center" vertical="center" wrapText="1"/>
    </xf>
    <xf numFmtId="0" fontId="46" fillId="51" borderId="0" xfId="0" applyFont="1" applyFill="1" applyAlignment="1">
      <alignment horizontal="right" vertical="center"/>
    </xf>
    <xf numFmtId="0" fontId="59" fillId="51" borderId="0" xfId="0" applyFont="1" applyFill="1" applyAlignment="1">
      <alignment horizontal="center" vertical="center"/>
    </xf>
    <xf numFmtId="0" fontId="46" fillId="51" borderId="0" xfId="0" applyFont="1" applyFill="1" applyAlignment="1">
      <alignment horizontal="center" vertical="center"/>
    </xf>
    <xf numFmtId="3" fontId="46" fillId="51" borderId="0" xfId="0" applyNumberFormat="1" applyFont="1" applyFill="1" applyAlignment="1">
      <alignment horizontal="center" vertical="center"/>
    </xf>
    <xf numFmtId="0" fontId="46" fillId="51" borderId="0" xfId="0" applyFont="1" applyFill="1" applyAlignment="1">
      <alignment vertical="center" wrapText="1"/>
    </xf>
    <xf numFmtId="0" fontId="101" fillId="0" borderId="0" xfId="0" applyFont="1" applyAlignment="1">
      <alignment horizontal="right" vertical="center"/>
    </xf>
    <xf numFmtId="3" fontId="50" fillId="0" borderId="0" xfId="0" applyNumberFormat="1" applyFont="1" applyAlignment="1">
      <alignment horizontal="center"/>
    </xf>
    <xf numFmtId="165" fontId="0" fillId="0" borderId="0" xfId="2479" applyNumberFormat="1" applyFont="1"/>
    <xf numFmtId="49" fontId="50" fillId="0" borderId="0" xfId="0" applyNumberFormat="1" applyFont="1" applyAlignment="1">
      <alignment wrapText="1"/>
    </xf>
    <xf numFmtId="3" fontId="50" fillId="0" borderId="0" xfId="0" applyNumberFormat="1" applyFont="1" applyAlignment="1">
      <alignment horizontal="center" vertical="center" wrapText="1"/>
    </xf>
    <xf numFmtId="0" fontId="46" fillId="0" borderId="0" xfId="0" applyFont="1" applyAlignment="1">
      <alignment horizontal="center" vertical="center"/>
    </xf>
    <xf numFmtId="0" fontId="50" fillId="0" borderId="0" xfId="0" applyFont="1" applyAlignment="1">
      <alignment vertical="center" wrapText="1"/>
    </xf>
    <xf numFmtId="3" fontId="0" fillId="0" borderId="0" xfId="2479" applyNumberFormat="1" applyFont="1"/>
    <xf numFmtId="3" fontId="101" fillId="0" borderId="94" xfId="0" applyNumberFormat="1" applyFont="1" applyBorder="1" applyAlignment="1">
      <alignment horizontal="center" vertical="center" wrapText="1"/>
    </xf>
    <xf numFmtId="0" fontId="52" fillId="0" borderId="148" xfId="0" applyFont="1" applyFill="1" applyBorder="1" applyAlignment="1">
      <alignment horizontal="justify" vertical="center" wrapText="1"/>
    </xf>
    <xf numFmtId="0" fontId="101" fillId="0" borderId="0" xfId="0" applyFont="1" applyAlignment="1">
      <alignment vertical="center"/>
    </xf>
    <xf numFmtId="3" fontId="50" fillId="0" borderId="0" xfId="0" applyNumberFormat="1" applyFont="1" applyAlignment="1">
      <alignment vertical="center"/>
    </xf>
    <xf numFmtId="0" fontId="46" fillId="0" borderId="0" xfId="0" applyFont="1" applyAlignment="1">
      <alignment vertical="center"/>
    </xf>
    <xf numFmtId="0" fontId="101" fillId="0" borderId="94" xfId="0" applyFont="1" applyBorder="1" applyAlignment="1">
      <alignment horizontal="center" vertical="center" wrapText="1"/>
    </xf>
    <xf numFmtId="0" fontId="1" fillId="0" borderId="0" xfId="2527"/>
    <xf numFmtId="0" fontId="46" fillId="0" borderId="0" xfId="2494" applyFont="1" applyBorder="1"/>
    <xf numFmtId="0" fontId="46" fillId="0" borderId="0" xfId="2494" applyFont="1"/>
    <xf numFmtId="0" fontId="101" fillId="0" borderId="0" xfId="2494" applyFont="1" applyBorder="1" applyAlignment="1">
      <alignment vertical="center" wrapText="1"/>
    </xf>
    <xf numFmtId="0" fontId="46" fillId="0" borderId="0" xfId="2494" applyFont="1" applyFill="1"/>
    <xf numFmtId="0" fontId="101" fillId="0" borderId="0" xfId="2494" applyFont="1" applyBorder="1" applyAlignment="1">
      <alignment horizontal="left" vertical="center"/>
    </xf>
    <xf numFmtId="3" fontId="1" fillId="0" borderId="0" xfId="2527" applyNumberFormat="1"/>
    <xf numFmtId="165" fontId="1" fillId="0" borderId="0" xfId="2479" applyNumberFormat="1" applyFont="1"/>
    <xf numFmtId="0" fontId="101" fillId="0" borderId="0" xfId="2494" applyFont="1" applyAlignment="1">
      <alignment horizontal="center"/>
    </xf>
    <xf numFmtId="14" fontId="52" fillId="0" borderId="89" xfId="2528" applyNumberFormat="1" applyFont="1" applyBorder="1" applyAlignment="1">
      <alignment horizontal="center"/>
    </xf>
    <xf numFmtId="14" fontId="52" fillId="0" borderId="84" xfId="2528" applyNumberFormat="1" applyFont="1" applyBorder="1" applyAlignment="1">
      <alignment horizontal="center"/>
    </xf>
    <xf numFmtId="3" fontId="47" fillId="0" borderId="89" xfId="2528" applyNumberFormat="1" applyFont="1" applyBorder="1" applyAlignment="1">
      <alignment horizontal="center"/>
    </xf>
    <xf numFmtId="3" fontId="47" fillId="0" borderId="84" xfId="2528" applyNumberFormat="1" applyFont="1" applyBorder="1" applyAlignment="1">
      <alignment horizontal="center"/>
    </xf>
    <xf numFmtId="3" fontId="47" fillId="0" borderId="0" xfId="2528" applyNumberFormat="1" applyFont="1" applyBorder="1" applyAlignment="1">
      <alignment horizontal="center"/>
    </xf>
    <xf numFmtId="165" fontId="46" fillId="0" borderId="0" xfId="2479" applyNumberFormat="1" applyFont="1" applyBorder="1"/>
    <xf numFmtId="3" fontId="47" fillId="0" borderId="89" xfId="2528" applyNumberFormat="1" applyFont="1" applyFill="1" applyBorder="1" applyAlignment="1">
      <alignment horizontal="center"/>
    </xf>
    <xf numFmtId="3" fontId="47" fillId="0" borderId="84" xfId="2528" applyNumberFormat="1" applyFont="1" applyFill="1" applyBorder="1" applyAlignment="1">
      <alignment horizontal="center"/>
    </xf>
    <xf numFmtId="3" fontId="47" fillId="0" borderId="0" xfId="2528" applyNumberFormat="1" applyFont="1" applyFill="1" applyBorder="1" applyAlignment="1">
      <alignment horizontal="center"/>
    </xf>
    <xf numFmtId="3" fontId="52" fillId="0" borderId="89" xfId="2528" applyNumberFormat="1" applyFont="1" applyFill="1" applyBorder="1" applyAlignment="1">
      <alignment horizontal="center"/>
    </xf>
    <xf numFmtId="3" fontId="52" fillId="0" borderId="84" xfId="2528" applyNumberFormat="1" applyFont="1" applyFill="1" applyBorder="1" applyAlignment="1">
      <alignment horizontal="center"/>
    </xf>
    <xf numFmtId="3" fontId="52" fillId="0" borderId="0" xfId="2528" applyNumberFormat="1" applyFont="1" applyFill="1" applyBorder="1" applyAlignment="1">
      <alignment horizontal="center"/>
    </xf>
    <xf numFmtId="0" fontId="101" fillId="0" borderId="0" xfId="2494" applyFont="1" applyBorder="1" applyAlignment="1">
      <alignment vertical="center"/>
    </xf>
    <xf numFmtId="0" fontId="47" fillId="0" borderId="0" xfId="2528" applyFont="1" applyBorder="1" applyAlignment="1">
      <alignment horizontal="left"/>
    </xf>
    <xf numFmtId="0" fontId="101" fillId="0" borderId="0" xfId="2494" applyFont="1" applyAlignment="1"/>
    <xf numFmtId="0" fontId="52" fillId="0" borderId="0" xfId="2528" applyFont="1" applyFill="1" applyBorder="1" applyAlignment="1">
      <alignment horizontal="left"/>
    </xf>
    <xf numFmtId="0" fontId="47" fillId="0" borderId="0" xfId="2528" applyFont="1" applyFill="1" applyBorder="1" applyAlignment="1">
      <alignment horizontal="left"/>
    </xf>
    <xf numFmtId="0" fontId="1" fillId="0" borderId="0" xfId="2528"/>
    <xf numFmtId="0" fontId="102" fillId="0" borderId="0" xfId="2528" applyFont="1" applyFill="1"/>
    <xf numFmtId="3" fontId="1" fillId="0" borderId="0" xfId="2528" applyNumberFormat="1" applyFill="1"/>
    <xf numFmtId="0" fontId="1" fillId="0" borderId="0" xfId="2528" applyFill="1"/>
    <xf numFmtId="0" fontId="47" fillId="0" borderId="0" xfId="2528" applyFont="1" applyBorder="1" applyAlignment="1">
      <alignment horizontal="left" wrapText="1"/>
    </xf>
    <xf numFmtId="3" fontId="47" fillId="0" borderId="0" xfId="2528" applyNumberFormat="1" applyFont="1" applyBorder="1" applyAlignment="1">
      <alignment horizontal="center" vertical="center"/>
    </xf>
    <xf numFmtId="0" fontId="46" fillId="0" borderId="0" xfId="2528" applyFont="1" applyBorder="1" applyAlignment="1">
      <alignment horizontal="left"/>
    </xf>
    <xf numFmtId="0" fontId="102" fillId="0" borderId="0" xfId="2517" applyFont="1" applyFill="1"/>
    <xf numFmtId="3" fontId="102" fillId="0" borderId="0" xfId="2528" applyNumberFormat="1" applyFont="1" applyFill="1"/>
    <xf numFmtId="165" fontId="1" fillId="0" borderId="0" xfId="2528" applyNumberFormat="1" applyFill="1"/>
    <xf numFmtId="3" fontId="47" fillId="0" borderId="89" xfId="2528" applyNumberFormat="1" applyFont="1" applyBorder="1" applyAlignment="1">
      <alignment horizontal="center" vertical="center"/>
    </xf>
    <xf numFmtId="3" fontId="47" fillId="0" borderId="84" xfId="2528" applyNumberFormat="1" applyFont="1" applyBorder="1" applyAlignment="1">
      <alignment horizontal="center" vertical="center"/>
    </xf>
    <xf numFmtId="0" fontId="47" fillId="0" borderId="0" xfId="2518" applyFont="1"/>
    <xf numFmtId="0" fontId="103" fillId="0" borderId="0" xfId="2518" applyFont="1" applyAlignment="1">
      <alignment horizontal="right" vertical="center"/>
    </xf>
    <xf numFmtId="0" fontId="47" fillId="0" borderId="0" xfId="2518" applyFont="1" applyAlignment="1"/>
    <xf numFmtId="0" fontId="104" fillId="0" borderId="0" xfId="2518" applyFont="1"/>
    <xf numFmtId="49" fontId="103" fillId="0" borderId="98" xfId="2518" applyNumberFormat="1" applyFont="1" applyBorder="1" applyAlignment="1">
      <alignment horizontal="right" vertical="center"/>
    </xf>
    <xf numFmtId="49" fontId="103" fillId="0" borderId="51" xfId="2518" applyNumberFormat="1" applyFont="1" applyBorder="1" applyAlignment="1">
      <alignment horizontal="right" vertical="center"/>
    </xf>
    <xf numFmtId="49" fontId="103" fillId="0" borderId="54" xfId="2518" applyNumberFormat="1" applyFont="1" applyBorder="1" applyAlignment="1">
      <alignment horizontal="right" vertical="center"/>
    </xf>
    <xf numFmtId="0" fontId="103" fillId="0" borderId="18" xfId="1204" applyFont="1" applyBorder="1" applyAlignment="1">
      <alignment wrapText="1"/>
    </xf>
    <xf numFmtId="168" fontId="104" fillId="0" borderId="163" xfId="2519" applyNumberFormat="1" applyFont="1" applyFill="1" applyBorder="1" applyAlignment="1">
      <alignment horizontal="right" vertical="center"/>
    </xf>
    <xf numFmtId="167" fontId="104" fillId="0" borderId="33" xfId="2518" applyNumberFormat="1" applyFont="1" applyBorder="1" applyAlignment="1">
      <alignment horizontal="right" vertical="center"/>
    </xf>
    <xf numFmtId="167" fontId="104" fillId="0" borderId="95" xfId="2518" applyNumberFormat="1" applyFont="1" applyBorder="1" applyAlignment="1">
      <alignment horizontal="right" vertical="center"/>
    </xf>
    <xf numFmtId="167" fontId="104" fillId="0" borderId="161" xfId="2518" applyNumberFormat="1" applyFont="1" applyBorder="1" applyAlignment="1">
      <alignment horizontal="right" vertical="center"/>
    </xf>
    <xf numFmtId="0" fontId="103" fillId="0" borderId="82" xfId="1204" applyFont="1" applyBorder="1" applyAlignment="1">
      <alignment wrapText="1"/>
    </xf>
    <xf numFmtId="168" fontId="104" fillId="0" borderId="162" xfId="2519" applyNumberFormat="1" applyFont="1" applyFill="1" applyBorder="1" applyAlignment="1">
      <alignment horizontal="right" vertical="center"/>
    </xf>
    <xf numFmtId="167" fontId="104" fillId="0" borderId="81" xfId="2518" applyNumberFormat="1" applyFont="1" applyBorder="1" applyAlignment="1">
      <alignment horizontal="right" vertical="center"/>
    </xf>
    <xf numFmtId="167" fontId="104" fillId="0" borderId="162" xfId="2518" applyNumberFormat="1" applyFont="1" applyBorder="1" applyAlignment="1">
      <alignment horizontal="right" vertical="center"/>
    </xf>
    <xf numFmtId="167" fontId="104" fillId="0" borderId="128" xfId="2518" applyNumberFormat="1" applyFont="1" applyBorder="1" applyAlignment="1">
      <alignment horizontal="right" vertical="center"/>
    </xf>
    <xf numFmtId="0" fontId="103" fillId="0" borderId="82" xfId="1204" applyFont="1" applyBorder="1" applyAlignment="1">
      <alignment vertical="center" wrapText="1"/>
    </xf>
    <xf numFmtId="0" fontId="103" fillId="0" borderId="50" xfId="1204" applyFont="1" applyBorder="1" applyAlignment="1">
      <alignment vertical="center" wrapText="1"/>
    </xf>
    <xf numFmtId="168" fontId="104" fillId="0" borderId="164" xfId="2519" applyNumberFormat="1" applyFont="1" applyFill="1" applyBorder="1" applyAlignment="1">
      <alignment horizontal="right" vertical="center"/>
    </xf>
    <xf numFmtId="167" fontId="104" fillId="0" borderId="79" xfId="2518" applyNumberFormat="1" applyFont="1" applyBorder="1" applyAlignment="1">
      <alignment horizontal="right" vertical="center"/>
    </xf>
    <xf numFmtId="167" fontId="104" fillId="0" borderId="164" xfId="2518" applyNumberFormat="1" applyFont="1" applyBorder="1" applyAlignment="1">
      <alignment horizontal="right" vertical="center"/>
    </xf>
    <xf numFmtId="167" fontId="104" fillId="0" borderId="85" xfId="2518" applyNumberFormat="1" applyFont="1" applyBorder="1" applyAlignment="1">
      <alignment horizontal="right" vertical="center"/>
    </xf>
    <xf numFmtId="0" fontId="52" fillId="0" borderId="0" xfId="2518" applyFont="1"/>
    <xf numFmtId="9" fontId="47" fillId="0" borderId="0" xfId="2515" applyFont="1"/>
    <xf numFmtId="0" fontId="50" fillId="0" borderId="0" xfId="2520" applyFont="1" applyAlignment="1">
      <alignment vertical="center"/>
    </xf>
    <xf numFmtId="0" fontId="59" fillId="0" borderId="0" xfId="2520" applyFont="1" applyAlignment="1">
      <alignment horizontal="right" vertical="center"/>
    </xf>
    <xf numFmtId="0" fontId="59" fillId="0" borderId="0" xfId="2520" applyFont="1" applyAlignment="1">
      <alignment horizontal="center"/>
    </xf>
    <xf numFmtId="0" fontId="50" fillId="0" borderId="0" xfId="2521" applyFont="1"/>
    <xf numFmtId="0" fontId="59" fillId="0" borderId="98" xfId="2521" applyFont="1" applyFill="1" applyBorder="1"/>
    <xf numFmtId="0" fontId="59" fillId="0" borderId="51" xfId="2521" applyFont="1" applyFill="1" applyBorder="1"/>
    <xf numFmtId="0" fontId="59" fillId="0" borderId="54" xfId="2521" applyFont="1" applyFill="1" applyBorder="1"/>
    <xf numFmtId="0" fontId="59" fillId="0" borderId="18" xfId="2521" applyFont="1" applyFill="1" applyBorder="1" applyAlignment="1">
      <alignment vertical="center" wrapText="1"/>
    </xf>
    <xf numFmtId="167" fontId="50" fillId="0" borderId="95" xfId="2521" applyNumberFormat="1" applyFont="1" applyBorder="1" applyAlignment="1">
      <alignment vertical="center"/>
    </xf>
    <xf numFmtId="167" fontId="50" fillId="0" borderId="91" xfId="2521" applyNumberFormat="1" applyFont="1" applyBorder="1" applyAlignment="1">
      <alignment vertical="center"/>
    </xf>
    <xf numFmtId="167" fontId="50" fillId="0" borderId="90" xfId="2521" applyNumberFormat="1" applyFont="1" applyBorder="1" applyAlignment="1">
      <alignment vertical="center"/>
    </xf>
    <xf numFmtId="0" fontId="59" fillId="0" borderId="82" xfId="2521" applyFont="1" applyFill="1" applyBorder="1" applyAlignment="1">
      <alignment wrapText="1"/>
    </xf>
    <xf numFmtId="167" fontId="50" fillId="0" borderId="162" xfId="2521" applyNumberFormat="1" applyFont="1" applyBorder="1" applyAlignment="1">
      <alignment vertical="center"/>
    </xf>
    <xf numFmtId="167" fontId="50" fillId="0" borderId="81" xfId="2521" applyNumberFormat="1" applyFont="1" applyBorder="1" applyAlignment="1">
      <alignment vertical="center"/>
    </xf>
    <xf numFmtId="167" fontId="50" fillId="0" borderId="128" xfId="2521" applyNumberFormat="1" applyFont="1" applyBorder="1" applyAlignment="1">
      <alignment vertical="center"/>
    </xf>
    <xf numFmtId="0" fontId="59" fillId="0" borderId="82" xfId="2521" applyFont="1" applyFill="1" applyBorder="1" applyAlignment="1">
      <alignment horizontal="left" wrapText="1"/>
    </xf>
    <xf numFmtId="0" fontId="59" fillId="0" borderId="50" xfId="2521" applyFont="1" applyFill="1" applyBorder="1" applyAlignment="1">
      <alignment wrapText="1"/>
    </xf>
    <xf numFmtId="167" fontId="50" fillId="0" borderId="164" xfId="2521" applyNumberFormat="1" applyFont="1" applyBorder="1" applyAlignment="1">
      <alignment vertical="center"/>
    </xf>
    <xf numFmtId="167" fontId="50" fillId="0" borderId="79" xfId="2521" applyNumberFormat="1" applyFont="1" applyBorder="1" applyAlignment="1">
      <alignment vertical="center"/>
    </xf>
    <xf numFmtId="167" fontId="50" fillId="0" borderId="85" xfId="2521" applyNumberFormat="1" applyFont="1" applyBorder="1" applyAlignment="1">
      <alignment vertical="center"/>
    </xf>
    <xf numFmtId="0" fontId="59" fillId="0" borderId="0" xfId="2521" applyFont="1" applyFill="1" applyAlignment="1">
      <alignment wrapText="1"/>
    </xf>
    <xf numFmtId="167" fontId="50" fillId="0" borderId="0" xfId="2521" applyNumberFormat="1" applyFont="1" applyAlignment="1">
      <alignment vertical="center"/>
    </xf>
    <xf numFmtId="0" fontId="59" fillId="0" borderId="0" xfId="2520" applyFont="1" applyAlignment="1">
      <alignment horizontal="center" vertical="center" wrapText="1"/>
    </xf>
    <xf numFmtId="0" fontId="59" fillId="0" borderId="51" xfId="2520" applyFont="1" applyBorder="1" applyAlignment="1">
      <alignment vertical="center"/>
    </xf>
    <xf numFmtId="0" fontId="59" fillId="0" borderId="98" xfId="2520" applyFont="1" applyBorder="1" applyAlignment="1">
      <alignment vertical="center"/>
    </xf>
    <xf numFmtId="0" fontId="59" fillId="0" borderId="54" xfId="2520" applyFont="1" applyBorder="1" applyAlignment="1">
      <alignment vertical="center"/>
    </xf>
    <xf numFmtId="0" fontId="50" fillId="0" borderId="0" xfId="2520" applyFont="1" applyFill="1" applyAlignment="1">
      <alignment vertical="center"/>
    </xf>
    <xf numFmtId="3" fontId="104" fillId="0" borderId="91" xfId="1333" applyNumberFormat="1" applyFont="1" applyFill="1" applyBorder="1"/>
    <xf numFmtId="3" fontId="104" fillId="0" borderId="95" xfId="1333" applyNumberFormat="1" applyFont="1" applyFill="1" applyBorder="1"/>
    <xf numFmtId="3" fontId="104" fillId="0" borderId="90" xfId="1333" applyNumberFormat="1" applyFont="1" applyFill="1" applyBorder="1"/>
    <xf numFmtId="3" fontId="104" fillId="0" borderId="81" xfId="1333" applyNumberFormat="1" applyFont="1" applyFill="1" applyBorder="1"/>
    <xf numFmtId="3" fontId="104" fillId="0" borderId="162" xfId="1333" applyNumberFormat="1" applyFont="1" applyFill="1" applyBorder="1"/>
    <xf numFmtId="3" fontId="104" fillId="0" borderId="128" xfId="1333" applyNumberFormat="1" applyFont="1" applyFill="1" applyBorder="1"/>
    <xf numFmtId="3" fontId="50" fillId="0" borderId="79" xfId="2520" applyNumberFormat="1" applyFont="1" applyFill="1" applyBorder="1" applyAlignment="1">
      <alignment vertical="center"/>
    </xf>
    <xf numFmtId="3" fontId="50" fillId="0" borderId="164" xfId="2520" applyNumberFormat="1" applyFont="1" applyFill="1" applyBorder="1" applyAlignment="1">
      <alignment vertical="center"/>
    </xf>
    <xf numFmtId="3" fontId="50" fillId="0" borderId="85" xfId="2520" applyNumberFormat="1" applyFont="1" applyFill="1" applyBorder="1" applyAlignment="1">
      <alignment vertical="center"/>
    </xf>
    <xf numFmtId="0" fontId="104" fillId="0" borderId="0" xfId="1333" applyFont="1" applyFill="1"/>
    <xf numFmtId="0" fontId="103" fillId="0" borderId="98" xfId="1333" applyFont="1" applyFill="1" applyBorder="1" applyAlignment="1">
      <alignment vertical="center"/>
    </xf>
    <xf numFmtId="0" fontId="103" fillId="0" borderId="51" xfId="1333" applyFont="1" applyFill="1" applyBorder="1" applyAlignment="1">
      <alignment vertical="center"/>
    </xf>
    <xf numFmtId="0" fontId="103" fillId="0" borderId="54" xfId="1333" applyFont="1" applyFill="1" applyBorder="1" applyAlignment="1">
      <alignment vertical="center"/>
    </xf>
    <xf numFmtId="168" fontId="104" fillId="0" borderId="163" xfId="2515" applyNumberFormat="1" applyFont="1" applyFill="1" applyBorder="1" applyAlignment="1">
      <alignment vertical="center"/>
    </xf>
    <xf numFmtId="168" fontId="104" fillId="0" borderId="33" xfId="2515" applyNumberFormat="1" applyFont="1" applyFill="1" applyBorder="1" applyAlignment="1">
      <alignment vertical="center"/>
    </xf>
    <xf numFmtId="168" fontId="104" fillId="0" borderId="161" xfId="2515" applyNumberFormat="1" applyFont="1" applyFill="1" applyBorder="1" applyAlignment="1">
      <alignment vertical="center"/>
    </xf>
    <xf numFmtId="168" fontId="104" fillId="0" borderId="162" xfId="2515" applyNumberFormat="1" applyFont="1" applyFill="1" applyBorder="1" applyAlignment="1">
      <alignment vertical="center"/>
    </xf>
    <xf numFmtId="168" fontId="104" fillId="0" borderId="81" xfId="2515" applyNumberFormat="1" applyFont="1" applyFill="1" applyBorder="1" applyAlignment="1">
      <alignment vertical="center"/>
    </xf>
    <xf numFmtId="168" fontId="104" fillId="0" borderId="128" xfId="2515" applyNumberFormat="1" applyFont="1" applyFill="1" applyBorder="1" applyAlignment="1">
      <alignment vertical="center"/>
    </xf>
    <xf numFmtId="168" fontId="104" fillId="0" borderId="164" xfId="2515" applyNumberFormat="1" applyFont="1" applyFill="1" applyBorder="1" applyAlignment="1">
      <alignment vertical="center"/>
    </xf>
    <xf numFmtId="168" fontId="104" fillId="0" borderId="79" xfId="2515" applyNumberFormat="1" applyFont="1" applyFill="1" applyBorder="1" applyAlignment="1">
      <alignment vertical="center"/>
    </xf>
    <xf numFmtId="168" fontId="104" fillId="0" borderId="85" xfId="2515" applyNumberFormat="1" applyFont="1" applyFill="1" applyBorder="1" applyAlignment="1">
      <alignment vertical="center"/>
    </xf>
    <xf numFmtId="0" fontId="103" fillId="0" borderId="0" xfId="1333" applyFont="1"/>
    <xf numFmtId="0" fontId="103" fillId="0" borderId="98" xfId="1333" applyFont="1" applyBorder="1"/>
    <xf numFmtId="0" fontId="103" fillId="0" borderId="51" xfId="1333" applyFont="1" applyBorder="1"/>
    <xf numFmtId="0" fontId="103" fillId="0" borderId="54" xfId="1333" applyFont="1" applyBorder="1"/>
    <xf numFmtId="168" fontId="104" fillId="0" borderId="163" xfId="2515" applyNumberFormat="1" applyFont="1" applyBorder="1" applyAlignment="1">
      <alignment vertical="center"/>
    </xf>
    <xf numFmtId="168" fontId="104" fillId="0" borderId="33" xfId="2515" applyNumberFormat="1" applyFont="1" applyBorder="1" applyAlignment="1">
      <alignment vertical="center"/>
    </xf>
    <xf numFmtId="168" fontId="104" fillId="0" borderId="161" xfId="2515" applyNumberFormat="1" applyFont="1" applyBorder="1" applyAlignment="1">
      <alignment vertical="center"/>
    </xf>
    <xf numFmtId="168" fontId="104" fillId="0" borderId="162" xfId="2515" applyNumberFormat="1" applyFont="1" applyBorder="1" applyAlignment="1">
      <alignment vertical="center"/>
    </xf>
    <xf numFmtId="168" fontId="104" fillId="0" borderId="81" xfId="2515" applyNumberFormat="1" applyFont="1" applyBorder="1" applyAlignment="1">
      <alignment vertical="center"/>
    </xf>
    <xf numFmtId="168" fontId="104" fillId="0" borderId="128" xfId="2515" applyNumberFormat="1" applyFont="1" applyBorder="1" applyAlignment="1">
      <alignment vertical="center"/>
    </xf>
    <xf numFmtId="168" fontId="104" fillId="0" borderId="164" xfId="2515" applyNumberFormat="1" applyFont="1" applyBorder="1" applyAlignment="1">
      <alignment vertical="center"/>
    </xf>
    <xf numFmtId="168" fontId="104" fillId="0" borderId="79" xfId="2515" applyNumberFormat="1" applyFont="1" applyBorder="1" applyAlignment="1">
      <alignment vertical="center"/>
    </xf>
    <xf numFmtId="168" fontId="104" fillId="0" borderId="85" xfId="2515" applyNumberFormat="1" applyFont="1" applyBorder="1" applyAlignment="1">
      <alignment vertical="center"/>
    </xf>
    <xf numFmtId="0" fontId="59" fillId="0" borderId="0" xfId="2520" applyFont="1" applyAlignment="1">
      <alignment vertical="center" wrapText="1"/>
    </xf>
    <xf numFmtId="0" fontId="104" fillId="0" borderId="0" xfId="1333" applyFont="1"/>
    <xf numFmtId="1" fontId="103" fillId="0" borderId="165" xfId="1333" applyNumberFormat="1" applyFont="1" applyBorder="1" applyAlignment="1">
      <alignment horizontal="right" vertical="center"/>
    </xf>
    <xf numFmtId="1" fontId="103" fillId="0" borderId="78" xfId="1333" applyNumberFormat="1" applyFont="1" applyBorder="1" applyAlignment="1">
      <alignment horizontal="right" vertical="center"/>
    </xf>
    <xf numFmtId="1" fontId="103" fillId="0" borderId="92" xfId="1333" applyNumberFormat="1" applyFont="1" applyBorder="1" applyAlignment="1">
      <alignment horizontal="right" vertical="center"/>
    </xf>
    <xf numFmtId="1" fontId="104" fillId="0" borderId="95" xfId="1333" applyNumberFormat="1" applyFont="1" applyBorder="1"/>
    <xf numFmtId="1" fontId="104" fillId="0" borderId="91" xfId="1333" applyNumberFormat="1" applyFont="1" applyBorder="1"/>
    <xf numFmtId="1" fontId="104" fillId="0" borderId="90" xfId="1333" applyNumberFormat="1" applyFont="1" applyBorder="1"/>
    <xf numFmtId="1" fontId="104" fillId="0" borderId="162" xfId="1333" applyNumberFormat="1" applyFont="1" applyBorder="1"/>
    <xf numFmtId="1" fontId="104" fillId="0" borderId="81" xfId="1333" applyNumberFormat="1" applyFont="1" applyBorder="1"/>
    <xf numFmtId="1" fontId="104" fillId="0" borderId="128" xfId="1333" applyNumberFormat="1" applyFont="1" applyBorder="1"/>
    <xf numFmtId="1" fontId="59" fillId="0" borderId="164" xfId="2520" applyNumberFormat="1" applyFont="1" applyBorder="1" applyAlignment="1">
      <alignment vertical="center"/>
    </xf>
    <xf numFmtId="1" fontId="59" fillId="0" borderId="79" xfId="2520" applyNumberFormat="1" applyFont="1" applyBorder="1" applyAlignment="1">
      <alignment vertical="center"/>
    </xf>
    <xf numFmtId="1" fontId="59" fillId="0" borderId="85" xfId="2520" applyNumberFormat="1" applyFont="1" applyBorder="1" applyAlignment="1">
      <alignment vertical="center"/>
    </xf>
    <xf numFmtId="1" fontId="50" fillId="0" borderId="0" xfId="2520" applyNumberFormat="1" applyFont="1" applyAlignment="1">
      <alignment vertical="center"/>
    </xf>
    <xf numFmtId="3" fontId="104" fillId="0" borderId="95" xfId="1333" applyNumberFormat="1" applyFont="1" applyBorder="1"/>
    <xf numFmtId="3" fontId="104" fillId="0" borderId="91" xfId="1333" applyNumberFormat="1" applyFont="1" applyBorder="1"/>
    <xf numFmtId="3" fontId="104" fillId="0" borderId="90" xfId="1333" applyNumberFormat="1" applyFont="1" applyBorder="1"/>
    <xf numFmtId="165" fontId="50" fillId="0" borderId="0" xfId="2515" applyNumberFormat="1" applyFont="1" applyAlignment="1">
      <alignment vertical="center"/>
    </xf>
    <xf numFmtId="3" fontId="104" fillId="0" borderId="162" xfId="1333" applyNumberFormat="1" applyFont="1" applyBorder="1"/>
    <xf numFmtId="3" fontId="104" fillId="0" borderId="81" xfId="1333" applyNumberFormat="1" applyFont="1" applyBorder="1"/>
    <xf numFmtId="3" fontId="104" fillId="0" borderId="128" xfId="1333" applyNumberFormat="1" applyFont="1" applyBorder="1"/>
    <xf numFmtId="3" fontId="59" fillId="0" borderId="164" xfId="2520" applyNumberFormat="1" applyFont="1" applyBorder="1" applyAlignment="1">
      <alignment vertical="center"/>
    </xf>
    <xf numFmtId="3" fontId="59" fillId="0" borderId="79" xfId="2520" applyNumberFormat="1" applyFont="1" applyBorder="1" applyAlignment="1">
      <alignment vertical="center"/>
    </xf>
    <xf numFmtId="3" fontId="59" fillId="0" borderId="85" xfId="2520" applyNumberFormat="1" applyFont="1" applyBorder="1" applyAlignment="1">
      <alignment vertical="center"/>
    </xf>
    <xf numFmtId="0" fontId="104" fillId="0" borderId="0" xfId="2522" applyFont="1" applyBorder="1"/>
    <xf numFmtId="0" fontId="103" fillId="0" borderId="98" xfId="2522" applyFont="1" applyBorder="1"/>
    <xf numFmtId="0" fontId="103" fillId="0" borderId="51" xfId="2522" applyFont="1" applyBorder="1"/>
    <xf numFmtId="0" fontId="103" fillId="0" borderId="54" xfId="2522" applyFont="1" applyBorder="1"/>
    <xf numFmtId="0" fontId="103" fillId="0" borderId="18" xfId="2522" applyFont="1" applyBorder="1" applyAlignment="1">
      <alignment horizontal="left" vertical="center" wrapText="1"/>
    </xf>
    <xf numFmtId="168" fontId="104" fillId="0" borderId="95" xfId="2515" applyNumberFormat="1" applyFont="1" applyBorder="1"/>
    <xf numFmtId="168" fontId="104" fillId="0" borderId="91" xfId="2515" applyNumberFormat="1" applyFont="1" applyBorder="1"/>
    <xf numFmtId="168" fontId="104" fillId="0" borderId="90" xfId="2515" applyNumberFormat="1" applyFont="1" applyBorder="1"/>
    <xf numFmtId="0" fontId="103" fillId="0" borderId="82" xfId="2522" applyFont="1" applyBorder="1" applyAlignment="1">
      <alignment horizontal="left" vertical="center" wrapText="1"/>
    </xf>
    <xf numFmtId="168" fontId="104" fillId="0" borderId="162" xfId="2515" applyNumberFormat="1" applyFont="1" applyBorder="1"/>
    <xf numFmtId="168" fontId="104" fillId="0" borderId="81" xfId="2515" applyNumberFormat="1" applyFont="1" applyBorder="1"/>
    <xf numFmtId="168" fontId="104" fillId="0" borderId="128" xfId="2515" applyNumberFormat="1" applyFont="1" applyBorder="1"/>
    <xf numFmtId="0" fontId="103" fillId="0" borderId="50" xfId="2522" applyFont="1" applyBorder="1" applyAlignment="1">
      <alignment horizontal="left" vertical="center" wrapText="1"/>
    </xf>
    <xf numFmtId="168" fontId="104" fillId="0" borderId="164" xfId="2515" applyNumberFormat="1" applyFont="1" applyBorder="1"/>
    <xf numFmtId="168" fontId="104" fillId="0" borderId="79" xfId="2515" applyNumberFormat="1" applyFont="1" applyBorder="1"/>
    <xf numFmtId="168" fontId="104" fillId="0" borderId="85" xfId="2515" applyNumberFormat="1" applyFont="1" applyBorder="1"/>
    <xf numFmtId="0" fontId="50" fillId="0" borderId="0" xfId="2520" applyFont="1" applyBorder="1" applyAlignment="1">
      <alignment vertical="center"/>
    </xf>
    <xf numFmtId="49" fontId="103" fillId="0" borderId="52" xfId="2518" applyNumberFormat="1" applyFont="1" applyBorder="1" applyAlignment="1">
      <alignment horizontal="right" vertical="center"/>
    </xf>
    <xf numFmtId="0" fontId="103" fillId="0" borderId="18" xfId="2518" applyFont="1" applyBorder="1" applyAlignment="1">
      <alignment wrapText="1"/>
    </xf>
    <xf numFmtId="168" fontId="104" fillId="0" borderId="33" xfId="2519" applyNumberFormat="1" applyFont="1" applyFill="1" applyBorder="1" applyAlignment="1">
      <alignment horizontal="right" vertical="center"/>
    </xf>
    <xf numFmtId="0" fontId="103" fillId="0" borderId="82" xfId="2518" applyFont="1" applyBorder="1" applyAlignment="1">
      <alignment wrapText="1"/>
    </xf>
    <xf numFmtId="168" fontId="104" fillId="0" borderId="81" xfId="2519" applyNumberFormat="1" applyFont="1" applyFill="1" applyBorder="1" applyAlignment="1">
      <alignment horizontal="right" vertical="center"/>
    </xf>
    <xf numFmtId="0" fontId="103" fillId="0" borderId="82" xfId="2518" applyFont="1" applyBorder="1" applyAlignment="1">
      <alignment vertical="center" wrapText="1"/>
    </xf>
    <xf numFmtId="0" fontId="103" fillId="0" borderId="50" xfId="2518" applyFont="1" applyBorder="1" applyAlignment="1">
      <alignment vertical="center" wrapText="1"/>
    </xf>
    <xf numFmtId="168" fontId="104" fillId="0" borderId="85" xfId="2519" applyNumberFormat="1" applyFont="1" applyFill="1" applyBorder="1" applyAlignment="1">
      <alignment horizontal="right" vertical="center"/>
    </xf>
    <xf numFmtId="168" fontId="104" fillId="0" borderId="79" xfId="2519" applyNumberFormat="1" applyFont="1" applyFill="1" applyBorder="1" applyAlignment="1">
      <alignment horizontal="right" vertical="center"/>
    </xf>
    <xf numFmtId="168" fontId="47" fillId="0" borderId="0" xfId="2515" applyNumberFormat="1" applyFont="1"/>
    <xf numFmtId="3" fontId="50" fillId="0" borderId="0" xfId="2520" applyNumberFormat="1" applyFont="1" applyFill="1" applyAlignment="1">
      <alignment vertical="center"/>
    </xf>
    <xf numFmtId="0" fontId="59" fillId="0" borderId="18" xfId="2520" applyFont="1" applyFill="1" applyBorder="1" applyAlignment="1">
      <alignment vertical="center" wrapText="1"/>
    </xf>
    <xf numFmtId="3" fontId="50" fillId="0" borderId="91" xfId="2520" applyNumberFormat="1" applyFont="1" applyFill="1" applyBorder="1" applyAlignment="1">
      <alignment vertical="center"/>
    </xf>
    <xf numFmtId="3" fontId="50" fillId="0" borderId="95" xfId="2520" applyNumberFormat="1" applyFont="1" applyFill="1" applyBorder="1" applyAlignment="1">
      <alignment vertical="center"/>
    </xf>
    <xf numFmtId="3" fontId="50" fillId="0" borderId="90" xfId="2520" applyNumberFormat="1" applyFont="1" applyFill="1" applyBorder="1" applyAlignment="1">
      <alignment vertical="center"/>
    </xf>
    <xf numFmtId="0" fontId="59" fillId="0" borderId="82" xfId="2520" applyFont="1" applyFill="1" applyBorder="1" applyAlignment="1">
      <alignment vertical="center" wrapText="1"/>
    </xf>
    <xf numFmtId="3" fontId="50" fillId="0" borderId="81" xfId="2520" applyNumberFormat="1" applyFont="1" applyFill="1" applyBorder="1" applyAlignment="1">
      <alignment vertical="center"/>
    </xf>
    <xf numFmtId="3" fontId="50" fillId="0" borderId="162" xfId="2520" applyNumberFormat="1" applyFont="1" applyFill="1" applyBorder="1" applyAlignment="1">
      <alignment vertical="center"/>
    </xf>
    <xf numFmtId="3" fontId="50" fillId="0" borderId="128" xfId="2520" applyNumberFormat="1" applyFont="1" applyFill="1" applyBorder="1" applyAlignment="1">
      <alignment vertical="center"/>
    </xf>
    <xf numFmtId="0" fontId="59" fillId="0" borderId="50" xfId="2520" applyFont="1" applyFill="1" applyBorder="1" applyAlignment="1">
      <alignment vertical="center" wrapText="1"/>
    </xf>
    <xf numFmtId="168" fontId="50" fillId="0" borderId="91" xfId="2520" applyNumberFormat="1" applyFont="1" applyFill="1" applyBorder="1" applyAlignment="1">
      <alignment vertical="center"/>
    </xf>
    <xf numFmtId="168" fontId="50" fillId="0" borderId="95" xfId="2520" applyNumberFormat="1" applyFont="1" applyFill="1" applyBorder="1" applyAlignment="1">
      <alignment vertical="center"/>
    </xf>
    <xf numFmtId="167" fontId="50" fillId="0" borderId="91" xfId="2520" applyNumberFormat="1" applyFont="1" applyFill="1" applyBorder="1" applyAlignment="1">
      <alignment vertical="center"/>
    </xf>
    <xf numFmtId="168" fontId="50" fillId="0" borderId="81" xfId="2520" applyNumberFormat="1" applyFont="1" applyFill="1" applyBorder="1" applyAlignment="1">
      <alignment vertical="center"/>
    </xf>
    <xf numFmtId="168" fontId="50" fillId="0" borderId="162" xfId="2520" applyNumberFormat="1" applyFont="1" applyFill="1" applyBorder="1" applyAlignment="1">
      <alignment vertical="center"/>
    </xf>
    <xf numFmtId="167" fontId="50" fillId="0" borderId="81" xfId="2520" applyNumberFormat="1" applyFont="1" applyFill="1" applyBorder="1" applyAlignment="1">
      <alignment vertical="center"/>
    </xf>
    <xf numFmtId="168" fontId="50" fillId="0" borderId="79" xfId="2520" applyNumberFormat="1" applyFont="1" applyFill="1" applyBorder="1" applyAlignment="1">
      <alignment vertical="center"/>
    </xf>
    <xf numFmtId="168" fontId="50" fillId="0" borderId="164" xfId="2520" applyNumberFormat="1" applyFont="1" applyFill="1" applyBorder="1" applyAlignment="1">
      <alignment vertical="center"/>
    </xf>
    <xf numFmtId="167" fontId="50" fillId="0" borderId="79" xfId="2520" applyNumberFormat="1" applyFont="1" applyFill="1" applyBorder="1" applyAlignment="1">
      <alignment vertical="center"/>
    </xf>
    <xf numFmtId="0" fontId="103" fillId="0" borderId="18" xfId="2522" applyFont="1" applyBorder="1" applyAlignment="1">
      <alignment wrapText="1"/>
    </xf>
    <xf numFmtId="0" fontId="103" fillId="0" borderId="82" xfId="2522" applyFont="1" applyBorder="1" applyAlignment="1">
      <alignment wrapText="1"/>
    </xf>
    <xf numFmtId="0" fontId="103" fillId="0" borderId="50" xfId="2522" applyFont="1" applyBorder="1" applyAlignment="1">
      <alignment wrapText="1"/>
    </xf>
    <xf numFmtId="0" fontId="103" fillId="0" borderId="91" xfId="1333" applyFont="1" applyFill="1" applyBorder="1" applyAlignment="1">
      <alignment vertical="center" wrapText="1"/>
    </xf>
    <xf numFmtId="0" fontId="103" fillId="0" borderId="81" xfId="1333" applyFont="1" applyFill="1" applyBorder="1" applyAlignment="1">
      <alignment vertical="center" wrapText="1"/>
    </xf>
    <xf numFmtId="0" fontId="103" fillId="0" borderId="81" xfId="1333" applyFont="1" applyFill="1" applyBorder="1"/>
    <xf numFmtId="0" fontId="103" fillId="0" borderId="79" xfId="1333" applyFont="1" applyFill="1" applyBorder="1" applyAlignment="1">
      <alignment vertical="center" wrapText="1"/>
    </xf>
    <xf numFmtId="0" fontId="103" fillId="0" borderId="91" xfId="1333" applyFont="1" applyBorder="1" applyAlignment="1">
      <alignment vertical="center" wrapText="1"/>
    </xf>
    <xf numFmtId="0" fontId="103" fillId="0" borderId="81" xfId="1333" applyFont="1" applyBorder="1" applyAlignment="1">
      <alignment vertical="center"/>
    </xf>
    <xf numFmtId="0" fontId="103" fillId="0" borderId="79" xfId="1333" applyFont="1" applyBorder="1" applyAlignment="1">
      <alignment vertical="center" wrapText="1"/>
    </xf>
    <xf numFmtId="49" fontId="103" fillId="0" borderId="98" xfId="1333" applyNumberFormat="1" applyFont="1" applyBorder="1" applyAlignment="1">
      <alignment horizontal="right" vertical="center"/>
    </xf>
    <xf numFmtId="49" fontId="103" fillId="0" borderId="51" xfId="1333" applyNumberFormat="1" applyFont="1" applyBorder="1" applyAlignment="1">
      <alignment horizontal="right" vertical="center"/>
    </xf>
    <xf numFmtId="49" fontId="103" fillId="0" borderId="54" xfId="1333" applyNumberFormat="1" applyFont="1" applyBorder="1" applyAlignment="1">
      <alignment horizontal="right" vertical="center"/>
    </xf>
    <xf numFmtId="3" fontId="104" fillId="0" borderId="163" xfId="1333" applyNumberFormat="1" applyFont="1" applyBorder="1"/>
    <xf numFmtId="3" fontId="104" fillId="0" borderId="33" xfId="1333" applyNumberFormat="1" applyFont="1" applyBorder="1"/>
    <xf numFmtId="3" fontId="104" fillId="0" borderId="161" xfId="1333" applyNumberFormat="1" applyFont="1" applyBorder="1"/>
    <xf numFmtId="0" fontId="103" fillId="0" borderId="81" xfId="1333" applyFont="1" applyBorder="1" applyAlignment="1">
      <alignment vertical="center" wrapText="1"/>
    </xf>
    <xf numFmtId="0" fontId="103" fillId="0" borderId="79" xfId="1333" applyFont="1" applyBorder="1" applyAlignment="1">
      <alignment horizontal="left" vertical="center" wrapText="1"/>
    </xf>
    <xf numFmtId="3" fontId="104" fillId="0" borderId="164" xfId="1333" applyNumberFormat="1" applyFont="1" applyBorder="1"/>
    <xf numFmtId="3" fontId="104" fillId="0" borderId="79" xfId="1333" applyNumberFormat="1" applyFont="1" applyBorder="1"/>
    <xf numFmtId="3" fontId="104" fillId="0" borderId="85" xfId="1333" applyNumberFormat="1" applyFont="1" applyBorder="1"/>
    <xf numFmtId="0" fontId="52" fillId="0" borderId="18" xfId="1333" applyFont="1" applyBorder="1" applyAlignment="1">
      <alignment horizontal="left" vertical="center" wrapText="1"/>
    </xf>
    <xf numFmtId="168" fontId="104" fillId="0" borderId="91" xfId="1333" applyNumberFormat="1" applyFont="1" applyFill="1" applyBorder="1"/>
    <xf numFmtId="168" fontId="104" fillId="0" borderId="95" xfId="1333" applyNumberFormat="1" applyFont="1" applyFill="1" applyBorder="1"/>
    <xf numFmtId="168" fontId="104" fillId="0" borderId="90" xfId="1333" applyNumberFormat="1" applyFont="1" applyFill="1" applyBorder="1"/>
    <xf numFmtId="0" fontId="52" fillId="0" borderId="82" xfId="1333" applyFont="1" applyBorder="1" applyAlignment="1">
      <alignment horizontal="left" vertical="center" wrapText="1"/>
    </xf>
    <xf numFmtId="168" fontId="104" fillId="0" borderId="81" xfId="1333" applyNumberFormat="1" applyFont="1" applyFill="1" applyBorder="1"/>
    <xf numFmtId="168" fontId="104" fillId="0" borderId="162" xfId="1333" applyNumberFormat="1" applyFont="1" applyFill="1" applyBorder="1"/>
    <xf numFmtId="168" fontId="104" fillId="0" borderId="128" xfId="1333" applyNumberFormat="1" applyFont="1" applyFill="1" applyBorder="1"/>
    <xf numFmtId="0" fontId="52" fillId="0" borderId="50" xfId="1333" applyFont="1" applyBorder="1" applyAlignment="1">
      <alignment horizontal="left" vertical="center" wrapText="1"/>
    </xf>
    <xf numFmtId="168" fontId="104" fillId="0" borderId="79" xfId="1333" applyNumberFormat="1" applyFont="1" applyFill="1" applyBorder="1"/>
    <xf numFmtId="168" fontId="104" fillId="0" borderId="164" xfId="1333" applyNumberFormat="1" applyFont="1" applyFill="1" applyBorder="1"/>
    <xf numFmtId="168" fontId="104" fillId="0" borderId="85" xfId="1333" applyNumberFormat="1" applyFont="1" applyFill="1" applyBorder="1"/>
    <xf numFmtId="165" fontId="93" fillId="0" borderId="31" xfId="4" applyNumberFormat="1" applyFont="1" applyBorder="1" applyAlignment="1">
      <alignment vertical="center"/>
    </xf>
    <xf numFmtId="165" fontId="93" fillId="0" borderId="41" xfId="4" applyNumberFormat="1" applyFont="1" applyBorder="1" applyAlignment="1">
      <alignment vertical="center"/>
    </xf>
    <xf numFmtId="165" fontId="93" fillId="0" borderId="21" xfId="4" applyNumberFormat="1" applyFont="1" applyBorder="1" applyAlignment="1">
      <alignment vertical="center"/>
    </xf>
    <xf numFmtId="165" fontId="62" fillId="0" borderId="64" xfId="4" applyNumberFormat="1" applyFont="1" applyBorder="1" applyAlignment="1">
      <alignment vertical="center"/>
    </xf>
    <xf numFmtId="165" fontId="62" fillId="0" borderId="98" xfId="4" applyNumberFormat="1" applyFont="1" applyBorder="1" applyAlignment="1">
      <alignment vertical="center"/>
    </xf>
    <xf numFmtId="165" fontId="93" fillId="0" borderId="0" xfId="2479" applyNumberFormat="1" applyFont="1" applyAlignment="1">
      <alignment vertical="center"/>
    </xf>
    <xf numFmtId="0" fontId="59" fillId="0" borderId="167" xfId="2520" applyFont="1" applyBorder="1" applyAlignment="1">
      <alignment horizontal="right" vertical="center"/>
    </xf>
    <xf numFmtId="3" fontId="46" fillId="0" borderId="84" xfId="0" applyNumberFormat="1" applyFont="1" applyBorder="1" applyAlignment="1">
      <alignment horizontal="center" vertical="center"/>
    </xf>
    <xf numFmtId="3" fontId="46" fillId="0" borderId="150" xfId="0" applyNumberFormat="1" applyFont="1" applyBorder="1" applyAlignment="1">
      <alignment horizontal="center" vertical="center"/>
    </xf>
    <xf numFmtId="3" fontId="46" fillId="51" borderId="0" xfId="0" applyNumberFormat="1" applyFont="1" applyFill="1" applyAlignment="1">
      <alignment vertical="center"/>
    </xf>
    <xf numFmtId="0" fontId="47" fillId="0" borderId="148" xfId="0" applyFont="1" applyFill="1" applyBorder="1" applyAlignment="1">
      <alignment horizontal="left" vertical="center" wrapText="1"/>
    </xf>
    <xf numFmtId="0" fontId="52" fillId="0" borderId="148" xfId="0" applyFont="1" applyFill="1" applyBorder="1" applyAlignment="1">
      <alignment horizontal="left" vertical="center" wrapText="1"/>
    </xf>
    <xf numFmtId="3" fontId="46" fillId="0" borderId="84" xfId="0" applyNumberFormat="1" applyFont="1" applyFill="1" applyBorder="1" applyAlignment="1">
      <alignment horizontal="center" vertical="center"/>
    </xf>
    <xf numFmtId="3" fontId="46" fillId="0" borderId="150" xfId="0" applyNumberFormat="1" applyFont="1" applyFill="1" applyBorder="1" applyAlignment="1">
      <alignment horizontal="center" vertical="center"/>
    </xf>
    <xf numFmtId="0" fontId="52" fillId="0" borderId="148" xfId="0" applyFont="1" applyFill="1" applyBorder="1" applyAlignment="1">
      <alignment vertical="center" wrapText="1"/>
    </xf>
    <xf numFmtId="0" fontId="52" fillId="54" borderId="148" xfId="0" applyFont="1" applyFill="1" applyBorder="1" applyAlignment="1">
      <alignment horizontal="left" vertical="center" wrapText="1"/>
    </xf>
    <xf numFmtId="3" fontId="46" fillId="52" borderId="150" xfId="0" applyNumberFormat="1" applyFont="1" applyFill="1" applyBorder="1" applyAlignment="1">
      <alignment horizontal="center" vertical="center"/>
    </xf>
    <xf numFmtId="0" fontId="52" fillId="0" borderId="38" xfId="0" applyFont="1" applyFill="1" applyBorder="1" applyAlignment="1">
      <alignment horizontal="justify" vertical="center" wrapText="1"/>
    </xf>
    <xf numFmtId="3" fontId="46" fillId="0" borderId="39" xfId="0" applyNumberFormat="1" applyFont="1" applyBorder="1" applyAlignment="1">
      <alignment horizontal="center" vertical="center"/>
    </xf>
    <xf numFmtId="3" fontId="46" fillId="0" borderId="30" xfId="0" applyNumberFormat="1" applyFont="1" applyBorder="1" applyAlignment="1">
      <alignment horizontal="center" vertical="center"/>
    </xf>
    <xf numFmtId="0" fontId="46" fillId="0" borderId="0" xfId="0" applyFont="1" applyAlignment="1">
      <alignment vertical="center" wrapText="1"/>
    </xf>
    <xf numFmtId="3" fontId="46" fillId="0" borderId="0" xfId="0" applyNumberFormat="1" applyFont="1" applyAlignment="1">
      <alignment horizontal="center" vertical="center"/>
    </xf>
    <xf numFmtId="0" fontId="46" fillId="0" borderId="0" xfId="0" applyFont="1" applyFill="1" applyAlignment="1">
      <alignment vertical="center" wrapText="1"/>
    </xf>
    <xf numFmtId="0" fontId="47" fillId="0" borderId="0" xfId="0" applyFont="1" applyFill="1" applyAlignment="1">
      <alignment vertical="center"/>
    </xf>
    <xf numFmtId="0" fontId="52" fillId="0" borderId="0" xfId="0" applyFont="1" applyFill="1" applyAlignment="1">
      <alignment horizontal="right" vertical="center"/>
    </xf>
    <xf numFmtId="0" fontId="46" fillId="0" borderId="0" xfId="0" applyFont="1" applyFill="1" applyAlignment="1">
      <alignment vertical="center"/>
    </xf>
    <xf numFmtId="0" fontId="47" fillId="0" borderId="0" xfId="0" applyFont="1" applyFill="1" applyAlignment="1">
      <alignment horizontal="right" vertical="center"/>
    </xf>
    <xf numFmtId="0" fontId="46" fillId="0" borderId="0" xfId="0" applyFont="1" applyFill="1" applyAlignment="1">
      <alignment horizontal="right" vertical="center"/>
    </xf>
    <xf numFmtId="0" fontId="52" fillId="0" borderId="94" xfId="0" applyFont="1" applyFill="1" applyBorder="1" applyAlignment="1">
      <alignment horizontal="center" vertical="center" wrapText="1"/>
    </xf>
    <xf numFmtId="0" fontId="52" fillId="0" borderId="24" xfId="0" applyFont="1" applyFill="1" applyBorder="1" applyAlignment="1">
      <alignment horizontal="center" vertical="center" wrapText="1"/>
    </xf>
    <xf numFmtId="3" fontId="47" fillId="0" borderId="84" xfId="0" applyNumberFormat="1" applyFont="1" applyFill="1" applyBorder="1" applyAlignment="1">
      <alignment horizontal="center" vertical="center"/>
    </xf>
    <xf numFmtId="3" fontId="47" fillId="0" borderId="150" xfId="0" applyNumberFormat="1" applyFont="1" applyFill="1" applyBorder="1" applyAlignment="1">
      <alignment horizontal="center" vertical="center"/>
    </xf>
    <xf numFmtId="3" fontId="46" fillId="0" borderId="0" xfId="0" applyNumberFormat="1" applyFont="1" applyFill="1" applyAlignment="1">
      <alignment vertical="center"/>
    </xf>
    <xf numFmtId="0" fontId="46" fillId="0" borderId="148" xfId="0" applyFont="1" applyFill="1" applyBorder="1" applyAlignment="1">
      <alignment vertical="center" wrapText="1"/>
    </xf>
    <xf numFmtId="0" fontId="52" fillId="0" borderId="38" xfId="0" applyFont="1" applyFill="1" applyBorder="1" applyAlignment="1">
      <alignment horizontal="left" vertical="center" wrapText="1"/>
    </xf>
    <xf numFmtId="3" fontId="47" fillId="0" borderId="39" xfId="0" applyNumberFormat="1" applyFont="1" applyFill="1" applyBorder="1" applyAlignment="1">
      <alignment horizontal="center" vertical="center"/>
    </xf>
    <xf numFmtId="3" fontId="47" fillId="0" borderId="30" xfId="0" applyNumberFormat="1" applyFont="1" applyFill="1" applyBorder="1" applyAlignment="1">
      <alignment horizontal="center" vertical="center"/>
    </xf>
    <xf numFmtId="3" fontId="47" fillId="0" borderId="0" xfId="0" applyNumberFormat="1" applyFont="1" applyFill="1" applyAlignment="1">
      <alignment vertical="center"/>
    </xf>
    <xf numFmtId="0" fontId="59" fillId="0" borderId="167" xfId="2520" applyFont="1" applyBorder="1" applyAlignment="1">
      <alignment vertical="center"/>
    </xf>
    <xf numFmtId="0" fontId="59" fillId="0" borderId="0" xfId="2520" applyFont="1" applyBorder="1" applyAlignment="1">
      <alignment vertical="center"/>
    </xf>
    <xf numFmtId="0" fontId="59" fillId="0" borderId="78" xfId="2520" applyFont="1" applyBorder="1" applyAlignment="1">
      <alignment vertical="center"/>
    </xf>
    <xf numFmtId="0" fontId="103" fillId="0" borderId="18" xfId="0" applyFont="1" applyFill="1" applyBorder="1" applyAlignment="1">
      <alignment vertical="center"/>
    </xf>
    <xf numFmtId="0" fontId="103" fillId="0" borderId="82" xfId="0" applyFont="1" applyFill="1" applyBorder="1" applyAlignment="1">
      <alignment vertical="center" wrapText="1"/>
    </xf>
    <xf numFmtId="0" fontId="103" fillId="0" borderId="82" xfId="0" applyFont="1" applyFill="1" applyBorder="1" applyAlignment="1">
      <alignment vertical="center"/>
    </xf>
    <xf numFmtId="0" fontId="103" fillId="0" borderId="50" xfId="0" applyFont="1" applyFill="1" applyBorder="1" applyAlignment="1">
      <alignment vertical="center" wrapText="1"/>
    </xf>
    <xf numFmtId="0" fontId="103" fillId="0" borderId="18" xfId="0" applyFont="1" applyFill="1" applyBorder="1" applyAlignment="1">
      <alignment vertical="center" wrapText="1"/>
    </xf>
    <xf numFmtId="0" fontId="103" fillId="0" borderId="82" xfId="0" applyFont="1" applyFill="1" applyBorder="1"/>
    <xf numFmtId="0" fontId="103" fillId="0" borderId="18" xfId="0" applyFont="1" applyBorder="1" applyAlignment="1">
      <alignment vertical="center" wrapText="1"/>
    </xf>
    <xf numFmtId="0" fontId="103" fillId="0" borderId="82" xfId="0" applyFont="1" applyBorder="1" applyAlignment="1">
      <alignment vertical="center"/>
    </xf>
    <xf numFmtId="0" fontId="103" fillId="0" borderId="50" xfId="0" applyFont="1" applyBorder="1" applyAlignment="1">
      <alignment vertical="center" wrapText="1"/>
    </xf>
    <xf numFmtId="0" fontId="103" fillId="0" borderId="91" xfId="0" applyFont="1" applyBorder="1" applyAlignment="1">
      <alignment vertical="center" wrapText="1"/>
    </xf>
    <xf numFmtId="0" fontId="103" fillId="0" borderId="81" xfId="0" applyFont="1" applyBorder="1" applyAlignment="1">
      <alignment vertical="center" wrapText="1"/>
    </xf>
    <xf numFmtId="0" fontId="103" fillId="0" borderId="81" xfId="0" applyFont="1" applyFill="1" applyBorder="1" applyAlignment="1">
      <alignment vertical="center" wrapText="1"/>
    </xf>
    <xf numFmtId="0" fontId="103" fillId="0" borderId="79" xfId="0" applyFont="1" applyBorder="1" applyAlignment="1">
      <alignment horizontal="left" vertical="center" wrapText="1"/>
    </xf>
    <xf numFmtId="0" fontId="103" fillId="0" borderId="0" xfId="0" applyFont="1" applyBorder="1" applyAlignment="1">
      <alignment horizontal="left" vertical="center" wrapText="1"/>
    </xf>
    <xf numFmtId="0" fontId="104" fillId="0" borderId="166" xfId="2518" applyFont="1" applyBorder="1"/>
    <xf numFmtId="167" fontId="104" fillId="0" borderId="163" xfId="2518" applyNumberFormat="1" applyFont="1" applyBorder="1" applyAlignment="1">
      <alignment horizontal="right" vertical="center"/>
    </xf>
    <xf numFmtId="0" fontId="47" fillId="0" borderId="0" xfId="2518" applyFont="1" applyBorder="1"/>
    <xf numFmtId="0" fontId="59" fillId="0" borderId="98" xfId="2520" applyFont="1" applyFill="1" applyBorder="1" applyAlignment="1">
      <alignment vertical="center"/>
    </xf>
    <xf numFmtId="0" fontId="59" fillId="0" borderId="51" xfId="2520" applyFont="1" applyFill="1" applyBorder="1" applyAlignment="1">
      <alignment vertical="center"/>
    </xf>
    <xf numFmtId="0" fontId="59" fillId="0" borderId="54" xfId="2520" applyFont="1" applyFill="1" applyBorder="1" applyAlignment="1">
      <alignment vertical="center"/>
    </xf>
    <xf numFmtId="3" fontId="50" fillId="0" borderId="0" xfId="2520" applyNumberFormat="1" applyFont="1" applyAlignment="1">
      <alignment vertical="center"/>
    </xf>
    <xf numFmtId="167" fontId="50" fillId="0" borderId="95" xfId="2520" applyNumberFormat="1" applyFont="1" applyFill="1" applyBorder="1" applyAlignment="1">
      <alignment vertical="center"/>
    </xf>
    <xf numFmtId="167" fontId="50" fillId="0" borderId="162" xfId="2520" applyNumberFormat="1" applyFont="1" applyFill="1" applyBorder="1" applyAlignment="1">
      <alignment vertical="center"/>
    </xf>
    <xf numFmtId="167" fontId="50" fillId="0" borderId="164" xfId="2520" applyNumberFormat="1" applyFont="1" applyFill="1" applyBorder="1" applyAlignment="1">
      <alignment vertical="center"/>
    </xf>
    <xf numFmtId="0" fontId="59" fillId="0" borderId="167" xfId="2520" applyFont="1" applyBorder="1" applyAlignment="1">
      <alignment horizontal="center"/>
    </xf>
    <xf numFmtId="0" fontId="104" fillId="0" borderId="17" xfId="2522" applyFont="1" applyBorder="1"/>
    <xf numFmtId="0" fontId="59" fillId="0" borderId="0" xfId="2520" applyFont="1" applyAlignment="1">
      <alignment vertical="center"/>
    </xf>
    <xf numFmtId="168" fontId="93" fillId="0" borderId="29" xfId="2526" applyNumberFormat="1" applyFont="1" applyBorder="1" applyAlignment="1">
      <alignment vertical="center"/>
    </xf>
    <xf numFmtId="168" fontId="93" fillId="0" borderId="88" xfId="2526" applyNumberFormat="1" applyFont="1" applyBorder="1" applyAlignment="1">
      <alignment vertical="center"/>
    </xf>
    <xf numFmtId="168" fontId="93" fillId="0" borderId="27" xfId="2526" applyNumberFormat="1" applyFont="1" applyBorder="1" applyAlignment="1">
      <alignment vertical="center"/>
    </xf>
    <xf numFmtId="0" fontId="59" fillId="0" borderId="166" xfId="2526" applyFont="1" applyBorder="1" applyAlignment="1">
      <alignment vertical="center"/>
    </xf>
    <xf numFmtId="168" fontId="93" fillId="0" borderId="32" xfId="2526" applyNumberFormat="1" applyFont="1" applyBorder="1" applyAlignment="1">
      <alignment vertical="center"/>
    </xf>
    <xf numFmtId="0" fontId="93" fillId="0" borderId="0" xfId="0" applyFont="1" applyAlignment="1">
      <alignment vertical="center"/>
    </xf>
    <xf numFmtId="0" fontId="62" fillId="0" borderId="0" xfId="0" applyFont="1" applyAlignment="1">
      <alignment horizontal="right" vertical="center"/>
    </xf>
    <xf numFmtId="0" fontId="93" fillId="0" borderId="0" xfId="0" applyFont="1" applyAlignment="1">
      <alignment horizontal="right" vertical="center"/>
    </xf>
    <xf numFmtId="0" fontId="93" fillId="0" borderId="54" xfId="0" applyFont="1" applyBorder="1" applyAlignment="1">
      <alignment vertical="center"/>
    </xf>
    <xf numFmtId="0" fontId="62" fillId="0" borderId="54" xfId="0" applyFont="1" applyBorder="1" applyAlignment="1">
      <alignment horizontal="center" vertical="center" wrapText="1"/>
    </xf>
    <xf numFmtId="0" fontId="62" fillId="0" borderId="64" xfId="0" applyFont="1" applyBorder="1" applyAlignment="1">
      <alignment horizontal="center" vertical="center" wrapText="1"/>
    </xf>
    <xf numFmtId="0" fontId="93" fillId="0" borderId="161" xfId="0" applyFont="1" applyBorder="1" applyAlignment="1">
      <alignment vertical="center"/>
    </xf>
    <xf numFmtId="3" fontId="93" fillId="0" borderId="161" xfId="0" applyNumberFormat="1" applyFont="1" applyBorder="1" applyAlignment="1">
      <alignment vertical="center"/>
    </xf>
    <xf numFmtId="0" fontId="93" fillId="0" borderId="128" xfId="0" applyFont="1" applyBorder="1" applyAlignment="1">
      <alignment vertical="center" wrapText="1"/>
    </xf>
    <xf numFmtId="3" fontId="93" fillId="0" borderId="128" xfId="0" applyNumberFormat="1" applyFont="1" applyBorder="1" applyAlignment="1">
      <alignment vertical="center"/>
    </xf>
    <xf numFmtId="0" fontId="93" fillId="0" borderId="67" xfId="0" applyFont="1" applyBorder="1" applyAlignment="1">
      <alignment vertical="center"/>
    </xf>
    <xf numFmtId="3" fontId="93" fillId="0" borderId="67" xfId="0" applyNumberFormat="1" applyFont="1" applyBorder="1" applyAlignment="1">
      <alignment vertical="center"/>
    </xf>
    <xf numFmtId="0" fontId="62" fillId="0" borderId="54" xfId="0" applyFont="1" applyBorder="1" applyAlignment="1">
      <alignment vertical="center" wrapText="1"/>
    </xf>
    <xf numFmtId="3" fontId="62" fillId="0" borderId="54" xfId="0" applyNumberFormat="1" applyFont="1" applyBorder="1" applyAlignment="1">
      <alignment vertical="center"/>
    </xf>
    <xf numFmtId="3" fontId="62" fillId="0" borderId="98" xfId="0" applyNumberFormat="1" applyFont="1" applyBorder="1" applyAlignment="1">
      <alignment vertical="center"/>
    </xf>
    <xf numFmtId="3" fontId="93" fillId="0" borderId="0" xfId="0" applyNumberFormat="1" applyFont="1" applyAlignment="1">
      <alignment vertical="center"/>
    </xf>
    <xf numFmtId="0" fontId="59" fillId="0" borderId="17" xfId="0" applyFont="1" applyBorder="1" applyAlignment="1">
      <alignment horizontal="center" vertical="center"/>
    </xf>
    <xf numFmtId="0" fontId="59" fillId="0" borderId="80" xfId="0" applyFont="1" applyBorder="1" applyAlignment="1">
      <alignment horizontal="center" vertical="center"/>
    </xf>
    <xf numFmtId="0" fontId="59" fillId="0" borderId="0" xfId="0" applyFont="1" applyAlignment="1">
      <alignment horizontal="center" vertical="center"/>
    </xf>
    <xf numFmtId="0" fontId="59" fillId="0" borderId="78" xfId="0" applyFont="1" applyBorder="1" applyAlignment="1">
      <alignment horizontal="center" vertical="center" wrapText="1"/>
    </xf>
    <xf numFmtId="0" fontId="59" fillId="0" borderId="100" xfId="0" applyFont="1" applyBorder="1" applyAlignment="1">
      <alignment horizontal="center" vertical="center" wrapText="1"/>
    </xf>
    <xf numFmtId="0" fontId="59" fillId="0" borderId="99" xfId="0" applyFont="1" applyBorder="1" applyAlignment="1">
      <alignment horizontal="center" vertical="center" wrapText="1"/>
    </xf>
    <xf numFmtId="0" fontId="59" fillId="0" borderId="87" xfId="0" applyFont="1" applyBorder="1" applyAlignment="1">
      <alignment horizontal="center" vertical="center" wrapText="1"/>
    </xf>
    <xf numFmtId="0" fontId="59" fillId="0" borderId="86" xfId="0" applyFont="1" applyBorder="1" applyAlignment="1">
      <alignment horizontal="center" vertical="center" wrapText="1"/>
    </xf>
    <xf numFmtId="0" fontId="59" fillId="0" borderId="83" xfId="0" applyFont="1" applyBorder="1" applyAlignment="1">
      <alignment horizontal="center" vertical="center" wrapText="1"/>
    </xf>
    <xf numFmtId="0" fontId="100" fillId="0" borderId="0" xfId="0" applyFont="1" applyFill="1" applyAlignment="1">
      <alignment horizontal="left" vertical="center" wrapText="1"/>
    </xf>
    <xf numFmtId="0" fontId="59" fillId="0" borderId="94" xfId="0" applyFont="1" applyBorder="1" applyAlignment="1">
      <alignment horizontal="center" vertical="center" wrapText="1"/>
    </xf>
    <xf numFmtId="0" fontId="59" fillId="0" borderId="29" xfId="0" applyFont="1" applyBorder="1" applyAlignment="1">
      <alignment horizontal="center" vertical="center" wrapText="1"/>
    </xf>
    <xf numFmtId="0" fontId="60" fillId="0" borderId="0" xfId="0" applyFont="1" applyAlignment="1">
      <alignment horizontal="right"/>
    </xf>
    <xf numFmtId="0" fontId="60" fillId="0" borderId="0" xfId="0" applyFont="1" applyAlignment="1">
      <alignment horizontal="center" vertical="center" wrapText="1"/>
    </xf>
    <xf numFmtId="0" fontId="57" fillId="0" borderId="18" xfId="0" applyFont="1" applyBorder="1" applyAlignment="1">
      <alignment horizontal="center" vertical="center" wrapText="1"/>
    </xf>
    <xf numFmtId="0" fontId="57" fillId="0" borderId="79" xfId="0" applyFont="1" applyBorder="1" applyAlignment="1">
      <alignment horizontal="center" vertical="center" wrapText="1"/>
    </xf>
    <xf numFmtId="0" fontId="57" fillId="0" borderId="63" xfId="0" applyFont="1" applyBorder="1" applyAlignment="1">
      <alignment horizontal="center" vertical="center" wrapText="1"/>
    </xf>
    <xf numFmtId="0" fontId="57" fillId="0" borderId="59" xfId="0" applyFont="1" applyBorder="1" applyAlignment="1">
      <alignment horizontal="center" vertical="center" wrapText="1"/>
    </xf>
    <xf numFmtId="0" fontId="57" fillId="0" borderId="64" xfId="0" applyFont="1" applyBorder="1" applyAlignment="1">
      <alignment horizontal="center" vertical="center" wrapText="1"/>
    </xf>
    <xf numFmtId="0" fontId="57" fillId="0" borderId="57" xfId="0" applyFont="1" applyBorder="1" applyAlignment="1">
      <alignment horizontal="center" vertical="center" wrapText="1"/>
    </xf>
    <xf numFmtId="0" fontId="99" fillId="0" borderId="0" xfId="0" applyFont="1" applyBorder="1" applyAlignment="1">
      <alignment horizontal="left" vertical="center" wrapText="1"/>
    </xf>
    <xf numFmtId="0" fontId="57" fillId="0" borderId="51" xfId="0" applyFont="1" applyBorder="1" applyAlignment="1">
      <alignment horizontal="center" vertical="center" wrapText="1"/>
    </xf>
    <xf numFmtId="0" fontId="60" fillId="0" borderId="0" xfId="0" applyFont="1" applyAlignment="1">
      <alignment horizontal="center"/>
    </xf>
    <xf numFmtId="0" fontId="57" fillId="0" borderId="50" xfId="0" applyFont="1" applyBorder="1" applyAlignment="1">
      <alignment horizontal="center" vertical="center" wrapText="1"/>
    </xf>
    <xf numFmtId="0" fontId="57" fillId="0" borderId="66" xfId="0" applyFont="1" applyBorder="1" applyAlignment="1">
      <alignment horizontal="center" vertical="center" wrapText="1"/>
    </xf>
    <xf numFmtId="0" fontId="57" fillId="0" borderId="29" xfId="0" applyFont="1" applyBorder="1" applyAlignment="1">
      <alignment horizontal="center" vertical="center" wrapText="1"/>
    </xf>
    <xf numFmtId="0" fontId="57" fillId="0" borderId="36" xfId="0" applyFont="1" applyBorder="1" applyAlignment="1">
      <alignment horizontal="center" vertical="center" wrapText="1"/>
    </xf>
    <xf numFmtId="0" fontId="57" fillId="0" borderId="24" xfId="0" applyFont="1" applyBorder="1" applyAlignment="1">
      <alignment horizontal="center" vertical="center" wrapText="1"/>
    </xf>
    <xf numFmtId="0" fontId="99" fillId="0" borderId="0" xfId="0" applyFont="1" applyBorder="1" applyAlignment="1">
      <alignment vertical="center" wrapText="1"/>
    </xf>
    <xf numFmtId="0" fontId="57" fillId="0" borderId="90" xfId="0" applyFont="1" applyBorder="1" applyAlignment="1">
      <alignment horizontal="center" vertical="center" wrapText="1"/>
    </xf>
    <xf numFmtId="0" fontId="57" fillId="0" borderId="91" xfId="0" applyFont="1" applyBorder="1" applyAlignment="1">
      <alignment horizontal="center" vertical="center" wrapText="1"/>
    </xf>
    <xf numFmtId="0" fontId="59" fillId="0" borderId="0" xfId="0" applyFont="1" applyAlignment="1">
      <alignment horizontal="center"/>
    </xf>
    <xf numFmtId="0" fontId="59" fillId="0" borderId="90" xfId="0" applyFont="1" applyBorder="1" applyAlignment="1">
      <alignment horizontal="center" vertical="center" wrapText="1"/>
    </xf>
    <xf numFmtId="0" fontId="59" fillId="0" borderId="18" xfId="0" applyFont="1" applyBorder="1" applyAlignment="1">
      <alignment horizontal="center" vertical="center" wrapText="1"/>
    </xf>
    <xf numFmtId="0" fontId="100" fillId="0" borderId="0" xfId="0" applyFont="1" applyAlignment="1">
      <alignment horizontal="left" vertical="center" wrapText="1"/>
    </xf>
    <xf numFmtId="0" fontId="59" fillId="0" borderId="91" xfId="0" applyFont="1" applyBorder="1" applyAlignment="1">
      <alignment horizontal="center" vertical="center" wrapText="1"/>
    </xf>
    <xf numFmtId="0" fontId="59" fillId="0" borderId="54" xfId="0" applyFont="1" applyBorder="1" applyAlignment="1">
      <alignment horizontal="center" vertical="center" wrapText="1"/>
    </xf>
    <xf numFmtId="0" fontId="59" fillId="0" borderId="51" xfId="0" applyFont="1" applyBorder="1" applyAlignment="1">
      <alignment horizontal="center" vertical="center" wrapText="1"/>
    </xf>
    <xf numFmtId="0" fontId="59" fillId="0" borderId="0" xfId="0" applyFont="1" applyAlignment="1">
      <alignment horizontal="right"/>
    </xf>
    <xf numFmtId="0" fontId="59" fillId="0" borderId="53" xfId="0" applyFont="1" applyBorder="1" applyAlignment="1">
      <alignment horizontal="center" vertical="center"/>
    </xf>
    <xf numFmtId="0" fontId="61" fillId="0" borderId="0" xfId="0" applyFont="1" applyAlignment="1">
      <alignment horizontal="center"/>
    </xf>
    <xf numFmtId="0" fontId="57" fillId="0" borderId="37" xfId="0" applyFont="1" applyBorder="1" applyAlignment="1">
      <alignment horizontal="center" vertical="center" wrapText="1"/>
    </xf>
    <xf numFmtId="0" fontId="57" fillId="0" borderId="44" xfId="0" applyFont="1" applyBorder="1" applyAlignment="1">
      <alignment horizontal="center" vertical="center" wrapText="1"/>
    </xf>
    <xf numFmtId="0" fontId="57" fillId="0" borderId="45" xfId="0" applyFont="1" applyBorder="1" applyAlignment="1">
      <alignment horizontal="center" vertical="center" wrapText="1"/>
    </xf>
    <xf numFmtId="0" fontId="57" fillId="0" borderId="23" xfId="0" applyFont="1" applyBorder="1" applyAlignment="1">
      <alignment horizontal="center" vertical="center" wrapText="1"/>
    </xf>
    <xf numFmtId="0" fontId="57" fillId="0" borderId="31" xfId="0" applyFont="1" applyBorder="1" applyAlignment="1">
      <alignment horizontal="center" vertical="center" wrapText="1"/>
    </xf>
    <xf numFmtId="0" fontId="62" fillId="0" borderId="0" xfId="0" applyFont="1" applyAlignment="1">
      <alignment horizontal="center" vertical="center" wrapText="1"/>
    </xf>
    <xf numFmtId="0" fontId="57" fillId="0" borderId="78" xfId="0" applyFont="1" applyBorder="1" applyAlignment="1">
      <alignment horizontal="center" vertical="center" wrapText="1"/>
    </xf>
    <xf numFmtId="0" fontId="0" fillId="0" borderId="0" xfId="0" applyBorder="1"/>
    <xf numFmtId="0" fontId="0" fillId="0" borderId="101" xfId="0" applyBorder="1"/>
    <xf numFmtId="14" fontId="57" fillId="0" borderId="63" xfId="0" applyNumberFormat="1" applyFont="1" applyBorder="1" applyAlignment="1">
      <alignment horizontal="center"/>
    </xf>
    <xf numFmtId="14" fontId="57" fillId="0" borderId="57" xfId="0" applyNumberFormat="1" applyFont="1" applyBorder="1" applyAlignment="1">
      <alignment horizontal="center"/>
    </xf>
    <xf numFmtId="0" fontId="57" fillId="0" borderId="58" xfId="0" applyFont="1" applyBorder="1" applyAlignment="1">
      <alignment horizontal="center"/>
    </xf>
    <xf numFmtId="0" fontId="57" fillId="0" borderId="59" xfId="0" applyFont="1" applyBorder="1" applyAlignment="1">
      <alignment horizontal="center"/>
    </xf>
    <xf numFmtId="0" fontId="57" fillId="0" borderId="64" xfId="0" applyFont="1" applyBorder="1" applyAlignment="1">
      <alignment horizontal="center"/>
    </xf>
    <xf numFmtId="0" fontId="52" fillId="28" borderId="25" xfId="0" applyFont="1" applyFill="1" applyBorder="1" applyAlignment="1">
      <alignment horizontal="center" vertical="center"/>
    </xf>
    <xf numFmtId="0" fontId="52" fillId="28" borderId="60" xfId="0" applyFont="1" applyFill="1" applyBorder="1" applyAlignment="1">
      <alignment horizontal="center" vertical="center"/>
    </xf>
    <xf numFmtId="0" fontId="101" fillId="0" borderId="17" xfId="796" applyFont="1" applyBorder="1" applyAlignment="1">
      <alignment horizontal="center" vertical="center"/>
    </xf>
    <xf numFmtId="0" fontId="101" fillId="0" borderId="80" xfId="796" applyFont="1" applyBorder="1" applyAlignment="1">
      <alignment horizontal="center" vertical="center"/>
    </xf>
    <xf numFmtId="0" fontId="101" fillId="0" borderId="54" xfId="796" applyFont="1" applyBorder="1" applyAlignment="1">
      <alignment horizontal="center" vertical="center" wrapText="1"/>
    </xf>
    <xf numFmtId="0" fontId="101" fillId="0" borderId="51" xfId="796" applyFont="1" applyBorder="1" applyAlignment="1">
      <alignment horizontal="center" vertical="center" wrapText="1"/>
    </xf>
    <xf numFmtId="0" fontId="101" fillId="0" borderId="52" xfId="796" applyFont="1" applyBorder="1" applyAlignment="1">
      <alignment horizontal="center" vertical="center" wrapText="1"/>
    </xf>
    <xf numFmtId="0" fontId="101" fillId="0" borderId="0" xfId="796" applyFont="1" applyAlignment="1">
      <alignment horizontal="right"/>
    </xf>
    <xf numFmtId="0" fontId="101" fillId="0" borderId="0" xfId="796" applyFont="1" applyAlignment="1">
      <alignment horizontal="center"/>
    </xf>
    <xf numFmtId="0" fontId="101" fillId="0" borderId="92" xfId="796" applyFont="1" applyBorder="1" applyAlignment="1">
      <alignment horizontal="center" vertical="center" wrapText="1"/>
    </xf>
    <xf numFmtId="0" fontId="101" fillId="0" borderId="78" xfId="796" applyFont="1" applyBorder="1" applyAlignment="1">
      <alignment horizontal="center" vertical="center" wrapText="1"/>
    </xf>
    <xf numFmtId="0" fontId="101" fillId="0" borderId="17" xfId="796" applyFont="1" applyBorder="1" applyAlignment="1">
      <alignment horizontal="center" vertical="center" wrapText="1"/>
    </xf>
    <xf numFmtId="0" fontId="101" fillId="0" borderId="0" xfId="796" applyFont="1" applyBorder="1" applyAlignment="1">
      <alignment horizontal="left" vertical="center" wrapText="1"/>
    </xf>
    <xf numFmtId="0" fontId="101" fillId="0" borderId="101" xfId="796" applyFont="1" applyBorder="1" applyAlignment="1">
      <alignment horizontal="center" vertical="center"/>
    </xf>
    <xf numFmtId="0" fontId="47" fillId="0" borderId="88" xfId="969" applyFont="1" applyBorder="1" applyAlignment="1">
      <alignment horizontal="left"/>
    </xf>
    <xf numFmtId="0" fontId="47" fillId="0" borderId="81" xfId="969" applyFont="1" applyBorder="1" applyAlignment="1">
      <alignment horizontal="left"/>
    </xf>
    <xf numFmtId="0" fontId="47" fillId="0" borderId="89" xfId="969" applyFont="1" applyBorder="1" applyAlignment="1">
      <alignment horizontal="left"/>
    </xf>
    <xf numFmtId="0" fontId="101" fillId="0" borderId="0" xfId="796" applyFont="1" applyAlignment="1">
      <alignment horizontal="center" vertical="center" wrapText="1"/>
    </xf>
    <xf numFmtId="0" fontId="52" fillId="0" borderId="88" xfId="969" applyFont="1" applyBorder="1" applyAlignment="1">
      <alignment horizontal="center"/>
    </xf>
    <xf numFmtId="0" fontId="52" fillId="0" borderId="81" xfId="969" applyFont="1" applyBorder="1" applyAlignment="1">
      <alignment horizontal="center"/>
    </xf>
    <xf numFmtId="0" fontId="52" fillId="0" borderId="89" xfId="969" applyFont="1" applyBorder="1" applyAlignment="1">
      <alignment horizontal="center"/>
    </xf>
    <xf numFmtId="0" fontId="47" fillId="0" borderId="88" xfId="969" applyFont="1" applyFill="1" applyBorder="1" applyAlignment="1">
      <alignment horizontal="left" wrapText="1"/>
    </xf>
    <xf numFmtId="0" fontId="47" fillId="0" borderId="81" xfId="969" applyFont="1" applyFill="1" applyBorder="1" applyAlignment="1">
      <alignment horizontal="left" wrapText="1"/>
    </xf>
    <xf numFmtId="0" fontId="47" fillId="0" borderId="89" xfId="969" applyFont="1" applyFill="1" applyBorder="1" applyAlignment="1">
      <alignment horizontal="left" wrapText="1"/>
    </xf>
    <xf numFmtId="0" fontId="47" fillId="0" borderId="88" xfId="969" applyFont="1" applyFill="1" applyBorder="1" applyAlignment="1">
      <alignment horizontal="left"/>
    </xf>
    <xf numFmtId="0" fontId="47" fillId="0" borderId="81" xfId="969" applyFont="1" applyFill="1" applyBorder="1" applyAlignment="1">
      <alignment horizontal="left"/>
    </xf>
    <xf numFmtId="0" fontId="47" fillId="0" borderId="89" xfId="969" applyFont="1" applyFill="1" applyBorder="1" applyAlignment="1">
      <alignment horizontal="left"/>
    </xf>
    <xf numFmtId="0" fontId="47" fillId="0" borderId="88" xfId="2528" applyFont="1" applyBorder="1" applyAlignment="1">
      <alignment horizontal="left"/>
    </xf>
    <xf numFmtId="0" fontId="47" fillId="0" borderId="81" xfId="2528" applyFont="1" applyBorder="1" applyAlignment="1">
      <alignment horizontal="left"/>
    </xf>
    <xf numFmtId="0" fontId="47" fillId="0" borderId="89" xfId="2528" applyFont="1" applyBorder="1" applyAlignment="1">
      <alignment horizontal="left"/>
    </xf>
    <xf numFmtId="0" fontId="46" fillId="0" borderId="88" xfId="969" applyFont="1" applyBorder="1" applyAlignment="1">
      <alignment horizontal="left"/>
    </xf>
    <xf numFmtId="0" fontId="46" fillId="0" borderId="81" xfId="969" applyFont="1" applyBorder="1" applyAlignment="1">
      <alignment horizontal="left"/>
    </xf>
    <xf numFmtId="0" fontId="46" fillId="0" borderId="89" xfId="969" applyFont="1" applyBorder="1" applyAlignment="1">
      <alignment horizontal="left"/>
    </xf>
    <xf numFmtId="0" fontId="52" fillId="0" borderId="88" xfId="969" applyFont="1" applyFill="1" applyBorder="1" applyAlignment="1">
      <alignment horizontal="left"/>
    </xf>
    <xf numFmtId="0" fontId="52" fillId="0" borderId="81" xfId="969" applyFont="1" applyFill="1" applyBorder="1" applyAlignment="1">
      <alignment horizontal="left"/>
    </xf>
    <xf numFmtId="0" fontId="52" fillId="0" borderId="89" xfId="969" applyFont="1" applyFill="1" applyBorder="1" applyAlignment="1">
      <alignment horizontal="left"/>
    </xf>
    <xf numFmtId="0" fontId="52" fillId="0" borderId="88" xfId="2528" applyFont="1" applyFill="1" applyBorder="1" applyAlignment="1">
      <alignment horizontal="left"/>
    </xf>
    <xf numFmtId="0" fontId="52" fillId="0" borderId="81" xfId="2528" applyFont="1" applyFill="1" applyBorder="1" applyAlignment="1">
      <alignment horizontal="left"/>
    </xf>
    <xf numFmtId="0" fontId="52" fillId="0" borderId="89" xfId="2528" applyFont="1" applyFill="1" applyBorder="1" applyAlignment="1">
      <alignment horizontal="left"/>
    </xf>
    <xf numFmtId="0" fontId="101" fillId="0" borderId="0" xfId="2494" applyFont="1" applyAlignment="1">
      <alignment horizontal="center"/>
    </xf>
    <xf numFmtId="0" fontId="101" fillId="0" borderId="0" xfId="2494" applyFont="1" applyBorder="1" applyAlignment="1">
      <alignment horizontal="right"/>
    </xf>
    <xf numFmtId="0" fontId="52" fillId="0" borderId="88" xfId="2528" applyFont="1" applyBorder="1" applyAlignment="1">
      <alignment horizontal="center"/>
    </xf>
    <xf numFmtId="0" fontId="52" fillId="0" borderId="81" xfId="2528" applyFont="1" applyBorder="1" applyAlignment="1">
      <alignment horizontal="center"/>
    </xf>
    <xf numFmtId="0" fontId="52" fillId="0" borderId="89" xfId="2528" applyFont="1" applyBorder="1" applyAlignment="1">
      <alignment horizontal="center"/>
    </xf>
    <xf numFmtId="0" fontId="47" fillId="0" borderId="88" xfId="2528" applyFont="1" applyBorder="1" applyAlignment="1">
      <alignment horizontal="left" wrapText="1"/>
    </xf>
    <xf numFmtId="0" fontId="47" fillId="0" borderId="81" xfId="2528" applyFont="1" applyBorder="1" applyAlignment="1">
      <alignment horizontal="left" wrapText="1"/>
    </xf>
    <xf numFmtId="0" fontId="47" fillId="0" borderId="89" xfId="2528" applyFont="1" applyBorder="1" applyAlignment="1">
      <alignment horizontal="left" wrapText="1"/>
    </xf>
    <xf numFmtId="0" fontId="46" fillId="0" borderId="88" xfId="2528" applyFont="1" applyBorder="1" applyAlignment="1">
      <alignment horizontal="left"/>
    </xf>
    <xf numFmtId="0" fontId="46" fillId="0" borderId="81" xfId="2528" applyFont="1" applyBorder="1" applyAlignment="1">
      <alignment horizontal="left"/>
    </xf>
    <xf numFmtId="0" fontId="46" fillId="0" borderId="89" xfId="2528" applyFont="1" applyBorder="1" applyAlignment="1">
      <alignment horizontal="left"/>
    </xf>
    <xf numFmtId="0" fontId="47" fillId="0" borderId="88" xfId="2528" applyFont="1" applyFill="1" applyBorder="1" applyAlignment="1">
      <alignment horizontal="left"/>
    </xf>
    <xf numFmtId="0" fontId="47" fillId="0" borderId="81" xfId="2528" applyFont="1" applyFill="1" applyBorder="1" applyAlignment="1">
      <alignment horizontal="left"/>
    </xf>
    <xf numFmtId="0" fontId="47" fillId="0" borderId="89" xfId="2528" applyFont="1" applyFill="1" applyBorder="1" applyAlignment="1">
      <alignment horizontal="left"/>
    </xf>
    <xf numFmtId="0" fontId="101" fillId="0" borderId="0" xfId="2494" applyFont="1" applyAlignment="1">
      <alignment horizontal="right"/>
    </xf>
    <xf numFmtId="0" fontId="59" fillId="0" borderId="0" xfId="0" applyFont="1" applyAlignment="1">
      <alignment horizontal="center" vertical="center" wrapText="1"/>
    </xf>
    <xf numFmtId="0" fontId="50" fillId="0" borderId="0" xfId="0" applyFont="1" applyAlignment="1">
      <alignment horizontal="left" wrapText="1"/>
    </xf>
    <xf numFmtId="0" fontId="50" fillId="0" borderId="0" xfId="0" applyFont="1" applyAlignment="1">
      <alignment horizontal="left" vertical="center" wrapText="1"/>
    </xf>
    <xf numFmtId="0" fontId="93" fillId="0" borderId="0" xfId="0" applyFont="1" applyAlignment="1">
      <alignment horizontal="left"/>
    </xf>
    <xf numFmtId="3" fontId="50" fillId="0" borderId="0" xfId="0" applyNumberFormat="1" applyFont="1" applyAlignment="1">
      <alignment horizontal="left" wrapText="1"/>
    </xf>
    <xf numFmtId="3" fontId="101" fillId="0" borderId="0" xfId="2494" applyNumberFormat="1" applyFont="1" applyAlignment="1">
      <alignment horizontal="right"/>
    </xf>
    <xf numFmtId="3" fontId="50" fillId="0" borderId="0" xfId="0" applyNumberFormat="1" applyFont="1" applyAlignment="1">
      <alignment horizontal="center" vertical="center" wrapText="1"/>
    </xf>
    <xf numFmtId="3" fontId="0" fillId="0" borderId="0" xfId="0" applyNumberFormat="1" applyAlignment="1">
      <alignment horizontal="left"/>
    </xf>
    <xf numFmtId="3" fontId="93" fillId="0" borderId="0" xfId="0" applyNumberFormat="1" applyFont="1" applyAlignment="1">
      <alignment horizontal="left"/>
    </xf>
    <xf numFmtId="3" fontId="50" fillId="0" borderId="0" xfId="0" applyNumberFormat="1" applyFont="1" applyAlignment="1">
      <alignment horizontal="center"/>
    </xf>
    <xf numFmtId="0" fontId="59" fillId="51" borderId="0" xfId="0" applyFont="1" applyFill="1" applyAlignment="1">
      <alignment horizontal="center" vertical="center"/>
    </xf>
    <xf numFmtId="0" fontId="59" fillId="0" borderId="0" xfId="0" applyFont="1" applyFill="1" applyAlignment="1">
      <alignment horizontal="center" vertical="center"/>
    </xf>
    <xf numFmtId="0" fontId="103" fillId="0" borderId="0" xfId="2518" applyFont="1" applyAlignment="1">
      <alignment horizontal="left" vertical="center"/>
    </xf>
    <xf numFmtId="0" fontId="103" fillId="0" borderId="0" xfId="2518" applyFont="1" applyAlignment="1">
      <alignment horizontal="center"/>
    </xf>
    <xf numFmtId="0" fontId="104" fillId="0" borderId="0" xfId="2518" applyFont="1" applyAlignment="1">
      <alignment horizontal="left" vertical="center" wrapText="1"/>
    </xf>
    <xf numFmtId="0" fontId="59" fillId="0" borderId="0" xfId="2520" applyFont="1" applyAlignment="1">
      <alignment horizontal="center" wrapText="1"/>
    </xf>
    <xf numFmtId="0" fontId="59" fillId="0" borderId="0" xfId="2520" applyFont="1" applyAlignment="1">
      <alignment horizontal="center"/>
    </xf>
    <xf numFmtId="0" fontId="50" fillId="0" borderId="0" xfId="2520" applyFont="1" applyAlignment="1">
      <alignment horizontal="left" vertical="center" wrapText="1"/>
    </xf>
    <xf numFmtId="0" fontId="50" fillId="0" borderId="0" xfId="2520" applyFont="1" applyAlignment="1">
      <alignment horizontal="left" vertical="center"/>
    </xf>
    <xf numFmtId="0" fontId="59" fillId="0" borderId="0" xfId="2520" applyFont="1" applyAlignment="1">
      <alignment horizontal="center" vertical="center" wrapText="1"/>
    </xf>
    <xf numFmtId="0" fontId="59" fillId="0" borderId="167" xfId="2520" applyFont="1" applyBorder="1" applyAlignment="1">
      <alignment horizontal="center" vertical="center" wrapText="1"/>
    </xf>
    <xf numFmtId="0" fontId="59" fillId="0" borderId="167" xfId="2520" applyFont="1" applyBorder="1" applyAlignment="1">
      <alignment horizontal="right" vertical="center"/>
    </xf>
    <xf numFmtId="0" fontId="103" fillId="0" borderId="0" xfId="2518" applyFont="1" applyAlignment="1">
      <alignment horizontal="right" vertical="center"/>
    </xf>
    <xf numFmtId="0" fontId="103" fillId="0" borderId="0" xfId="2518" applyFont="1" applyAlignment="1">
      <alignment horizontal="center" vertical="center"/>
    </xf>
    <xf numFmtId="0" fontId="104" fillId="0" borderId="0" xfId="2518" applyFont="1" applyAlignment="1">
      <alignment horizontal="left" vertical="center"/>
    </xf>
    <xf numFmtId="0" fontId="59" fillId="0" borderId="167" xfId="2520" applyFont="1" applyBorder="1" applyAlignment="1">
      <alignment horizontal="center" wrapText="1"/>
    </xf>
    <xf numFmtId="0" fontId="59" fillId="0" borderId="0" xfId="2520" applyFont="1" applyAlignment="1">
      <alignment horizontal="center" vertical="center"/>
    </xf>
    <xf numFmtId="0" fontId="59" fillId="0" borderId="17" xfId="2526" applyFont="1" applyBorder="1" applyAlignment="1">
      <alignment horizontal="center" vertical="center"/>
    </xf>
    <xf numFmtId="0" fontId="59" fillId="0" borderId="166" xfId="2526" applyFont="1" applyBorder="1" applyAlignment="1">
      <alignment horizontal="center" vertical="center"/>
    </xf>
    <xf numFmtId="0" fontId="59" fillId="0" borderId="90" xfId="2526" applyFont="1" applyBorder="1" applyAlignment="1">
      <alignment horizontal="center" vertical="center"/>
    </xf>
    <xf numFmtId="0" fontId="59" fillId="0" borderId="91" xfId="2526" applyFont="1" applyBorder="1" applyAlignment="1">
      <alignment horizontal="center" vertical="center"/>
    </xf>
    <xf numFmtId="0" fontId="59" fillId="0" borderId="18" xfId="2526" applyFont="1" applyBorder="1" applyAlignment="1">
      <alignment horizontal="center" vertical="center"/>
    </xf>
    <xf numFmtId="0" fontId="59" fillId="0" borderId="36" xfId="2526" applyFont="1" applyBorder="1" applyAlignment="1">
      <alignment horizontal="center" vertical="center"/>
    </xf>
    <xf numFmtId="0" fontId="59" fillId="0" borderId="94" xfId="2526" applyFont="1" applyBorder="1" applyAlignment="1">
      <alignment horizontal="center" vertical="center"/>
    </xf>
    <xf numFmtId="0" fontId="59" fillId="0" borderId="24" xfId="2526" applyFont="1" applyBorder="1" applyAlignment="1">
      <alignment horizontal="center" vertical="center"/>
    </xf>
    <xf numFmtId="0" fontId="59" fillId="0" borderId="66" xfId="2526" applyFont="1" applyBorder="1" applyAlignment="1">
      <alignment horizontal="center" vertical="center"/>
    </xf>
    <xf numFmtId="0" fontId="59" fillId="0" borderId="29" xfId="2526" applyFont="1" applyBorder="1" applyAlignment="1">
      <alignment horizontal="center" vertical="center"/>
    </xf>
    <xf numFmtId="0" fontId="62" fillId="0" borderId="0" xfId="0" applyFont="1" applyAlignment="1">
      <alignment horizontal="center" vertical="center"/>
    </xf>
    <xf numFmtId="0" fontId="62" fillId="0" borderId="54" xfId="0" applyFont="1" applyBorder="1" applyAlignment="1">
      <alignment horizontal="center" vertical="center"/>
    </xf>
    <xf numFmtId="0" fontId="62" fillId="0" borderId="51" xfId="0" applyFont="1" applyBorder="1" applyAlignment="1">
      <alignment horizontal="center" vertical="center"/>
    </xf>
    <xf numFmtId="0" fontId="62" fillId="0" borderId="52" xfId="0" applyFont="1" applyBorder="1" applyAlignment="1">
      <alignment horizontal="center" vertical="center"/>
    </xf>
    <xf numFmtId="0" fontId="62" fillId="0" borderId="54" xfId="0" applyFont="1" applyBorder="1" applyAlignment="1">
      <alignment horizontal="center" vertical="center" wrapText="1"/>
    </xf>
    <xf numFmtId="0" fontId="62" fillId="0" borderId="52" xfId="0" applyFont="1" applyBorder="1" applyAlignment="1">
      <alignment horizontal="center" vertical="center" wrapText="1"/>
    </xf>
    <xf numFmtId="165" fontId="62" fillId="0" borderId="54" xfId="2479" applyNumberFormat="1" applyFont="1" applyBorder="1" applyAlignment="1">
      <alignment horizontal="center" vertical="center"/>
    </xf>
    <xf numFmtId="165" fontId="62" fillId="0" borderId="52" xfId="2479" applyNumberFormat="1" applyFont="1" applyBorder="1" applyAlignment="1">
      <alignment horizontal="center" vertical="center"/>
    </xf>
  </cellXfs>
  <cellStyles count="2531">
    <cellStyle name="=D:\WINNT\SYSTEM32\COMMAND.COM" xfId="988"/>
    <cellStyle name="1 indent" xfId="989"/>
    <cellStyle name="1enter" xfId="990"/>
    <cellStyle name="1enter 2" xfId="991"/>
    <cellStyle name="2 indents" xfId="992"/>
    <cellStyle name="20% - Accent1 10" xfId="5"/>
    <cellStyle name="20% - Accent1 10 2" xfId="6"/>
    <cellStyle name="20% - Accent1 11" xfId="7"/>
    <cellStyle name="20% - Accent1 11 2" xfId="8"/>
    <cellStyle name="20% - Accent1 12" xfId="9"/>
    <cellStyle name="20% - Accent1 12 2" xfId="10"/>
    <cellStyle name="20% - Accent1 13" xfId="11"/>
    <cellStyle name="20% - Accent1 13 2" xfId="12"/>
    <cellStyle name="20% - Accent1 14" xfId="13"/>
    <cellStyle name="20% - Accent1 14 2" xfId="14"/>
    <cellStyle name="20% - Accent1 2" xfId="15"/>
    <cellStyle name="20% - Accent1 2 2" xfId="16"/>
    <cellStyle name="20% - Accent1 2 2 2" xfId="17"/>
    <cellStyle name="20% - Accent1 2 2_sporedba po zemji" xfId="994"/>
    <cellStyle name="20% - Accent1 2 3" xfId="18"/>
    <cellStyle name="20% - Accent1 2 3 2" xfId="19"/>
    <cellStyle name="20% - Accent1 2 3_sporedba po zemji" xfId="995"/>
    <cellStyle name="20% - Accent1 2 4" xfId="20"/>
    <cellStyle name="20% - Accent1 2 5" xfId="996"/>
    <cellStyle name="20% - Accent1 2_sporedba po zemji" xfId="993"/>
    <cellStyle name="20% - Accent1 3" xfId="21"/>
    <cellStyle name="20% - Accent1 3 2" xfId="22"/>
    <cellStyle name="20% - Accent1 4" xfId="23"/>
    <cellStyle name="20% - Accent1 4 2" xfId="24"/>
    <cellStyle name="20% - Accent1 5" xfId="25"/>
    <cellStyle name="20% - Accent1 5 2" xfId="26"/>
    <cellStyle name="20% - Accent1 6" xfId="27"/>
    <cellStyle name="20% - Accent1 6 2" xfId="28"/>
    <cellStyle name="20% - Accent1 7" xfId="29"/>
    <cellStyle name="20% - Accent1 7 2" xfId="30"/>
    <cellStyle name="20% - Accent1 8" xfId="31"/>
    <cellStyle name="20% - Accent1 8 2" xfId="32"/>
    <cellStyle name="20% - Accent1 9" xfId="33"/>
    <cellStyle name="20% - Accent1 9 2" xfId="34"/>
    <cellStyle name="20% - Accent2 10" xfId="35"/>
    <cellStyle name="20% - Accent2 10 2" xfId="36"/>
    <cellStyle name="20% - Accent2 11" xfId="37"/>
    <cellStyle name="20% - Accent2 11 2" xfId="38"/>
    <cellStyle name="20% - Accent2 12" xfId="39"/>
    <cellStyle name="20% - Accent2 12 2" xfId="40"/>
    <cellStyle name="20% - Accent2 13" xfId="41"/>
    <cellStyle name="20% - Accent2 13 2" xfId="42"/>
    <cellStyle name="20% - Accent2 14" xfId="43"/>
    <cellStyle name="20% - Accent2 14 2" xfId="44"/>
    <cellStyle name="20% - Accent2 2" xfId="45"/>
    <cellStyle name="20% - Accent2 2 2" xfId="46"/>
    <cellStyle name="20% - Accent2 2 2 2" xfId="47"/>
    <cellStyle name="20% - Accent2 2 2_sporedba po zemji" xfId="998"/>
    <cellStyle name="20% - Accent2 2 3" xfId="48"/>
    <cellStyle name="20% - Accent2 2 3 2" xfId="49"/>
    <cellStyle name="20% - Accent2 2 3_sporedba po zemji" xfId="999"/>
    <cellStyle name="20% - Accent2 2 4" xfId="50"/>
    <cellStyle name="20% - Accent2 2 5" xfId="1000"/>
    <cellStyle name="20% - Accent2 2_sporedba po zemji" xfId="997"/>
    <cellStyle name="20% - Accent2 3" xfId="51"/>
    <cellStyle name="20% - Accent2 3 2" xfId="52"/>
    <cellStyle name="20% - Accent2 4" xfId="53"/>
    <cellStyle name="20% - Accent2 4 2" xfId="54"/>
    <cellStyle name="20% - Accent2 5" xfId="55"/>
    <cellStyle name="20% - Accent2 5 2" xfId="56"/>
    <cellStyle name="20% - Accent2 6" xfId="57"/>
    <cellStyle name="20% - Accent2 6 2" xfId="58"/>
    <cellStyle name="20% - Accent2 7" xfId="59"/>
    <cellStyle name="20% - Accent2 7 2" xfId="60"/>
    <cellStyle name="20% - Accent2 8" xfId="61"/>
    <cellStyle name="20% - Accent2 8 2" xfId="62"/>
    <cellStyle name="20% - Accent2 9" xfId="63"/>
    <cellStyle name="20% - Accent2 9 2" xfId="64"/>
    <cellStyle name="20% - Accent3 10" xfId="65"/>
    <cellStyle name="20% - Accent3 10 2" xfId="66"/>
    <cellStyle name="20% - Accent3 11" xfId="67"/>
    <cellStyle name="20% - Accent3 11 2" xfId="68"/>
    <cellStyle name="20% - Accent3 12" xfId="69"/>
    <cellStyle name="20% - Accent3 12 2" xfId="70"/>
    <cellStyle name="20% - Accent3 13" xfId="71"/>
    <cellStyle name="20% - Accent3 13 2" xfId="72"/>
    <cellStyle name="20% - Accent3 14" xfId="73"/>
    <cellStyle name="20% - Accent3 14 2" xfId="74"/>
    <cellStyle name="20% - Accent3 2" xfId="75"/>
    <cellStyle name="20% - Accent3 2 2" xfId="76"/>
    <cellStyle name="20% - Accent3 2 2 2" xfId="77"/>
    <cellStyle name="20% - Accent3 2 2_sporedba po zemji" xfId="1002"/>
    <cellStyle name="20% - Accent3 2 3" xfId="78"/>
    <cellStyle name="20% - Accent3 2 3 2" xfId="79"/>
    <cellStyle name="20% - Accent3 2 3_sporedba po zemji" xfId="1003"/>
    <cellStyle name="20% - Accent3 2 4" xfId="80"/>
    <cellStyle name="20% - Accent3 2 5" xfId="1004"/>
    <cellStyle name="20% - Accent3 2_sporedba po zemji" xfId="1001"/>
    <cellStyle name="20% - Accent3 3" xfId="81"/>
    <cellStyle name="20% - Accent3 3 2" xfId="82"/>
    <cellStyle name="20% - Accent3 4" xfId="83"/>
    <cellStyle name="20% - Accent3 4 2" xfId="84"/>
    <cellStyle name="20% - Accent3 5" xfId="85"/>
    <cellStyle name="20% - Accent3 5 2" xfId="86"/>
    <cellStyle name="20% - Accent3 6" xfId="87"/>
    <cellStyle name="20% - Accent3 6 2" xfId="88"/>
    <cellStyle name="20% - Accent3 7" xfId="89"/>
    <cellStyle name="20% - Accent3 7 2" xfId="90"/>
    <cellStyle name="20% - Accent3 8" xfId="91"/>
    <cellStyle name="20% - Accent3 8 2" xfId="92"/>
    <cellStyle name="20% - Accent3 9" xfId="93"/>
    <cellStyle name="20% - Accent3 9 2" xfId="94"/>
    <cellStyle name="20% - Accent4 10" xfId="95"/>
    <cellStyle name="20% - Accent4 10 2" xfId="96"/>
    <cellStyle name="20% - Accent4 11" xfId="97"/>
    <cellStyle name="20% - Accent4 11 2" xfId="98"/>
    <cellStyle name="20% - Accent4 12" xfId="99"/>
    <cellStyle name="20% - Accent4 12 2" xfId="100"/>
    <cellStyle name="20% - Accent4 13" xfId="101"/>
    <cellStyle name="20% - Accent4 13 2" xfId="102"/>
    <cellStyle name="20% - Accent4 14" xfId="103"/>
    <cellStyle name="20% - Accent4 14 2" xfId="104"/>
    <cellStyle name="20% - Accent4 2" xfId="105"/>
    <cellStyle name="20% - Accent4 2 2" xfId="106"/>
    <cellStyle name="20% - Accent4 2 2 2" xfId="107"/>
    <cellStyle name="20% - Accent4 2 2_sporedba po zemji" xfId="1006"/>
    <cellStyle name="20% - Accent4 2 3" xfId="108"/>
    <cellStyle name="20% - Accent4 2 3 2" xfId="109"/>
    <cellStyle name="20% - Accent4 2 3_sporedba po zemji" xfId="1007"/>
    <cellStyle name="20% - Accent4 2 4" xfId="110"/>
    <cellStyle name="20% - Accent4 2 5" xfId="1008"/>
    <cellStyle name="20% - Accent4 2_sporedba po zemji" xfId="1005"/>
    <cellStyle name="20% - Accent4 3" xfId="111"/>
    <cellStyle name="20% - Accent4 3 2" xfId="112"/>
    <cellStyle name="20% - Accent4 4" xfId="113"/>
    <cellStyle name="20% - Accent4 4 2" xfId="114"/>
    <cellStyle name="20% - Accent4 5" xfId="115"/>
    <cellStyle name="20% - Accent4 5 2" xfId="116"/>
    <cellStyle name="20% - Accent4 6" xfId="117"/>
    <cellStyle name="20% - Accent4 6 2" xfId="118"/>
    <cellStyle name="20% - Accent4 7" xfId="119"/>
    <cellStyle name="20% - Accent4 7 2" xfId="120"/>
    <cellStyle name="20% - Accent4 8" xfId="121"/>
    <cellStyle name="20% - Accent4 8 2" xfId="122"/>
    <cellStyle name="20% - Accent4 9" xfId="123"/>
    <cellStyle name="20% - Accent4 9 2" xfId="124"/>
    <cellStyle name="20% - Accent5 10" xfId="125"/>
    <cellStyle name="20% - Accent5 10 2" xfId="126"/>
    <cellStyle name="20% - Accent5 11" xfId="127"/>
    <cellStyle name="20% - Accent5 11 2" xfId="128"/>
    <cellStyle name="20% - Accent5 12" xfId="129"/>
    <cellStyle name="20% - Accent5 12 2" xfId="130"/>
    <cellStyle name="20% - Accent5 13" xfId="131"/>
    <cellStyle name="20% - Accent5 13 2" xfId="132"/>
    <cellStyle name="20% - Accent5 14" xfId="133"/>
    <cellStyle name="20% - Accent5 14 2" xfId="134"/>
    <cellStyle name="20% - Accent5 2" xfId="135"/>
    <cellStyle name="20% - Accent5 2 2" xfId="136"/>
    <cellStyle name="20% - Accent5 2 2 2" xfId="137"/>
    <cellStyle name="20% - Accent5 2 2_sporedba po zemji" xfId="1009"/>
    <cellStyle name="20% - Accent5 2 3" xfId="138"/>
    <cellStyle name="20% - Accent5 2 3 2" xfId="139"/>
    <cellStyle name="20% - Accent5 2 3_sporedba po zemji" xfId="1010"/>
    <cellStyle name="20% - Accent5 2 4" xfId="140"/>
    <cellStyle name="20% - Accent5 2 5" xfId="1011"/>
    <cellStyle name="20% - Accent5 3" xfId="141"/>
    <cellStyle name="20% - Accent5 3 2" xfId="142"/>
    <cellStyle name="20% - Accent5 4" xfId="143"/>
    <cellStyle name="20% - Accent5 4 2" xfId="144"/>
    <cellStyle name="20% - Accent5 5" xfId="145"/>
    <cellStyle name="20% - Accent5 5 2" xfId="146"/>
    <cellStyle name="20% - Accent5 6" xfId="147"/>
    <cellStyle name="20% - Accent5 6 2" xfId="148"/>
    <cellStyle name="20% - Accent5 7" xfId="149"/>
    <cellStyle name="20% - Accent5 7 2" xfId="150"/>
    <cellStyle name="20% - Accent5 8" xfId="151"/>
    <cellStyle name="20% - Accent5 8 2" xfId="152"/>
    <cellStyle name="20% - Accent5 9" xfId="153"/>
    <cellStyle name="20% - Accent5 9 2" xfId="154"/>
    <cellStyle name="20% - Accent6 10" xfId="155"/>
    <cellStyle name="20% - Accent6 10 2" xfId="156"/>
    <cellStyle name="20% - Accent6 11" xfId="157"/>
    <cellStyle name="20% - Accent6 11 2" xfId="158"/>
    <cellStyle name="20% - Accent6 12" xfId="159"/>
    <cellStyle name="20% - Accent6 12 2" xfId="160"/>
    <cellStyle name="20% - Accent6 13" xfId="161"/>
    <cellStyle name="20% - Accent6 13 2" xfId="162"/>
    <cellStyle name="20% - Accent6 14" xfId="163"/>
    <cellStyle name="20% - Accent6 14 2" xfId="164"/>
    <cellStyle name="20% - Accent6 2" xfId="165"/>
    <cellStyle name="20% - Accent6 2 2" xfId="166"/>
    <cellStyle name="20% - Accent6 2 2 2" xfId="167"/>
    <cellStyle name="20% - Accent6 2 2_sporedba po zemji" xfId="1013"/>
    <cellStyle name="20% - Accent6 2 3" xfId="168"/>
    <cellStyle name="20% - Accent6 2 3 2" xfId="169"/>
    <cellStyle name="20% - Accent6 2 3_sporedba po zemji" xfId="1014"/>
    <cellStyle name="20% - Accent6 2 4" xfId="170"/>
    <cellStyle name="20% - Accent6 2 5" xfId="1015"/>
    <cellStyle name="20% - Accent6 2_sporedba po zemji" xfId="1012"/>
    <cellStyle name="20% - Accent6 3" xfId="171"/>
    <cellStyle name="20% - Accent6 3 2" xfId="172"/>
    <cellStyle name="20% - Accent6 4" xfId="173"/>
    <cellStyle name="20% - Accent6 4 2" xfId="174"/>
    <cellStyle name="20% - Accent6 5" xfId="175"/>
    <cellStyle name="20% - Accent6 5 2" xfId="176"/>
    <cellStyle name="20% - Accent6 6" xfId="177"/>
    <cellStyle name="20% - Accent6 6 2" xfId="178"/>
    <cellStyle name="20% - Accent6 7" xfId="179"/>
    <cellStyle name="20% - Accent6 7 2" xfId="180"/>
    <cellStyle name="20% - Accent6 8" xfId="181"/>
    <cellStyle name="20% - Accent6 8 2" xfId="182"/>
    <cellStyle name="20% - Accent6 9" xfId="183"/>
    <cellStyle name="20% - Accent6 9 2" xfId="184"/>
    <cellStyle name="3 indents" xfId="1016"/>
    <cellStyle name="4 indents" xfId="1017"/>
    <cellStyle name="40% - Accent1 10" xfId="185"/>
    <cellStyle name="40% - Accent1 10 2" xfId="186"/>
    <cellStyle name="40% - Accent1 11" xfId="187"/>
    <cellStyle name="40% - Accent1 11 2" xfId="188"/>
    <cellStyle name="40% - Accent1 12" xfId="189"/>
    <cellStyle name="40% - Accent1 12 2" xfId="190"/>
    <cellStyle name="40% - Accent1 13" xfId="191"/>
    <cellStyle name="40% - Accent1 13 2" xfId="192"/>
    <cellStyle name="40% - Accent1 14" xfId="193"/>
    <cellStyle name="40% - Accent1 14 2" xfId="194"/>
    <cellStyle name="40% - Accent1 2" xfId="195"/>
    <cellStyle name="40% - Accent1 2 2" xfId="196"/>
    <cellStyle name="40% - Accent1 2 2 2" xfId="197"/>
    <cellStyle name="40% - Accent1 2 2_sporedba po zemji" xfId="1019"/>
    <cellStyle name="40% - Accent1 2 3" xfId="198"/>
    <cellStyle name="40% - Accent1 2 3 2" xfId="199"/>
    <cellStyle name="40% - Accent1 2 3_sporedba po zemji" xfId="1020"/>
    <cellStyle name="40% - Accent1 2 4" xfId="200"/>
    <cellStyle name="40% - Accent1 2 5" xfId="1021"/>
    <cellStyle name="40% - Accent1 2_sporedba po zemji" xfId="1018"/>
    <cellStyle name="40% - Accent1 3" xfId="201"/>
    <cellStyle name="40% - Accent1 3 2" xfId="202"/>
    <cellStyle name="40% - Accent1 4" xfId="203"/>
    <cellStyle name="40% - Accent1 4 2" xfId="204"/>
    <cellStyle name="40% - Accent1 5" xfId="205"/>
    <cellStyle name="40% - Accent1 5 2" xfId="206"/>
    <cellStyle name="40% - Accent1 6" xfId="207"/>
    <cellStyle name="40% - Accent1 6 2" xfId="208"/>
    <cellStyle name="40% - Accent1 7" xfId="209"/>
    <cellStyle name="40% - Accent1 7 2" xfId="210"/>
    <cellStyle name="40% - Accent1 8" xfId="211"/>
    <cellStyle name="40% - Accent1 8 2" xfId="212"/>
    <cellStyle name="40% - Accent1 9" xfId="213"/>
    <cellStyle name="40% - Accent1 9 2" xfId="214"/>
    <cellStyle name="40% - Accent2 10" xfId="215"/>
    <cellStyle name="40% - Accent2 10 2" xfId="216"/>
    <cellStyle name="40% - Accent2 11" xfId="217"/>
    <cellStyle name="40% - Accent2 11 2" xfId="218"/>
    <cellStyle name="40% - Accent2 12" xfId="219"/>
    <cellStyle name="40% - Accent2 12 2" xfId="220"/>
    <cellStyle name="40% - Accent2 13" xfId="221"/>
    <cellStyle name="40% - Accent2 13 2" xfId="222"/>
    <cellStyle name="40% - Accent2 14" xfId="223"/>
    <cellStyle name="40% - Accent2 14 2" xfId="224"/>
    <cellStyle name="40% - Accent2 2" xfId="225"/>
    <cellStyle name="40% - Accent2 2 2" xfId="226"/>
    <cellStyle name="40% - Accent2 2 2 2" xfId="227"/>
    <cellStyle name="40% - Accent2 2 2_sporedba po zemji" xfId="1022"/>
    <cellStyle name="40% - Accent2 2 3" xfId="228"/>
    <cellStyle name="40% - Accent2 2 3 2" xfId="229"/>
    <cellStyle name="40% - Accent2 2 3_sporedba po zemji" xfId="1023"/>
    <cellStyle name="40% - Accent2 2 4" xfId="230"/>
    <cellStyle name="40% - Accent2 2 5" xfId="1024"/>
    <cellStyle name="40% - Accent2 3" xfId="231"/>
    <cellStyle name="40% - Accent2 3 2" xfId="232"/>
    <cellStyle name="40% - Accent2 4" xfId="233"/>
    <cellStyle name="40% - Accent2 4 2" xfId="234"/>
    <cellStyle name="40% - Accent2 5" xfId="235"/>
    <cellStyle name="40% - Accent2 5 2" xfId="236"/>
    <cellStyle name="40% - Accent2 6" xfId="237"/>
    <cellStyle name="40% - Accent2 6 2" xfId="238"/>
    <cellStyle name="40% - Accent2 7" xfId="239"/>
    <cellStyle name="40% - Accent2 7 2" xfId="240"/>
    <cellStyle name="40% - Accent2 8" xfId="241"/>
    <cellStyle name="40% - Accent2 8 2" xfId="242"/>
    <cellStyle name="40% - Accent2 9" xfId="243"/>
    <cellStyle name="40% - Accent2 9 2" xfId="244"/>
    <cellStyle name="40% - Accent3 10" xfId="245"/>
    <cellStyle name="40% - Accent3 10 2" xfId="246"/>
    <cellStyle name="40% - Accent3 11" xfId="247"/>
    <cellStyle name="40% - Accent3 11 2" xfId="248"/>
    <cellStyle name="40% - Accent3 12" xfId="249"/>
    <cellStyle name="40% - Accent3 12 2" xfId="250"/>
    <cellStyle name="40% - Accent3 13" xfId="251"/>
    <cellStyle name="40% - Accent3 13 2" xfId="252"/>
    <cellStyle name="40% - Accent3 14" xfId="253"/>
    <cellStyle name="40% - Accent3 14 2" xfId="254"/>
    <cellStyle name="40% - Accent3 2" xfId="255"/>
    <cellStyle name="40% - Accent3 2 2" xfId="256"/>
    <cellStyle name="40% - Accent3 2 2 2" xfId="257"/>
    <cellStyle name="40% - Accent3 2 2_sporedba po zemji" xfId="1026"/>
    <cellStyle name="40% - Accent3 2 3" xfId="258"/>
    <cellStyle name="40% - Accent3 2 3 2" xfId="259"/>
    <cellStyle name="40% - Accent3 2 3_sporedba po zemji" xfId="1027"/>
    <cellStyle name="40% - Accent3 2 4" xfId="260"/>
    <cellStyle name="40% - Accent3 2 5" xfId="1028"/>
    <cellStyle name="40% - Accent3 2_sporedba po zemji" xfId="1025"/>
    <cellStyle name="40% - Accent3 3" xfId="261"/>
    <cellStyle name="40% - Accent3 3 2" xfId="262"/>
    <cellStyle name="40% - Accent3 4" xfId="263"/>
    <cellStyle name="40% - Accent3 4 2" xfId="264"/>
    <cellStyle name="40% - Accent3 5" xfId="265"/>
    <cellStyle name="40% - Accent3 5 2" xfId="266"/>
    <cellStyle name="40% - Accent3 6" xfId="267"/>
    <cellStyle name="40% - Accent3 6 2" xfId="268"/>
    <cellStyle name="40% - Accent3 7" xfId="269"/>
    <cellStyle name="40% - Accent3 7 2" xfId="270"/>
    <cellStyle name="40% - Accent3 8" xfId="271"/>
    <cellStyle name="40% - Accent3 8 2" xfId="272"/>
    <cellStyle name="40% - Accent3 9" xfId="273"/>
    <cellStyle name="40% - Accent3 9 2" xfId="274"/>
    <cellStyle name="40% - Accent4 10" xfId="275"/>
    <cellStyle name="40% - Accent4 10 2" xfId="276"/>
    <cellStyle name="40% - Accent4 11" xfId="277"/>
    <cellStyle name="40% - Accent4 11 2" xfId="278"/>
    <cellStyle name="40% - Accent4 12" xfId="279"/>
    <cellStyle name="40% - Accent4 12 2" xfId="280"/>
    <cellStyle name="40% - Accent4 13" xfId="281"/>
    <cellStyle name="40% - Accent4 13 2" xfId="282"/>
    <cellStyle name="40% - Accent4 14" xfId="283"/>
    <cellStyle name="40% - Accent4 14 2" xfId="284"/>
    <cellStyle name="40% - Accent4 2" xfId="285"/>
    <cellStyle name="40% - Accent4 2 2" xfId="286"/>
    <cellStyle name="40% - Accent4 2 2 2" xfId="287"/>
    <cellStyle name="40% - Accent4 2 2_sporedba po zemji" xfId="1030"/>
    <cellStyle name="40% - Accent4 2 3" xfId="288"/>
    <cellStyle name="40% - Accent4 2 3 2" xfId="289"/>
    <cellStyle name="40% - Accent4 2 3_sporedba po zemji" xfId="1031"/>
    <cellStyle name="40% - Accent4 2 4" xfId="290"/>
    <cellStyle name="40% - Accent4 2 5" xfId="1032"/>
    <cellStyle name="40% - Accent4 2_sporedba po zemji" xfId="1029"/>
    <cellStyle name="40% - Accent4 3" xfId="291"/>
    <cellStyle name="40% - Accent4 3 2" xfId="292"/>
    <cellStyle name="40% - Accent4 4" xfId="293"/>
    <cellStyle name="40% - Accent4 4 2" xfId="294"/>
    <cellStyle name="40% - Accent4 5" xfId="295"/>
    <cellStyle name="40% - Accent4 5 2" xfId="296"/>
    <cellStyle name="40% - Accent4 6" xfId="297"/>
    <cellStyle name="40% - Accent4 6 2" xfId="298"/>
    <cellStyle name="40% - Accent4 7" xfId="299"/>
    <cellStyle name="40% - Accent4 7 2" xfId="300"/>
    <cellStyle name="40% - Accent4 8" xfId="301"/>
    <cellStyle name="40% - Accent4 8 2" xfId="302"/>
    <cellStyle name="40% - Accent4 9" xfId="303"/>
    <cellStyle name="40% - Accent4 9 2" xfId="304"/>
    <cellStyle name="40% - Accent5 10" xfId="305"/>
    <cellStyle name="40% - Accent5 10 2" xfId="306"/>
    <cellStyle name="40% - Accent5 11" xfId="307"/>
    <cellStyle name="40% - Accent5 11 2" xfId="308"/>
    <cellStyle name="40% - Accent5 12" xfId="309"/>
    <cellStyle name="40% - Accent5 12 2" xfId="310"/>
    <cellStyle name="40% - Accent5 13" xfId="311"/>
    <cellStyle name="40% - Accent5 13 2" xfId="312"/>
    <cellStyle name="40% - Accent5 14" xfId="313"/>
    <cellStyle name="40% - Accent5 14 2" xfId="314"/>
    <cellStyle name="40% - Accent5 2" xfId="315"/>
    <cellStyle name="40% - Accent5 2 2" xfId="316"/>
    <cellStyle name="40% - Accent5 2 2 2" xfId="317"/>
    <cellStyle name="40% - Accent5 2 2_sporedba po zemji" xfId="1033"/>
    <cellStyle name="40% - Accent5 2 3" xfId="318"/>
    <cellStyle name="40% - Accent5 2 3 2" xfId="319"/>
    <cellStyle name="40% - Accent5 2 3_sporedba po zemji" xfId="1034"/>
    <cellStyle name="40% - Accent5 2 4" xfId="320"/>
    <cellStyle name="40% - Accent5 2 5" xfId="1035"/>
    <cellStyle name="40% - Accent5 3" xfId="321"/>
    <cellStyle name="40% - Accent5 3 2" xfId="322"/>
    <cellStyle name="40% - Accent5 4" xfId="323"/>
    <cellStyle name="40% - Accent5 4 2" xfId="324"/>
    <cellStyle name="40% - Accent5 5" xfId="325"/>
    <cellStyle name="40% - Accent5 5 2" xfId="326"/>
    <cellStyle name="40% - Accent5 6" xfId="327"/>
    <cellStyle name="40% - Accent5 6 2" xfId="328"/>
    <cellStyle name="40% - Accent5 7" xfId="329"/>
    <cellStyle name="40% - Accent5 7 2" xfId="330"/>
    <cellStyle name="40% - Accent5 8" xfId="331"/>
    <cellStyle name="40% - Accent5 8 2" xfId="332"/>
    <cellStyle name="40% - Accent5 9" xfId="333"/>
    <cellStyle name="40% - Accent5 9 2" xfId="334"/>
    <cellStyle name="40% - Accent6 10" xfId="335"/>
    <cellStyle name="40% - Accent6 10 2" xfId="336"/>
    <cellStyle name="40% - Accent6 11" xfId="337"/>
    <cellStyle name="40% - Accent6 11 2" xfId="338"/>
    <cellStyle name="40% - Accent6 12" xfId="339"/>
    <cellStyle name="40% - Accent6 12 2" xfId="340"/>
    <cellStyle name="40% - Accent6 13" xfId="341"/>
    <cellStyle name="40% - Accent6 13 2" xfId="342"/>
    <cellStyle name="40% - Accent6 14" xfId="343"/>
    <cellStyle name="40% - Accent6 14 2" xfId="344"/>
    <cellStyle name="40% - Accent6 2" xfId="345"/>
    <cellStyle name="40% - Accent6 2 2" xfId="346"/>
    <cellStyle name="40% - Accent6 2 2 2" xfId="347"/>
    <cellStyle name="40% - Accent6 2 2_sporedba po zemji" xfId="1037"/>
    <cellStyle name="40% - Accent6 2 3" xfId="348"/>
    <cellStyle name="40% - Accent6 2 3 2" xfId="349"/>
    <cellStyle name="40% - Accent6 2 3_sporedba po zemji" xfId="1038"/>
    <cellStyle name="40% - Accent6 2 4" xfId="350"/>
    <cellStyle name="40% - Accent6 2 5" xfId="1039"/>
    <cellStyle name="40% - Accent6 2_sporedba po zemji" xfId="1036"/>
    <cellStyle name="40% - Accent6 3" xfId="351"/>
    <cellStyle name="40% - Accent6 3 2" xfId="352"/>
    <cellStyle name="40% - Accent6 4" xfId="353"/>
    <cellStyle name="40% - Accent6 4 2" xfId="354"/>
    <cellStyle name="40% - Accent6 5" xfId="355"/>
    <cellStyle name="40% - Accent6 5 2" xfId="356"/>
    <cellStyle name="40% - Accent6 6" xfId="357"/>
    <cellStyle name="40% - Accent6 6 2" xfId="358"/>
    <cellStyle name="40% - Accent6 7" xfId="359"/>
    <cellStyle name="40% - Accent6 7 2" xfId="360"/>
    <cellStyle name="40% - Accent6 8" xfId="361"/>
    <cellStyle name="40% - Accent6 8 2" xfId="362"/>
    <cellStyle name="40% - Accent6 9" xfId="363"/>
    <cellStyle name="40% - Accent6 9 2" xfId="364"/>
    <cellStyle name="5 indents" xfId="1040"/>
    <cellStyle name="60% - Accent1 10" xfId="365"/>
    <cellStyle name="60% - Accent1 11" xfId="366"/>
    <cellStyle name="60% - Accent1 12" xfId="367"/>
    <cellStyle name="60% - Accent1 13" xfId="368"/>
    <cellStyle name="60% - Accent1 14" xfId="369"/>
    <cellStyle name="60% - Accent1 2" xfId="370"/>
    <cellStyle name="60% - Accent1 2 2" xfId="371"/>
    <cellStyle name="60% - Accent1 2 2 2" xfId="1043"/>
    <cellStyle name="60% - Accent1 2 2_sporedba po zemji" xfId="1042"/>
    <cellStyle name="60% - Accent1 2 3" xfId="372"/>
    <cellStyle name="60% - Accent1 2 4" xfId="1044"/>
    <cellStyle name="60% - Accent1 2 5" xfId="1045"/>
    <cellStyle name="60% - Accent1 2_sporedba po zemji" xfId="1041"/>
    <cellStyle name="60% - Accent1 3" xfId="373"/>
    <cellStyle name="60% - Accent1 3 2" xfId="1046"/>
    <cellStyle name="60% - Accent1 4" xfId="374"/>
    <cellStyle name="60% - Accent1 5" xfId="375"/>
    <cellStyle name="60% - Accent1 6" xfId="376"/>
    <cellStyle name="60% - Accent1 7" xfId="377"/>
    <cellStyle name="60% - Accent1 8" xfId="378"/>
    <cellStyle name="60% - Accent1 9" xfId="379"/>
    <cellStyle name="60% - Accent2 10" xfId="380"/>
    <cellStyle name="60% - Accent2 11" xfId="381"/>
    <cellStyle name="60% - Accent2 12" xfId="382"/>
    <cellStyle name="60% - Accent2 13" xfId="383"/>
    <cellStyle name="60% - Accent2 14" xfId="384"/>
    <cellStyle name="60% - Accent2 2" xfId="385"/>
    <cellStyle name="60% - Accent2 2 2" xfId="386"/>
    <cellStyle name="60% - Accent2 2 2 2" xfId="1047"/>
    <cellStyle name="60% - Accent2 2 3" xfId="387"/>
    <cellStyle name="60% - Accent2 2 4" xfId="1048"/>
    <cellStyle name="60% - Accent2 2 5" xfId="1049"/>
    <cellStyle name="60% - Accent2 3" xfId="388"/>
    <cellStyle name="60% - Accent2 3 2" xfId="1050"/>
    <cellStyle name="60% - Accent2 4" xfId="389"/>
    <cellStyle name="60% - Accent2 5" xfId="390"/>
    <cellStyle name="60% - Accent2 6" xfId="391"/>
    <cellStyle name="60% - Accent2 7" xfId="392"/>
    <cellStyle name="60% - Accent2 8" xfId="393"/>
    <cellStyle name="60% - Accent2 9" xfId="394"/>
    <cellStyle name="60% - Accent3 10" xfId="395"/>
    <cellStyle name="60% - Accent3 11" xfId="396"/>
    <cellStyle name="60% - Accent3 12" xfId="397"/>
    <cellStyle name="60% - Accent3 13" xfId="398"/>
    <cellStyle name="60% - Accent3 14" xfId="399"/>
    <cellStyle name="60% - Accent3 2" xfId="400"/>
    <cellStyle name="60% - Accent3 2 2" xfId="401"/>
    <cellStyle name="60% - Accent3 2 2 2" xfId="1053"/>
    <cellStyle name="60% - Accent3 2 2_sporedba po zemji" xfId="1052"/>
    <cellStyle name="60% - Accent3 2 3" xfId="402"/>
    <cellStyle name="60% - Accent3 2 4" xfId="1054"/>
    <cellStyle name="60% - Accent3 2 5" xfId="1055"/>
    <cellStyle name="60% - Accent3 2_sporedba po zemji" xfId="1051"/>
    <cellStyle name="60% - Accent3 3" xfId="403"/>
    <cellStyle name="60% - Accent3 3 2" xfId="1056"/>
    <cellStyle name="60% - Accent3 4" xfId="404"/>
    <cellStyle name="60% - Accent3 5" xfId="405"/>
    <cellStyle name="60% - Accent3 6" xfId="406"/>
    <cellStyle name="60% - Accent3 7" xfId="407"/>
    <cellStyle name="60% - Accent3 8" xfId="408"/>
    <cellStyle name="60% - Accent3 9" xfId="409"/>
    <cellStyle name="60% - Accent4 10" xfId="410"/>
    <cellStyle name="60% - Accent4 11" xfId="411"/>
    <cellStyle name="60% - Accent4 12" xfId="412"/>
    <cellStyle name="60% - Accent4 13" xfId="413"/>
    <cellStyle name="60% - Accent4 14" xfId="414"/>
    <cellStyle name="60% - Accent4 2" xfId="415"/>
    <cellStyle name="60% - Accent4 2 2" xfId="416"/>
    <cellStyle name="60% - Accent4 2 2 2" xfId="1059"/>
    <cellStyle name="60% - Accent4 2 2_sporedba po zemji" xfId="1058"/>
    <cellStyle name="60% - Accent4 2 3" xfId="417"/>
    <cellStyle name="60% - Accent4 2 4" xfId="1060"/>
    <cellStyle name="60% - Accent4 2 5" xfId="1061"/>
    <cellStyle name="60% - Accent4 2_sporedba po zemji" xfId="1057"/>
    <cellStyle name="60% - Accent4 3" xfId="418"/>
    <cellStyle name="60% - Accent4 3 2" xfId="1062"/>
    <cellStyle name="60% - Accent4 4" xfId="419"/>
    <cellStyle name="60% - Accent4 5" xfId="420"/>
    <cellStyle name="60% - Accent4 6" xfId="421"/>
    <cellStyle name="60% - Accent4 7" xfId="422"/>
    <cellStyle name="60% - Accent4 8" xfId="423"/>
    <cellStyle name="60% - Accent4 9" xfId="424"/>
    <cellStyle name="60% - Accent5 10" xfId="425"/>
    <cellStyle name="60% - Accent5 11" xfId="426"/>
    <cellStyle name="60% - Accent5 12" xfId="427"/>
    <cellStyle name="60% - Accent5 13" xfId="428"/>
    <cellStyle name="60% - Accent5 14" xfId="429"/>
    <cellStyle name="60% - Accent5 2" xfId="430"/>
    <cellStyle name="60% - Accent5 2 2" xfId="431"/>
    <cellStyle name="60% - Accent5 2 2 2" xfId="1064"/>
    <cellStyle name="60% - Accent5 2 3" xfId="432"/>
    <cellStyle name="60% - Accent5 2 4" xfId="1065"/>
    <cellStyle name="60% - Accent5 2 5" xfId="1066"/>
    <cellStyle name="60% - Accent5 2_sporedba po zemji" xfId="1063"/>
    <cellStyle name="60% - Accent5 3" xfId="433"/>
    <cellStyle name="60% - Accent5 3 2" xfId="1067"/>
    <cellStyle name="60% - Accent5 4" xfId="434"/>
    <cellStyle name="60% - Accent5 5" xfId="435"/>
    <cellStyle name="60% - Accent5 6" xfId="436"/>
    <cellStyle name="60% - Accent5 7" xfId="437"/>
    <cellStyle name="60% - Accent5 8" xfId="438"/>
    <cellStyle name="60% - Accent5 9" xfId="439"/>
    <cellStyle name="60% - Accent6 10" xfId="440"/>
    <cellStyle name="60% - Accent6 11" xfId="441"/>
    <cellStyle name="60% - Accent6 12" xfId="442"/>
    <cellStyle name="60% - Accent6 13" xfId="443"/>
    <cellStyle name="60% - Accent6 14" xfId="444"/>
    <cellStyle name="60% - Accent6 2" xfId="445"/>
    <cellStyle name="60% - Accent6 2 2" xfId="446"/>
    <cellStyle name="60% - Accent6 2 2 2" xfId="1070"/>
    <cellStyle name="60% - Accent6 2 2_sporedba po zemji" xfId="1069"/>
    <cellStyle name="60% - Accent6 2 3" xfId="447"/>
    <cellStyle name="60% - Accent6 2 4" xfId="1071"/>
    <cellStyle name="60% - Accent6 2 5" xfId="1072"/>
    <cellStyle name="60% - Accent6 2_sporedba po zemji" xfId="1068"/>
    <cellStyle name="60% - Accent6 3" xfId="448"/>
    <cellStyle name="60% - Accent6 3 2" xfId="1073"/>
    <cellStyle name="60% - Accent6 4" xfId="449"/>
    <cellStyle name="60% - Accent6 5" xfId="450"/>
    <cellStyle name="60% - Accent6 6" xfId="451"/>
    <cellStyle name="60% - Accent6 7" xfId="452"/>
    <cellStyle name="60% - Accent6 8" xfId="453"/>
    <cellStyle name="60% - Accent6 9" xfId="454"/>
    <cellStyle name="Accent1 10" xfId="455"/>
    <cellStyle name="Accent1 11" xfId="456"/>
    <cellStyle name="Accent1 12" xfId="457"/>
    <cellStyle name="Accent1 13" xfId="458"/>
    <cellStyle name="Accent1 14" xfId="459"/>
    <cellStyle name="Accent1 2" xfId="460"/>
    <cellStyle name="Accent1 2 2" xfId="461"/>
    <cellStyle name="Accent1 2 2 2" xfId="1076"/>
    <cellStyle name="Accent1 2 2_sporedba po zemji" xfId="1075"/>
    <cellStyle name="Accent1 2 3" xfId="462"/>
    <cellStyle name="Accent1 2 4" xfId="1077"/>
    <cellStyle name="Accent1 2 5" xfId="1078"/>
    <cellStyle name="Accent1 2_sporedba po zemji" xfId="1074"/>
    <cellStyle name="Accent1 3" xfId="463"/>
    <cellStyle name="Accent1 3 2" xfId="1079"/>
    <cellStyle name="Accent1 4" xfId="464"/>
    <cellStyle name="Accent1 5" xfId="465"/>
    <cellStyle name="Accent1 6" xfId="466"/>
    <cellStyle name="Accent1 7" xfId="467"/>
    <cellStyle name="Accent1 8" xfId="468"/>
    <cellStyle name="Accent1 9" xfId="469"/>
    <cellStyle name="Accent2 10" xfId="470"/>
    <cellStyle name="Accent2 11" xfId="471"/>
    <cellStyle name="Accent2 12" xfId="472"/>
    <cellStyle name="Accent2 13" xfId="473"/>
    <cellStyle name="Accent2 14" xfId="474"/>
    <cellStyle name="Accent2 2" xfId="475"/>
    <cellStyle name="Accent2 2 2" xfId="476"/>
    <cellStyle name="Accent2 2 2 2" xfId="1081"/>
    <cellStyle name="Accent2 2 3" xfId="477"/>
    <cellStyle name="Accent2 2 4" xfId="1082"/>
    <cellStyle name="Accent2 2 5" xfId="1083"/>
    <cellStyle name="Accent2 2_sporedba po zemji" xfId="1080"/>
    <cellStyle name="Accent2 3" xfId="478"/>
    <cellStyle name="Accent2 3 2" xfId="1084"/>
    <cellStyle name="Accent2 4" xfId="479"/>
    <cellStyle name="Accent2 5" xfId="480"/>
    <cellStyle name="Accent2 6" xfId="481"/>
    <cellStyle name="Accent2 7" xfId="482"/>
    <cellStyle name="Accent2 8" xfId="483"/>
    <cellStyle name="Accent2 9" xfId="484"/>
    <cellStyle name="Accent3 10" xfId="485"/>
    <cellStyle name="Accent3 11" xfId="486"/>
    <cellStyle name="Accent3 12" xfId="487"/>
    <cellStyle name="Accent3 13" xfId="488"/>
    <cellStyle name="Accent3 14" xfId="489"/>
    <cellStyle name="Accent3 2" xfId="490"/>
    <cellStyle name="Accent3 2 2" xfId="491"/>
    <cellStyle name="Accent3 2 2 2" xfId="1086"/>
    <cellStyle name="Accent3 2 3" xfId="492"/>
    <cellStyle name="Accent3 2 4" xfId="1087"/>
    <cellStyle name="Accent3 2 5" xfId="1088"/>
    <cellStyle name="Accent3 2_sporedba po zemji" xfId="1085"/>
    <cellStyle name="Accent3 3" xfId="493"/>
    <cellStyle name="Accent3 3 2" xfId="1089"/>
    <cellStyle name="Accent3 4" xfId="494"/>
    <cellStyle name="Accent3 5" xfId="495"/>
    <cellStyle name="Accent3 6" xfId="496"/>
    <cellStyle name="Accent3 7" xfId="497"/>
    <cellStyle name="Accent3 8" xfId="498"/>
    <cellStyle name="Accent3 9" xfId="499"/>
    <cellStyle name="Accent4 10" xfId="500"/>
    <cellStyle name="Accent4 11" xfId="501"/>
    <cellStyle name="Accent4 12" xfId="502"/>
    <cellStyle name="Accent4 13" xfId="503"/>
    <cellStyle name="Accent4 14" xfId="504"/>
    <cellStyle name="Accent4 2" xfId="505"/>
    <cellStyle name="Accent4 2 2" xfId="506"/>
    <cellStyle name="Accent4 2 2 2" xfId="1092"/>
    <cellStyle name="Accent4 2 2_sporedba po zemji" xfId="1091"/>
    <cellStyle name="Accent4 2 3" xfId="507"/>
    <cellStyle name="Accent4 2 4" xfId="1093"/>
    <cellStyle name="Accent4 2 5" xfId="1094"/>
    <cellStyle name="Accent4 2_sporedba po zemji" xfId="1090"/>
    <cellStyle name="Accent4 3" xfId="508"/>
    <cellStyle name="Accent4 3 2" xfId="1095"/>
    <cellStyle name="Accent4 4" xfId="509"/>
    <cellStyle name="Accent4 5" xfId="510"/>
    <cellStyle name="Accent4 6" xfId="511"/>
    <cellStyle name="Accent4 7" xfId="512"/>
    <cellStyle name="Accent4 8" xfId="513"/>
    <cellStyle name="Accent4 9" xfId="514"/>
    <cellStyle name="Accent5 10" xfId="515"/>
    <cellStyle name="Accent5 11" xfId="516"/>
    <cellStyle name="Accent5 12" xfId="517"/>
    <cellStyle name="Accent5 13" xfId="518"/>
    <cellStyle name="Accent5 14" xfId="519"/>
    <cellStyle name="Accent5 2" xfId="520"/>
    <cellStyle name="Accent5 2 2" xfId="521"/>
    <cellStyle name="Accent5 2 2 2" xfId="1097"/>
    <cellStyle name="Accent5 2 3" xfId="522"/>
    <cellStyle name="Accent5 2 4" xfId="1098"/>
    <cellStyle name="Accent5 2 5" xfId="1099"/>
    <cellStyle name="Accent5 2_sporedba po zemji" xfId="1096"/>
    <cellStyle name="Accent5 3" xfId="523"/>
    <cellStyle name="Accent5 3 2" xfId="1100"/>
    <cellStyle name="Accent5 4" xfId="524"/>
    <cellStyle name="Accent5 5" xfId="525"/>
    <cellStyle name="Accent5 6" xfId="526"/>
    <cellStyle name="Accent5 7" xfId="527"/>
    <cellStyle name="Accent5 8" xfId="528"/>
    <cellStyle name="Accent5 9" xfId="529"/>
    <cellStyle name="Accent6 10" xfId="530"/>
    <cellStyle name="Accent6 11" xfId="531"/>
    <cellStyle name="Accent6 12" xfId="532"/>
    <cellStyle name="Accent6 13" xfId="533"/>
    <cellStyle name="Accent6 14" xfId="534"/>
    <cellStyle name="Accent6 2" xfId="535"/>
    <cellStyle name="Accent6 2 2" xfId="536"/>
    <cellStyle name="Accent6 2 2 2" xfId="1102"/>
    <cellStyle name="Accent6 2 3" xfId="537"/>
    <cellStyle name="Accent6 2 4" xfId="1103"/>
    <cellStyle name="Accent6 2 5" xfId="1104"/>
    <cellStyle name="Accent6 2_sporedba po zemji" xfId="1101"/>
    <cellStyle name="Accent6 3" xfId="538"/>
    <cellStyle name="Accent6 3 2" xfId="1105"/>
    <cellStyle name="Accent6 4" xfId="539"/>
    <cellStyle name="Accent6 5" xfId="540"/>
    <cellStyle name="Accent6 6" xfId="541"/>
    <cellStyle name="Accent6 7" xfId="542"/>
    <cellStyle name="Accent6 8" xfId="543"/>
    <cellStyle name="Accent6 9" xfId="544"/>
    <cellStyle name="Bad 10" xfId="545"/>
    <cellStyle name="Bad 11" xfId="546"/>
    <cellStyle name="Bad 12" xfId="547"/>
    <cellStyle name="Bad 13" xfId="548"/>
    <cellStyle name="Bad 14" xfId="549"/>
    <cellStyle name="Bad 2" xfId="550"/>
    <cellStyle name="Bad 2 2" xfId="551"/>
    <cellStyle name="Bad 2 2 2" xfId="1106"/>
    <cellStyle name="Bad 2 3" xfId="552"/>
    <cellStyle name="Bad 2 4" xfId="1107"/>
    <cellStyle name="Bad 2 5" xfId="1108"/>
    <cellStyle name="Bad 3" xfId="553"/>
    <cellStyle name="Bad 3 2" xfId="1109"/>
    <cellStyle name="Bad 4" xfId="554"/>
    <cellStyle name="Bad 5" xfId="555"/>
    <cellStyle name="Bad 6" xfId="556"/>
    <cellStyle name="Bad 7" xfId="557"/>
    <cellStyle name="Bad 8" xfId="558"/>
    <cellStyle name="Bad 9" xfId="559"/>
    <cellStyle name="Calculation 10" xfId="560"/>
    <cellStyle name="Calculation 10 2" xfId="561"/>
    <cellStyle name="Calculation 10 2 2" xfId="1678"/>
    <cellStyle name="Calculation 10 2 2 2" xfId="2230"/>
    <cellStyle name="Calculation 10 2 2_анекси - фирми со кредити(КРИС)" xfId="1958"/>
    <cellStyle name="Calculation 10 2_aneks pokazateli-dejnosti" xfId="1952"/>
    <cellStyle name="Calculation 10 3" xfId="1677"/>
    <cellStyle name="Calculation 10 3 2" xfId="2229"/>
    <cellStyle name="Calculation 10 3_анекси - фирми со кредити(КРИС)" xfId="1959"/>
    <cellStyle name="Calculation 10_aneks pokazateli-dejnosti" xfId="1953"/>
    <cellStyle name="Calculation 11" xfId="562"/>
    <cellStyle name="Calculation 11 2" xfId="563"/>
    <cellStyle name="Calculation 11 2 2" xfId="1680"/>
    <cellStyle name="Calculation 11 2 2 2" xfId="2232"/>
    <cellStyle name="Calculation 11 2 2_анекси - фирми со кредити(КРИС)" xfId="1960"/>
    <cellStyle name="Calculation 11 2_aneks pokazateli-dejnosti" xfId="1891"/>
    <cellStyle name="Calculation 11 3" xfId="1679"/>
    <cellStyle name="Calculation 11 3 2" xfId="2231"/>
    <cellStyle name="Calculation 11 3_анекси - фирми со кредити(КРИС)" xfId="1961"/>
    <cellStyle name="Calculation 11_aneks pokazateli-dejnosti" xfId="1892"/>
    <cellStyle name="Calculation 12" xfId="564"/>
    <cellStyle name="Calculation 12 2" xfId="565"/>
    <cellStyle name="Calculation 12 2 2" xfId="1682"/>
    <cellStyle name="Calculation 12 2 2 2" xfId="2234"/>
    <cellStyle name="Calculation 12 2 2_анекси - фирми со кредити(КРИС)" xfId="1962"/>
    <cellStyle name="Calculation 12 2_aneks pokazateli-dejnosti" xfId="1889"/>
    <cellStyle name="Calculation 12 3" xfId="1681"/>
    <cellStyle name="Calculation 12 3 2" xfId="2233"/>
    <cellStyle name="Calculation 12 3_анекси - фирми со кредити(КРИС)" xfId="1963"/>
    <cellStyle name="Calculation 12_aneks pokazateli-dejnosti" xfId="1890"/>
    <cellStyle name="Calculation 13" xfId="566"/>
    <cellStyle name="Calculation 13 2" xfId="567"/>
    <cellStyle name="Calculation 13 2 2" xfId="1684"/>
    <cellStyle name="Calculation 13 2 2 2" xfId="2236"/>
    <cellStyle name="Calculation 13 2 2_анекси - фирми со кредити(КРИС)" xfId="1964"/>
    <cellStyle name="Calculation 13 2_aneks pokazateli-dejnosti" xfId="1887"/>
    <cellStyle name="Calculation 13 3" xfId="1683"/>
    <cellStyle name="Calculation 13 3 2" xfId="2235"/>
    <cellStyle name="Calculation 13 3_анекси - фирми со кредити(КРИС)" xfId="1965"/>
    <cellStyle name="Calculation 13_aneks pokazateli-dejnosti" xfId="1888"/>
    <cellStyle name="Calculation 14" xfId="568"/>
    <cellStyle name="Calculation 14 2" xfId="569"/>
    <cellStyle name="Calculation 14 2 2" xfId="1686"/>
    <cellStyle name="Calculation 14 2 2 2" xfId="2238"/>
    <cellStyle name="Calculation 14 2 2_анекси - фирми со кредити(КРИС)" xfId="1966"/>
    <cellStyle name="Calculation 14 2_aneks pokazateli-dejnosti" xfId="1886"/>
    <cellStyle name="Calculation 14 3" xfId="1685"/>
    <cellStyle name="Calculation 14 3 2" xfId="2237"/>
    <cellStyle name="Calculation 14 3_анекси - фирми со кредити(КРИС)" xfId="1967"/>
    <cellStyle name="Calculation 14_aneks pokazateli-dejnosti" xfId="1951"/>
    <cellStyle name="Calculation 2" xfId="570"/>
    <cellStyle name="Calculation 2 2" xfId="571"/>
    <cellStyle name="Calculation 2 2 2" xfId="572"/>
    <cellStyle name="Calculation 2 2 2 2" xfId="1689"/>
    <cellStyle name="Calculation 2 2 2 2 2" xfId="2241"/>
    <cellStyle name="Calculation 2 2 2 2_анекси - фирми со кредити(КРИС)" xfId="1968"/>
    <cellStyle name="Calculation 2 2 2_aneks pokazateli-dejnosti" xfId="1949"/>
    <cellStyle name="Calculation 2 2 3" xfId="1688"/>
    <cellStyle name="Calculation 2 2 3 2" xfId="2240"/>
    <cellStyle name="Calculation 2 2 3_анекси - фирми со кредити(КРИС)" xfId="1969"/>
    <cellStyle name="Calculation 2 2_aneks pokazateli-dejnosti" xfId="1950"/>
    <cellStyle name="Calculation 2 3" xfId="573"/>
    <cellStyle name="Calculation 2 3 2" xfId="574"/>
    <cellStyle name="Calculation 2 3 2 2" xfId="1691"/>
    <cellStyle name="Calculation 2 3 2 2 2" xfId="2243"/>
    <cellStyle name="Calculation 2 3 2 2_анекси - фирми со кредити(КРИС)" xfId="1970"/>
    <cellStyle name="Calculation 2 3 2_aneks pokazateli-dejnosti" xfId="1885"/>
    <cellStyle name="Calculation 2 3 3" xfId="1690"/>
    <cellStyle name="Calculation 2 3 3 2" xfId="2242"/>
    <cellStyle name="Calculation 2 3 3_анекси - фирми со кредити(КРИС)" xfId="1971"/>
    <cellStyle name="Calculation 2 3_aneks pokazateli-dejnosti" xfId="1948"/>
    <cellStyle name="Calculation 2 4" xfId="575"/>
    <cellStyle name="Calculation 2 4 2" xfId="1692"/>
    <cellStyle name="Calculation 2 4 2 2" xfId="2244"/>
    <cellStyle name="Calculation 2 4 2_анекси - фирми со кредити(КРИС)" xfId="1972"/>
    <cellStyle name="Calculation 2 4_aneks pokazateli-dejnosti" xfId="1884"/>
    <cellStyle name="Calculation 2 5" xfId="1110"/>
    <cellStyle name="Calculation 2 5 2" xfId="1900"/>
    <cellStyle name="Calculation 2 5 2 2" xfId="2430"/>
    <cellStyle name="Calculation 2 5 2_анекси - фирми со кредити(КРИС)" xfId="1973"/>
    <cellStyle name="Calculation 2 5_aneks pokazateli-dejnosti" xfId="1883"/>
    <cellStyle name="Calculation 2 6" xfId="1687"/>
    <cellStyle name="Calculation 2 6 2" xfId="2239"/>
    <cellStyle name="Calculation 2 6_анекси - фирми со кредити(КРИС)" xfId="1974"/>
    <cellStyle name="Calculation 2 7" xfId="1676"/>
    <cellStyle name="Calculation 2 7 2" xfId="2228"/>
    <cellStyle name="Calculation 2 7_анекси - фирми со кредити(КРИС)" xfId="1975"/>
    <cellStyle name="Calculation 2_aneks pokazateli-dejnosti" xfId="1947"/>
    <cellStyle name="Calculation 3" xfId="576"/>
    <cellStyle name="Calculation 3 2" xfId="577"/>
    <cellStyle name="Calculation 3 2 2" xfId="1694"/>
    <cellStyle name="Calculation 3 2 2 2" xfId="2246"/>
    <cellStyle name="Calculation 3 2 2_анекси - фирми со кредити(КРИС)" xfId="1976"/>
    <cellStyle name="Calculation 3 2_aneks pokazateli-dejnosti" xfId="1881"/>
    <cellStyle name="Calculation 3 3" xfId="1693"/>
    <cellStyle name="Calculation 3 3 2" xfId="2245"/>
    <cellStyle name="Calculation 3 3_анекси - фирми со кредити(КРИС)" xfId="1977"/>
    <cellStyle name="Calculation 3_aneks pokazateli-dejnosti" xfId="1882"/>
    <cellStyle name="Calculation 4" xfId="578"/>
    <cellStyle name="Calculation 4 2" xfId="579"/>
    <cellStyle name="Calculation 4 2 2" xfId="1696"/>
    <cellStyle name="Calculation 4 2 2 2" xfId="2248"/>
    <cellStyle name="Calculation 4 2 2_анекси - фирми со кредити(КРИС)" xfId="1978"/>
    <cellStyle name="Calculation 4 2_aneks pokazateli-dejnosti" xfId="1849"/>
    <cellStyle name="Calculation 4 3" xfId="1695"/>
    <cellStyle name="Calculation 4 3 2" xfId="2247"/>
    <cellStyle name="Calculation 4 3_анекси - фирми со кредити(КРИС)" xfId="1979"/>
    <cellStyle name="Calculation 4_aneks pokazateli-dejnosti" xfId="1850"/>
    <cellStyle name="Calculation 5" xfId="580"/>
    <cellStyle name="Calculation 5 2" xfId="581"/>
    <cellStyle name="Calculation 5 2 2" xfId="1698"/>
    <cellStyle name="Calculation 5 2 2 2" xfId="2250"/>
    <cellStyle name="Calculation 5 2 2_анекси - фирми со кредити(КРИС)" xfId="1980"/>
    <cellStyle name="Calculation 5 2_aneks pokazateli-dejnosti" xfId="1847"/>
    <cellStyle name="Calculation 5 3" xfId="1697"/>
    <cellStyle name="Calculation 5 3 2" xfId="2249"/>
    <cellStyle name="Calculation 5 3_анекси - фирми со кредити(КРИС)" xfId="1981"/>
    <cellStyle name="Calculation 5_aneks pokazateli-dejnosti" xfId="1848"/>
    <cellStyle name="Calculation 6" xfId="582"/>
    <cellStyle name="Calculation 6 2" xfId="583"/>
    <cellStyle name="Calculation 6 2 2" xfId="1700"/>
    <cellStyle name="Calculation 6 2 2 2" xfId="2252"/>
    <cellStyle name="Calculation 6 2 2_анекси - фирми со кредити(КРИС)" xfId="1982"/>
    <cellStyle name="Calculation 6 2_aneks pokazateli-dejnosti" xfId="1845"/>
    <cellStyle name="Calculation 6 3" xfId="1699"/>
    <cellStyle name="Calculation 6 3 2" xfId="2251"/>
    <cellStyle name="Calculation 6 3_анекси - фирми со кредити(КРИС)" xfId="1983"/>
    <cellStyle name="Calculation 6_aneks pokazateli-dejnosti" xfId="1846"/>
    <cellStyle name="Calculation 7" xfId="584"/>
    <cellStyle name="Calculation 7 2" xfId="585"/>
    <cellStyle name="Calculation 7 2 2" xfId="1702"/>
    <cellStyle name="Calculation 7 2 2 2" xfId="2254"/>
    <cellStyle name="Calculation 7 2 2_анекси - фирми со кредити(КРИС)" xfId="1984"/>
    <cellStyle name="Calculation 7 2_aneks pokazateli-dejnosti" xfId="1844"/>
    <cellStyle name="Calculation 7 3" xfId="1701"/>
    <cellStyle name="Calculation 7 3 2" xfId="2253"/>
    <cellStyle name="Calculation 7 3_анекси - фирми со кредити(КРИС)" xfId="1985"/>
    <cellStyle name="Calculation 7_aneks pokazateli-dejnosti" xfId="1945"/>
    <cellStyle name="Calculation 8" xfId="586"/>
    <cellStyle name="Calculation 8 2" xfId="587"/>
    <cellStyle name="Calculation 8 2 2" xfId="1704"/>
    <cellStyle name="Calculation 8 2 2 2" xfId="2256"/>
    <cellStyle name="Calculation 8 2 2_анекси - фирми со кредити(КРИС)" xfId="1986"/>
    <cellStyle name="Calculation 8 2_aneks pokazateli-dejnosti" xfId="1944"/>
    <cellStyle name="Calculation 8 3" xfId="1703"/>
    <cellStyle name="Calculation 8 3 2" xfId="2255"/>
    <cellStyle name="Calculation 8 3_анекси - фирми со кредити(КРИС)" xfId="1987"/>
    <cellStyle name="Calculation 8_aneks pokazateli-dejnosti" xfId="1942"/>
    <cellStyle name="Calculation 9" xfId="588"/>
    <cellStyle name="Calculation 9 2" xfId="589"/>
    <cellStyle name="Calculation 9 2 2" xfId="1706"/>
    <cellStyle name="Calculation 9 2 2 2" xfId="2258"/>
    <cellStyle name="Calculation 9 2 2_анекси - фирми со кредити(КРИС)" xfId="1988"/>
    <cellStyle name="Calculation 9 2_aneks pokazateli-dejnosti" xfId="1843"/>
    <cellStyle name="Calculation 9 3" xfId="1705"/>
    <cellStyle name="Calculation 9 3 2" xfId="2257"/>
    <cellStyle name="Calculation 9 3_анекси - фирми со кредити(КРИС)" xfId="1989"/>
    <cellStyle name="Calculation 9_aneks pokazateli-dejnosti" xfId="1943"/>
    <cellStyle name="Check Cell 10" xfId="590"/>
    <cellStyle name="Check Cell 11" xfId="591"/>
    <cellStyle name="Check Cell 12" xfId="592"/>
    <cellStyle name="Check Cell 13" xfId="593"/>
    <cellStyle name="Check Cell 14" xfId="594"/>
    <cellStyle name="Check Cell 2" xfId="595"/>
    <cellStyle name="Check Cell 2 2" xfId="596"/>
    <cellStyle name="Check Cell 2 2 2" xfId="1112"/>
    <cellStyle name="Check Cell 2 3" xfId="597"/>
    <cellStyle name="Check Cell 2 4" xfId="1113"/>
    <cellStyle name="Check Cell 2 5" xfId="1114"/>
    <cellStyle name="Check Cell 2_sporedba po zemji" xfId="1111"/>
    <cellStyle name="Check Cell 3" xfId="598"/>
    <cellStyle name="Check Cell 3 2" xfId="1115"/>
    <cellStyle name="Check Cell 4" xfId="599"/>
    <cellStyle name="Check Cell 5" xfId="600"/>
    <cellStyle name="Check Cell 6" xfId="601"/>
    <cellStyle name="Check Cell 7" xfId="602"/>
    <cellStyle name="Check Cell 8" xfId="603"/>
    <cellStyle name="Check Cell 9" xfId="604"/>
    <cellStyle name="clsAltData" xfId="1116"/>
    <cellStyle name="clsAltData 2" xfId="1901"/>
    <cellStyle name="clsAltData 2 2" xfId="2431"/>
    <cellStyle name="clsAltData 2_анекси - фирми со кредити(КРИС)" xfId="2219"/>
    <cellStyle name="clsAltData_aneks pokazateli-dejnosti" xfId="1488"/>
    <cellStyle name="clsAltMRVData" xfId="1117"/>
    <cellStyle name="clsAltMRVData 2" xfId="1902"/>
    <cellStyle name="clsAltMRVData 2 2" xfId="2432"/>
    <cellStyle name="clsAltMRVData 2_анекси - фирми со кредити(КРИС)" xfId="2218"/>
    <cellStyle name="clsAltMRVData_aneks pokazateli-dejnosti" xfId="1489"/>
    <cellStyle name="clsBlank" xfId="1118"/>
    <cellStyle name="clsColumnHeader" xfId="1119"/>
    <cellStyle name="clsColumnHeader 2" xfId="1903"/>
    <cellStyle name="clsColumnHeader 2 2" xfId="2433"/>
    <cellStyle name="clsColumnHeader 2_анекси - фирми со кредити(КРИС)" xfId="2195"/>
    <cellStyle name="clsColumnHeader_aneks pokazateli-dejnosti" xfId="1490"/>
    <cellStyle name="clsData" xfId="1120"/>
    <cellStyle name="clsData 2" xfId="1904"/>
    <cellStyle name="clsData 2 2" xfId="2434"/>
    <cellStyle name="clsData 2_анекси - фирми со кредити(КРИС)" xfId="2217"/>
    <cellStyle name="clsData_aneks pokazateli-dejnosti" xfId="1491"/>
    <cellStyle name="clsDefault" xfId="1121"/>
    <cellStyle name="clsFooter" xfId="1122"/>
    <cellStyle name="clsFooter 2" xfId="1905"/>
    <cellStyle name="clsFooter 2 2" xfId="2435"/>
    <cellStyle name="clsFooter 2_анекси - фирми со кредити(КРИС)" xfId="2214"/>
    <cellStyle name="clsFooter_aneks pokazateli-dejnosti" xfId="1492"/>
    <cellStyle name="clsIndexTableTitle" xfId="1123"/>
    <cellStyle name="clsIndexTableTitle 2" xfId="1906"/>
    <cellStyle name="clsIndexTableTitle 2 2" xfId="2436"/>
    <cellStyle name="clsIndexTableTitle 2_анекси - фирми со кредити(КРИС)" xfId="2213"/>
    <cellStyle name="clsIndexTableTitle_aneks pokazateli-dejnosti" xfId="1493"/>
    <cellStyle name="clsMRVData" xfId="1124"/>
    <cellStyle name="clsMRVData 2" xfId="1907"/>
    <cellStyle name="clsMRVData 2 2" xfId="2437"/>
    <cellStyle name="clsMRVData 2_анекси - фирми со кредити(КРИС)" xfId="2212"/>
    <cellStyle name="clsMRVData_aneks pokazateli-dejnosti" xfId="1494"/>
    <cellStyle name="clsReportFooter" xfId="1125"/>
    <cellStyle name="clsReportFooter 2" xfId="1908"/>
    <cellStyle name="clsReportFooter 2 2" xfId="2438"/>
    <cellStyle name="clsReportFooter 2_анекси - фирми со кредити(КРИС)" xfId="2173"/>
    <cellStyle name="clsReportFooter_aneks pokazateli-dejnosti" xfId="1495"/>
    <cellStyle name="clsReportHeader" xfId="1126"/>
    <cellStyle name="clsReportHeader 2" xfId="1909"/>
    <cellStyle name="clsReportHeader 2 2" xfId="2439"/>
    <cellStyle name="clsReportHeader 2_анекси - фирми со кредити(КРИС)" xfId="2211"/>
    <cellStyle name="clsReportHeader_aneks pokazateli-dejnosti" xfId="1496"/>
    <cellStyle name="clsRowHeader" xfId="1127"/>
    <cellStyle name="clsRowHeader 2" xfId="1910"/>
    <cellStyle name="clsRowHeader 2 2" xfId="2440"/>
    <cellStyle name="clsRowHeader 2_анекси - фирми со кредити(КРИС)" xfId="2210"/>
    <cellStyle name="clsRowHeader_aneks pokazateli-dejnosti" xfId="1497"/>
    <cellStyle name="clsScale" xfId="1128"/>
    <cellStyle name="clsSection" xfId="1129"/>
    <cellStyle name="clsSection 2" xfId="1911"/>
    <cellStyle name="clsSection 2 2" xfId="2441"/>
    <cellStyle name="clsSection 2_анекси - фирми со кредити(КРИС)" xfId="2209"/>
    <cellStyle name="clsSection_aneks pokazateli-dejnosti" xfId="1498"/>
    <cellStyle name="Comma" xfId="2477" builtinId="3"/>
    <cellStyle name="Comma 10" xfId="1130"/>
    <cellStyle name="Comma 10 2" xfId="1912"/>
    <cellStyle name="Comma 10 2 2" xfId="2442"/>
    <cellStyle name="Comma 11" xfId="1131"/>
    <cellStyle name="Comma 11 2" xfId="1132"/>
    <cellStyle name="Comma 11 2 2" xfId="1914"/>
    <cellStyle name="Comma 11 2 2 2" xfId="2444"/>
    <cellStyle name="Comma 11 3" xfId="1913"/>
    <cellStyle name="Comma 11 3 2" xfId="2443"/>
    <cellStyle name="Comma 12" xfId="1133"/>
    <cellStyle name="Comma 12 2" xfId="1915"/>
    <cellStyle name="Comma 12 2 2" xfId="2445"/>
    <cellStyle name="Comma 13" xfId="1134"/>
    <cellStyle name="Comma 13 2" xfId="1916"/>
    <cellStyle name="Comma 13 2 2" xfId="2446"/>
    <cellStyle name="Comma 14" xfId="1135"/>
    <cellStyle name="Comma 14 2" xfId="1917"/>
    <cellStyle name="Comma 14 2 2" xfId="2447"/>
    <cellStyle name="Comma 15" xfId="1136"/>
    <cellStyle name="Comma 15 2" xfId="1918"/>
    <cellStyle name="Comma 15 2 2" xfId="2448"/>
    <cellStyle name="Comma 16" xfId="2514"/>
    <cellStyle name="Comma 2" xfId="1"/>
    <cellStyle name="Comma 2 10" xfId="971"/>
    <cellStyle name="Comma 2 10 2" xfId="1898"/>
    <cellStyle name="Comma 2 10 2 2" xfId="2428"/>
    <cellStyle name="Comma 2 11" xfId="1668"/>
    <cellStyle name="Comma 2 11 2" xfId="2221"/>
    <cellStyle name="Comma 2 2" xfId="605"/>
    <cellStyle name="Comma 2 2 2" xfId="606"/>
    <cellStyle name="Comma 2 2 2 2" xfId="1708"/>
    <cellStyle name="Comma 2 2 2 2 2" xfId="2260"/>
    <cellStyle name="Comma 2 2 3" xfId="1137"/>
    <cellStyle name="Comma 2 2 3 2" xfId="1919"/>
    <cellStyle name="Comma 2 2 3 2 2" xfId="2449"/>
    <cellStyle name="Comma 2 2 4" xfId="1707"/>
    <cellStyle name="Comma 2 2 4 2" xfId="2259"/>
    <cellStyle name="Comma 2 3" xfId="607"/>
    <cellStyle name="Comma 2 3 2" xfId="1709"/>
    <cellStyle name="Comma 2 3 2 2" xfId="2261"/>
    <cellStyle name="Comma 2 4" xfId="608"/>
    <cellStyle name="Comma 2 4 2" xfId="1710"/>
    <cellStyle name="Comma 2 4 2 2" xfId="2262"/>
    <cellStyle name="Comma 2 5" xfId="609"/>
    <cellStyle name="Comma 2 5 2" xfId="1711"/>
    <cellStyle name="Comma 2 5 2 2" xfId="2263"/>
    <cellStyle name="Comma 2 6" xfId="610"/>
    <cellStyle name="Comma 2 6 2" xfId="1712"/>
    <cellStyle name="Comma 2 6 2 2" xfId="2264"/>
    <cellStyle name="Comma 2 7" xfId="611"/>
    <cellStyle name="Comma 2 7 2" xfId="1713"/>
    <cellStyle name="Comma 2 7 2 2" xfId="2265"/>
    <cellStyle name="Comma 2 8" xfId="612"/>
    <cellStyle name="Comma 2 9" xfId="613"/>
    <cellStyle name="Comma 2 9 2" xfId="1714"/>
    <cellStyle name="Comma 2 9 2 2" xfId="2266"/>
    <cellStyle name="Comma 2_grafici-valuten rizik i aktivnosti" xfId="1138"/>
    <cellStyle name="Comma 3" xfId="614"/>
    <cellStyle name="Comma 3 2" xfId="615"/>
    <cellStyle name="Comma 3 2 2" xfId="1139"/>
    <cellStyle name="Comma 3 2 2 2" xfId="1920"/>
    <cellStyle name="Comma 3 2 2 2 2" xfId="2450"/>
    <cellStyle name="Comma 3 2 3" xfId="1716"/>
    <cellStyle name="Comma 3 2 3 2" xfId="2268"/>
    <cellStyle name="Comma 3 3" xfId="1140"/>
    <cellStyle name="Comma 3 3 2" xfId="1921"/>
    <cellStyle name="Comma 3 3 2 2" xfId="2451"/>
    <cellStyle name="Comma 3 4" xfId="1715"/>
    <cellStyle name="Comma 3 4 2" xfId="2267"/>
    <cellStyle name="Comma 34" xfId="1141"/>
    <cellStyle name="Comma 34 2" xfId="1142"/>
    <cellStyle name="Comma 34 2 2" xfId="1923"/>
    <cellStyle name="Comma 34 2 2 2" xfId="2453"/>
    <cellStyle name="Comma 34 3" xfId="1922"/>
    <cellStyle name="Comma 34 3 2" xfId="2452"/>
    <cellStyle name="Comma 35" xfId="1143"/>
    <cellStyle name="Comma 35 2" xfId="1924"/>
    <cellStyle name="Comma 35 2 2" xfId="2454"/>
    <cellStyle name="Comma 36" xfId="1144"/>
    <cellStyle name="Comma 36 2" xfId="1925"/>
    <cellStyle name="Comma 36 2 2" xfId="2455"/>
    <cellStyle name="Comma 4" xfId="616"/>
    <cellStyle name="Comma 4 2" xfId="1145"/>
    <cellStyle name="Comma 4 2 2" xfId="1926"/>
    <cellStyle name="Comma 4 2 2 2" xfId="2456"/>
    <cellStyle name="Comma 4 3" xfId="1717"/>
    <cellStyle name="Comma 4 3 2" xfId="2269"/>
    <cellStyle name="Comma 5" xfId="617"/>
    <cellStyle name="Comma 5 2" xfId="1718"/>
    <cellStyle name="Comma 5 2 2" xfId="2270"/>
    <cellStyle name="Comma 6" xfId="618"/>
    <cellStyle name="Comma 6 2" xfId="619"/>
    <cellStyle name="Comma 6 2 2" xfId="1720"/>
    <cellStyle name="Comma 6 2 2 2" xfId="2272"/>
    <cellStyle name="Comma 6 3" xfId="1719"/>
    <cellStyle name="Comma 6 3 2" xfId="2271"/>
    <cellStyle name="Comma 7" xfId="620"/>
    <cellStyle name="Comma 7 2" xfId="1146"/>
    <cellStyle name="Comma 7 2 2" xfId="1927"/>
    <cellStyle name="Comma 7 2 2 2" xfId="2457"/>
    <cellStyle name="Comma 7 3" xfId="1721"/>
    <cellStyle name="Comma 7 3 2" xfId="2273"/>
    <cellStyle name="Comma 8" xfId="621"/>
    <cellStyle name="Comma 8 2" xfId="1147"/>
    <cellStyle name="Comma 8 2 2" xfId="1928"/>
    <cellStyle name="Comma 8 2 2 2" xfId="2458"/>
    <cellStyle name="Comma 8 3" xfId="1722"/>
    <cellStyle name="Comma 8 3 2" xfId="2274"/>
    <cellStyle name="Comma 9" xfId="967"/>
    <cellStyle name="Comma 9 2" xfId="1895"/>
    <cellStyle name="Comma 9 2 2" xfId="2425"/>
    <cellStyle name="Currency 2" xfId="1148"/>
    <cellStyle name="Currency 3" xfId="1149"/>
    <cellStyle name="Currency 4" xfId="1150"/>
    <cellStyle name="Date" xfId="1151"/>
    <cellStyle name="Euro" xfId="1152"/>
    <cellStyle name="Excel.Chart" xfId="1153"/>
    <cellStyle name="Explanatory Text 10" xfId="622"/>
    <cellStyle name="Explanatory Text 11" xfId="623"/>
    <cellStyle name="Explanatory Text 12" xfId="624"/>
    <cellStyle name="Explanatory Text 13" xfId="625"/>
    <cellStyle name="Explanatory Text 14" xfId="626"/>
    <cellStyle name="Explanatory Text 2" xfId="627"/>
    <cellStyle name="Explanatory Text 2 2" xfId="628"/>
    <cellStyle name="Explanatory Text 2 2 2" xfId="1154"/>
    <cellStyle name="Explanatory Text 2 3" xfId="629"/>
    <cellStyle name="Explanatory Text 2 4" xfId="1155"/>
    <cellStyle name="Explanatory Text 2 5" xfId="1156"/>
    <cellStyle name="Explanatory Text 3" xfId="630"/>
    <cellStyle name="Explanatory Text 3 2" xfId="1157"/>
    <cellStyle name="Explanatory Text 4" xfId="631"/>
    <cellStyle name="Explanatory Text 5" xfId="632"/>
    <cellStyle name="Explanatory Text 6" xfId="633"/>
    <cellStyle name="Explanatory Text 7" xfId="634"/>
    <cellStyle name="Explanatory Text 8" xfId="635"/>
    <cellStyle name="Explanatory Text 9" xfId="636"/>
    <cellStyle name="Fixed" xfId="1158"/>
    <cellStyle name="Good 10" xfId="637"/>
    <cellStyle name="Good 11" xfId="638"/>
    <cellStyle name="Good 12" xfId="639"/>
    <cellStyle name="Good 13" xfId="640"/>
    <cellStyle name="Good 14" xfId="641"/>
    <cellStyle name="Good 2" xfId="642"/>
    <cellStyle name="Good 2 2" xfId="643"/>
    <cellStyle name="Good 2 2 2" xfId="1159"/>
    <cellStyle name="Good 2 3" xfId="644"/>
    <cellStyle name="Good 2 4" xfId="1160"/>
    <cellStyle name="Good 2 5" xfId="1161"/>
    <cellStyle name="Good 3" xfId="645"/>
    <cellStyle name="Good 3 2" xfId="1162"/>
    <cellStyle name="Good 4" xfId="646"/>
    <cellStyle name="Good 5" xfId="647"/>
    <cellStyle name="Good 6" xfId="648"/>
    <cellStyle name="Good 7" xfId="649"/>
    <cellStyle name="Good 8" xfId="650"/>
    <cellStyle name="Good 9" xfId="651"/>
    <cellStyle name="Heading 1 10" xfId="652"/>
    <cellStyle name="Heading 1 11" xfId="653"/>
    <cellStyle name="Heading 1 12" xfId="654"/>
    <cellStyle name="Heading 1 13" xfId="655"/>
    <cellStyle name="Heading 1 14" xfId="656"/>
    <cellStyle name="Heading 1 2" xfId="657"/>
    <cellStyle name="Heading 1 2 2" xfId="658"/>
    <cellStyle name="Heading 1 2 2 2" xfId="1165"/>
    <cellStyle name="Heading 1 2 2_sporedba po zemji" xfId="1164"/>
    <cellStyle name="Heading 1 2 3" xfId="659"/>
    <cellStyle name="Heading 1 2 4" xfId="1166"/>
    <cellStyle name="Heading 1 2 5" xfId="1167"/>
    <cellStyle name="Heading 1 2_sporedba po zemji" xfId="1163"/>
    <cellStyle name="Heading 1 3" xfId="660"/>
    <cellStyle name="Heading 1 3 2" xfId="1168"/>
    <cellStyle name="Heading 1 4" xfId="661"/>
    <cellStyle name="Heading 1 5" xfId="662"/>
    <cellStyle name="Heading 1 6" xfId="663"/>
    <cellStyle name="Heading 1 7" xfId="664"/>
    <cellStyle name="Heading 1 8" xfId="665"/>
    <cellStyle name="Heading 1 9" xfId="666"/>
    <cellStyle name="Heading 2 10" xfId="667"/>
    <cellStyle name="Heading 2 11" xfId="668"/>
    <cellStyle name="Heading 2 12" xfId="669"/>
    <cellStyle name="Heading 2 13" xfId="670"/>
    <cellStyle name="Heading 2 14" xfId="671"/>
    <cellStyle name="Heading 2 2" xfId="672"/>
    <cellStyle name="Heading 2 2 2" xfId="673"/>
    <cellStyle name="Heading 2 2 2 2" xfId="1171"/>
    <cellStyle name="Heading 2 2 2_sporedba po zemji" xfId="1170"/>
    <cellStyle name="Heading 2 2 3" xfId="674"/>
    <cellStyle name="Heading 2 2 4" xfId="1172"/>
    <cellStyle name="Heading 2 2 5" xfId="1173"/>
    <cellStyle name="Heading 2 2_sporedba po zemji" xfId="1169"/>
    <cellStyle name="Heading 2 3" xfId="675"/>
    <cellStyle name="Heading 2 3 2" xfId="1174"/>
    <cellStyle name="Heading 2 4" xfId="676"/>
    <cellStyle name="Heading 2 5" xfId="677"/>
    <cellStyle name="Heading 2 6" xfId="678"/>
    <cellStyle name="Heading 2 7" xfId="679"/>
    <cellStyle name="Heading 2 8" xfId="680"/>
    <cellStyle name="Heading 2 9" xfId="681"/>
    <cellStyle name="Heading 3 10" xfId="682"/>
    <cellStyle name="Heading 3 10 2" xfId="1723"/>
    <cellStyle name="Heading 3 10 2 2" xfId="2275"/>
    <cellStyle name="Heading 3 10 2_анекси - фирми со кредити(КРИС)" xfId="2220"/>
    <cellStyle name="Heading 3 10_aneks pokazateli-dejnosti" xfId="1499"/>
    <cellStyle name="Heading 3 11" xfId="683"/>
    <cellStyle name="Heading 3 11 2" xfId="1724"/>
    <cellStyle name="Heading 3 11 2 2" xfId="2276"/>
    <cellStyle name="Heading 3 11 2_анекси - фирми со кредити(КРИС)" xfId="2194"/>
    <cellStyle name="Heading 3 11_aneks pokazateli-dejnosti" xfId="1500"/>
    <cellStyle name="Heading 3 12" xfId="684"/>
    <cellStyle name="Heading 3 12 2" xfId="1725"/>
    <cellStyle name="Heading 3 12 2 2" xfId="2277"/>
    <cellStyle name="Heading 3 12 2_анекси - фирми со кредити(КРИС)" xfId="2193"/>
    <cellStyle name="Heading 3 12_aneks pokazateli-dejnosti" xfId="1501"/>
    <cellStyle name="Heading 3 13" xfId="685"/>
    <cellStyle name="Heading 3 13 2" xfId="1726"/>
    <cellStyle name="Heading 3 13 2 2" xfId="2278"/>
    <cellStyle name="Heading 3 13 2_анекси - фирми со кредити(КРИС)" xfId="2192"/>
    <cellStyle name="Heading 3 13_aneks pokazateli-dejnosti" xfId="1502"/>
    <cellStyle name="Heading 3 14" xfId="686"/>
    <cellStyle name="Heading 3 14 2" xfId="1727"/>
    <cellStyle name="Heading 3 14 2 2" xfId="2279"/>
    <cellStyle name="Heading 3 14 2_анекси - фирми со кредити(КРИС)" xfId="2191"/>
    <cellStyle name="Heading 3 14_aneks pokazateli-dejnosti" xfId="1503"/>
    <cellStyle name="Heading 3 2" xfId="687"/>
    <cellStyle name="Heading 3 2 2" xfId="688"/>
    <cellStyle name="Heading 3 2 2 2" xfId="1175"/>
    <cellStyle name="Heading 3 2 2 2 2" xfId="1955"/>
    <cellStyle name="Heading 3 2 2 2 2 2" xfId="2474"/>
    <cellStyle name="Heading 3 2 2 2 2_анекси - фирми со кредити(КРИС)" xfId="2190"/>
    <cellStyle name="Heading 3 2 2 2_aneks pokazateli-dejnosti" xfId="1506"/>
    <cellStyle name="Heading 3 2 2 3" xfId="1729"/>
    <cellStyle name="Heading 3 2 2 3 2" xfId="2281"/>
    <cellStyle name="Heading 3 2 2 3_анекси - фирми со кредити(КРИС)" xfId="2189"/>
    <cellStyle name="Heading 3 2 2 4" xfId="1674"/>
    <cellStyle name="Heading 3 2 2 4 2" xfId="2226"/>
    <cellStyle name="Heading 3 2 2 4_анекси - фирми со кредити(КРИС)" xfId="2188"/>
    <cellStyle name="Heading 3 2 2 5" xfId="2175"/>
    <cellStyle name="Heading 3 2 2_aneks pokazateli-dejnosti" xfId="1505"/>
    <cellStyle name="Heading 3 2 3" xfId="689"/>
    <cellStyle name="Heading 3 2 3 2" xfId="1730"/>
    <cellStyle name="Heading 3 2 3 2 2" xfId="2282"/>
    <cellStyle name="Heading 3 2 3 2_анекси - фирми со кредити(КРИС)" xfId="2187"/>
    <cellStyle name="Heading 3 2 3_aneks pokazateli-dejnosti" xfId="1507"/>
    <cellStyle name="Heading 3 2 4" xfId="1176"/>
    <cellStyle name="Heading 3 2 4 2" xfId="1956"/>
    <cellStyle name="Heading 3 2 4 2 2" xfId="2475"/>
    <cellStyle name="Heading 3 2 4 2_анекси - фирми со кредити(КРИС)" xfId="2186"/>
    <cellStyle name="Heading 3 2 4_aneks pokazateli-dejnosti" xfId="1508"/>
    <cellStyle name="Heading 3 2 5" xfId="1177"/>
    <cellStyle name="Heading 3 2 5 2" xfId="1957"/>
    <cellStyle name="Heading 3 2 5 2 2" xfId="2476"/>
    <cellStyle name="Heading 3 2 5 2_анекси - фирми со кредити(КРИС)" xfId="2185"/>
    <cellStyle name="Heading 3 2 5_aneks pokazateli-dejnosti" xfId="1509"/>
    <cellStyle name="Heading 3 2 6" xfId="1728"/>
    <cellStyle name="Heading 3 2 6 2" xfId="2280"/>
    <cellStyle name="Heading 3 2 6_анекси - фирми со кредити(КРИС)" xfId="2184"/>
    <cellStyle name="Heading 3 2 7" xfId="1675"/>
    <cellStyle name="Heading 3 2 7 2" xfId="2227"/>
    <cellStyle name="Heading 3 2 7_анекси - фирми со кредити(КРИС)" xfId="2183"/>
    <cellStyle name="Heading 3 2 8" xfId="2174"/>
    <cellStyle name="Heading 3 2_aneks pokazateli-dejnosti" xfId="1504"/>
    <cellStyle name="Heading 3 3" xfId="690"/>
    <cellStyle name="Heading 3 3 2" xfId="1178"/>
    <cellStyle name="Heading 3 3 3" xfId="1731"/>
    <cellStyle name="Heading 3 3 3 2" xfId="2283"/>
    <cellStyle name="Heading 3 3 3_анекси - фирми со кредити(КРИС)" xfId="2182"/>
    <cellStyle name="Heading 3 3_aneks pokazateli-dejnosti" xfId="1510"/>
    <cellStyle name="Heading 3 4" xfId="691"/>
    <cellStyle name="Heading 3 4 2" xfId="1732"/>
    <cellStyle name="Heading 3 4 2 2" xfId="2284"/>
    <cellStyle name="Heading 3 4 2_анекси - фирми со кредити(КРИС)" xfId="2181"/>
    <cellStyle name="Heading 3 4_aneks pokazateli-dejnosti" xfId="1511"/>
    <cellStyle name="Heading 3 5" xfId="692"/>
    <cellStyle name="Heading 3 5 2" xfId="1733"/>
    <cellStyle name="Heading 3 5 2 2" xfId="2285"/>
    <cellStyle name="Heading 3 5 2_анекси - фирми со кредити(КРИС)" xfId="2180"/>
    <cellStyle name="Heading 3 5_aneks pokazateli-dejnosti" xfId="1512"/>
    <cellStyle name="Heading 3 6" xfId="693"/>
    <cellStyle name="Heading 3 6 2" xfId="1734"/>
    <cellStyle name="Heading 3 6 2 2" xfId="2286"/>
    <cellStyle name="Heading 3 6 2_анекси - фирми со кредити(КРИС)" xfId="2179"/>
    <cellStyle name="Heading 3 6_aneks pokazateli-dejnosti" xfId="1513"/>
    <cellStyle name="Heading 3 7" xfId="694"/>
    <cellStyle name="Heading 3 7 2" xfId="1735"/>
    <cellStyle name="Heading 3 7 2 2" xfId="2287"/>
    <cellStyle name="Heading 3 7 2_анекси - фирми со кредити(КРИС)" xfId="2178"/>
    <cellStyle name="Heading 3 7_aneks pokazateli-dejnosti" xfId="1514"/>
    <cellStyle name="Heading 3 8" xfId="695"/>
    <cellStyle name="Heading 3 8 2" xfId="1736"/>
    <cellStyle name="Heading 3 8 2 2" xfId="2288"/>
    <cellStyle name="Heading 3 8 2_анекси - фирми со кредити(КРИС)" xfId="2177"/>
    <cellStyle name="Heading 3 8_aneks pokazateli-dejnosti" xfId="1515"/>
    <cellStyle name="Heading 3 9" xfId="696"/>
    <cellStyle name="Heading 3 9 2" xfId="1737"/>
    <cellStyle name="Heading 3 9 2 2" xfId="2289"/>
    <cellStyle name="Heading 3 9 2_анекси - фирми со кредити(КРИС)" xfId="2208"/>
    <cellStyle name="Heading 3 9_aneks pokazateli-dejnosti" xfId="1516"/>
    <cellStyle name="Heading 4 10" xfId="697"/>
    <cellStyle name="Heading 4 11" xfId="698"/>
    <cellStyle name="Heading 4 12" xfId="699"/>
    <cellStyle name="Heading 4 13" xfId="700"/>
    <cellStyle name="Heading 4 14" xfId="701"/>
    <cellStyle name="Heading 4 2" xfId="702"/>
    <cellStyle name="Heading 4 2 2" xfId="703"/>
    <cellStyle name="Heading 4 2 2 2" xfId="1181"/>
    <cellStyle name="Heading 4 2 2_sporedba po zemji" xfId="1180"/>
    <cellStyle name="Heading 4 2 3" xfId="704"/>
    <cellStyle name="Heading 4 2 4" xfId="1182"/>
    <cellStyle name="Heading 4 2 5" xfId="1183"/>
    <cellStyle name="Heading 4 2_sporedba po zemji" xfId="1179"/>
    <cellStyle name="Heading 4 3" xfId="705"/>
    <cellStyle name="Heading 4 3 2" xfId="1184"/>
    <cellStyle name="Heading 4 4" xfId="706"/>
    <cellStyle name="Heading 4 5" xfId="707"/>
    <cellStyle name="Heading 4 6" xfId="708"/>
    <cellStyle name="Heading 4 7" xfId="709"/>
    <cellStyle name="Heading 4 8" xfId="710"/>
    <cellStyle name="Heading 4 9" xfId="711"/>
    <cellStyle name="HEADING1" xfId="1185"/>
    <cellStyle name="HEADING2" xfId="1186"/>
    <cellStyle name="imf-one decimal" xfId="1187"/>
    <cellStyle name="imf-zero decimal" xfId="1188"/>
    <cellStyle name="Input 10" xfId="712"/>
    <cellStyle name="Input 10 2" xfId="713"/>
    <cellStyle name="Input 10 2 2" xfId="1739"/>
    <cellStyle name="Input 10 2 2 2" xfId="2291"/>
    <cellStyle name="Input 10 2 2_анекси - фирми со кредити(КРИС)" xfId="1990"/>
    <cellStyle name="Input 10 2_aneks pokazateli-dejnosti" xfId="1518"/>
    <cellStyle name="Input 10 3" xfId="1738"/>
    <cellStyle name="Input 10 3 2" xfId="2290"/>
    <cellStyle name="Input 10 3_анекси - фирми со кредити(КРИС)" xfId="1991"/>
    <cellStyle name="Input 10_aneks pokazateli-dejnosti" xfId="1517"/>
    <cellStyle name="Input 11" xfId="714"/>
    <cellStyle name="Input 11 2" xfId="715"/>
    <cellStyle name="Input 11 2 2" xfId="1741"/>
    <cellStyle name="Input 11 2 2 2" xfId="2293"/>
    <cellStyle name="Input 11 2 2_анекси - фирми со кредити(КРИС)" xfId="1992"/>
    <cellStyle name="Input 11 2_aneks pokazateli-dejnosti" xfId="1520"/>
    <cellStyle name="Input 11 3" xfId="1740"/>
    <cellStyle name="Input 11 3 2" xfId="2292"/>
    <cellStyle name="Input 11 3_анекси - фирми со кредити(КРИС)" xfId="1993"/>
    <cellStyle name="Input 11_aneks pokazateli-dejnosti" xfId="1519"/>
    <cellStyle name="Input 12" xfId="716"/>
    <cellStyle name="Input 12 2" xfId="717"/>
    <cellStyle name="Input 12 2 2" xfId="1743"/>
    <cellStyle name="Input 12 2 2 2" xfId="2295"/>
    <cellStyle name="Input 12 2 2_анекси - фирми со кредити(КРИС)" xfId="1994"/>
    <cellStyle name="Input 12 2_aneks pokazateli-dejnosti" xfId="1522"/>
    <cellStyle name="Input 12 3" xfId="1742"/>
    <cellStyle name="Input 12 3 2" xfId="2294"/>
    <cellStyle name="Input 12 3_анекси - фирми со кредити(КРИС)" xfId="1995"/>
    <cellStyle name="Input 12_aneks pokazateli-dejnosti" xfId="1521"/>
    <cellStyle name="Input 13" xfId="718"/>
    <cellStyle name="Input 13 2" xfId="719"/>
    <cellStyle name="Input 13 2 2" xfId="1745"/>
    <cellStyle name="Input 13 2 2 2" xfId="2297"/>
    <cellStyle name="Input 13 2 2_анекси - фирми со кредити(КРИС)" xfId="1996"/>
    <cellStyle name="Input 13 2_aneks pokazateli-dejnosti" xfId="1524"/>
    <cellStyle name="Input 13 3" xfId="1744"/>
    <cellStyle name="Input 13 3 2" xfId="2296"/>
    <cellStyle name="Input 13 3_анекси - фирми со кредити(КРИС)" xfId="1997"/>
    <cellStyle name="Input 13_aneks pokazateli-dejnosti" xfId="1523"/>
    <cellStyle name="Input 14" xfId="720"/>
    <cellStyle name="Input 14 2" xfId="721"/>
    <cellStyle name="Input 14 2 2" xfId="1747"/>
    <cellStyle name="Input 14 2 2 2" xfId="2299"/>
    <cellStyle name="Input 14 2 2_анекси - фирми со кредити(КРИС)" xfId="1998"/>
    <cellStyle name="Input 14 2_aneks pokazateli-dejnosti" xfId="1526"/>
    <cellStyle name="Input 14 3" xfId="1746"/>
    <cellStyle name="Input 14 3 2" xfId="2298"/>
    <cellStyle name="Input 14 3_анекси - фирми со кредити(КРИС)" xfId="1999"/>
    <cellStyle name="Input 14_aneks pokazateli-dejnosti" xfId="1525"/>
    <cellStyle name="Input 2" xfId="722"/>
    <cellStyle name="Input 2 2" xfId="723"/>
    <cellStyle name="Input 2 2 2" xfId="724"/>
    <cellStyle name="Input 2 2 2 2" xfId="1750"/>
    <cellStyle name="Input 2 2 2 2 2" xfId="2302"/>
    <cellStyle name="Input 2 2 2 2_анекси - фирми со кредити(КРИС)" xfId="2000"/>
    <cellStyle name="Input 2 2 2_aneks pokazateli-dejnosti" xfId="1529"/>
    <cellStyle name="Input 2 2 3" xfId="1749"/>
    <cellStyle name="Input 2 2 3 2" xfId="2301"/>
    <cellStyle name="Input 2 2 3_анекси - фирми со кредити(КРИС)" xfId="2001"/>
    <cellStyle name="Input 2 2_aneks pokazateli-dejnosti" xfId="1528"/>
    <cellStyle name="Input 2 3" xfId="725"/>
    <cellStyle name="Input 2 3 2" xfId="726"/>
    <cellStyle name="Input 2 3 2 2" xfId="1752"/>
    <cellStyle name="Input 2 3 2 2 2" xfId="2304"/>
    <cellStyle name="Input 2 3 2 2_анекси - фирми со кредити(КРИС)" xfId="2002"/>
    <cellStyle name="Input 2 3 2_aneks pokazateli-dejnosti" xfId="1531"/>
    <cellStyle name="Input 2 3 3" xfId="1751"/>
    <cellStyle name="Input 2 3 3 2" xfId="2303"/>
    <cellStyle name="Input 2 3 3_анекси - фирми со кредити(КРИС)" xfId="2003"/>
    <cellStyle name="Input 2 3_aneks pokazateli-dejnosti" xfId="1530"/>
    <cellStyle name="Input 2 4" xfId="727"/>
    <cellStyle name="Input 2 4 2" xfId="1753"/>
    <cellStyle name="Input 2 4 2 2" xfId="2305"/>
    <cellStyle name="Input 2 4 2_анекси - фирми со кредити(КРИС)" xfId="2004"/>
    <cellStyle name="Input 2 4_aneks pokazateli-dejnosti" xfId="1532"/>
    <cellStyle name="Input 2 5" xfId="1189"/>
    <cellStyle name="Input 2 5 2" xfId="1929"/>
    <cellStyle name="Input 2 5 2 2" xfId="2459"/>
    <cellStyle name="Input 2 5 2_анекси - фирми со кредити(КРИС)" xfId="2005"/>
    <cellStyle name="Input 2 5_aneks pokazateli-dejnosti" xfId="1533"/>
    <cellStyle name="Input 2 6" xfId="1748"/>
    <cellStyle name="Input 2 6 2" xfId="2300"/>
    <cellStyle name="Input 2 6_анекси - фирми со кредити(КРИС)" xfId="2006"/>
    <cellStyle name="Input 2 7" xfId="1673"/>
    <cellStyle name="Input 2 7 2" xfId="2225"/>
    <cellStyle name="Input 2 7_анекси - фирми со кредити(КРИС)" xfId="2007"/>
    <cellStyle name="Input 2_aneks pokazateli-dejnosti" xfId="1527"/>
    <cellStyle name="Input 3" xfId="728"/>
    <cellStyle name="Input 3 2" xfId="729"/>
    <cellStyle name="Input 3 2 2" xfId="1755"/>
    <cellStyle name="Input 3 2 2 2" xfId="2307"/>
    <cellStyle name="Input 3 2 2_анекси - фирми со кредити(КРИС)" xfId="2008"/>
    <cellStyle name="Input 3 2_aneks pokazateli-dejnosti" xfId="1535"/>
    <cellStyle name="Input 3 3" xfId="1754"/>
    <cellStyle name="Input 3 3 2" xfId="2306"/>
    <cellStyle name="Input 3 3_анекси - фирми со кредити(КРИС)" xfId="2009"/>
    <cellStyle name="Input 3_aneks pokazateli-dejnosti" xfId="1534"/>
    <cellStyle name="Input 4" xfId="730"/>
    <cellStyle name="Input 4 2" xfId="731"/>
    <cellStyle name="Input 4 2 2" xfId="1757"/>
    <cellStyle name="Input 4 2 2 2" xfId="2309"/>
    <cellStyle name="Input 4 2 2_анекси - фирми со кредити(КРИС)" xfId="2010"/>
    <cellStyle name="Input 4 2_aneks pokazateli-dejnosti" xfId="1537"/>
    <cellStyle name="Input 4 3" xfId="1756"/>
    <cellStyle name="Input 4 3 2" xfId="2308"/>
    <cellStyle name="Input 4 3_анекси - фирми со кредити(КРИС)" xfId="2011"/>
    <cellStyle name="Input 4_aneks pokazateli-dejnosti" xfId="1536"/>
    <cellStyle name="Input 5" xfId="732"/>
    <cellStyle name="Input 5 2" xfId="733"/>
    <cellStyle name="Input 5 2 2" xfId="1759"/>
    <cellStyle name="Input 5 2 2 2" xfId="2311"/>
    <cellStyle name="Input 5 2 2_анекси - фирми со кредити(КРИС)" xfId="2012"/>
    <cellStyle name="Input 5 2_aneks pokazateli-dejnosti" xfId="1539"/>
    <cellStyle name="Input 5 3" xfId="1758"/>
    <cellStyle name="Input 5 3 2" xfId="2310"/>
    <cellStyle name="Input 5 3_анекси - фирми со кредити(КРИС)" xfId="2013"/>
    <cellStyle name="Input 5_aneks pokazateli-dejnosti" xfId="1538"/>
    <cellStyle name="Input 6" xfId="734"/>
    <cellStyle name="Input 6 2" xfId="735"/>
    <cellStyle name="Input 6 2 2" xfId="1761"/>
    <cellStyle name="Input 6 2 2 2" xfId="2313"/>
    <cellStyle name="Input 6 2 2_анекси - фирми со кредити(КРИС)" xfId="2014"/>
    <cellStyle name="Input 6 2_aneks pokazateli-dejnosti" xfId="1541"/>
    <cellStyle name="Input 6 3" xfId="1760"/>
    <cellStyle name="Input 6 3 2" xfId="2312"/>
    <cellStyle name="Input 6 3_анекси - фирми со кредити(КРИС)" xfId="2015"/>
    <cellStyle name="Input 6_aneks pokazateli-dejnosti" xfId="1540"/>
    <cellStyle name="Input 7" xfId="736"/>
    <cellStyle name="Input 7 2" xfId="737"/>
    <cellStyle name="Input 7 2 2" xfId="1763"/>
    <cellStyle name="Input 7 2 2 2" xfId="2315"/>
    <cellStyle name="Input 7 2 2_анекси - фирми со кредити(КРИС)" xfId="2016"/>
    <cellStyle name="Input 7 2_aneks pokazateli-dejnosti" xfId="1543"/>
    <cellStyle name="Input 7 3" xfId="1762"/>
    <cellStyle name="Input 7 3 2" xfId="2314"/>
    <cellStyle name="Input 7 3_анекси - фирми со кредити(КРИС)" xfId="2017"/>
    <cellStyle name="Input 7_aneks pokazateli-dejnosti" xfId="1542"/>
    <cellStyle name="Input 8" xfId="738"/>
    <cellStyle name="Input 8 2" xfId="739"/>
    <cellStyle name="Input 8 2 2" xfId="1765"/>
    <cellStyle name="Input 8 2 2 2" xfId="2317"/>
    <cellStyle name="Input 8 2 2_анекси - фирми со кредити(КРИС)" xfId="2018"/>
    <cellStyle name="Input 8 2_aneks pokazateli-dejnosti" xfId="1545"/>
    <cellStyle name="Input 8 3" xfId="1764"/>
    <cellStyle name="Input 8 3 2" xfId="2316"/>
    <cellStyle name="Input 8 3_анекси - фирми со кредити(КРИС)" xfId="2019"/>
    <cellStyle name="Input 8_aneks pokazateli-dejnosti" xfId="1544"/>
    <cellStyle name="Input 9" xfId="740"/>
    <cellStyle name="Input 9 2" xfId="741"/>
    <cellStyle name="Input 9 2 2" xfId="1767"/>
    <cellStyle name="Input 9 2 2 2" xfId="2319"/>
    <cellStyle name="Input 9 2 2_анекси - фирми со кредити(КРИС)" xfId="2020"/>
    <cellStyle name="Input 9 2_aneks pokazateli-dejnosti" xfId="1547"/>
    <cellStyle name="Input 9 3" xfId="1766"/>
    <cellStyle name="Input 9 3 2" xfId="2318"/>
    <cellStyle name="Input 9 3_анекси - фирми со кредити(КРИС)" xfId="2021"/>
    <cellStyle name="Input 9_aneks pokazateli-dejnosti" xfId="1546"/>
    <cellStyle name="Linked Cell 10" xfId="742"/>
    <cellStyle name="Linked Cell 11" xfId="743"/>
    <cellStyle name="Linked Cell 12" xfId="744"/>
    <cellStyle name="Linked Cell 13" xfId="745"/>
    <cellStyle name="Linked Cell 14" xfId="746"/>
    <cellStyle name="Linked Cell 2" xfId="747"/>
    <cellStyle name="Linked Cell 2 2" xfId="748"/>
    <cellStyle name="Linked Cell 2 2 2" xfId="1191"/>
    <cellStyle name="Linked Cell 2 3" xfId="749"/>
    <cellStyle name="Linked Cell 2 4" xfId="1192"/>
    <cellStyle name="Linked Cell 2 5" xfId="1193"/>
    <cellStyle name="Linked Cell 2_sporedba po zemji" xfId="1190"/>
    <cellStyle name="Linked Cell 3" xfId="750"/>
    <cellStyle name="Linked Cell 3 2" xfId="1194"/>
    <cellStyle name="Linked Cell 4" xfId="751"/>
    <cellStyle name="Linked Cell 5" xfId="752"/>
    <cellStyle name="Linked Cell 6" xfId="753"/>
    <cellStyle name="Linked Cell 7" xfId="754"/>
    <cellStyle name="Linked Cell 8" xfId="755"/>
    <cellStyle name="Linked Cell 9" xfId="756"/>
    <cellStyle name="Millares [0]_11.1.3. bis" xfId="1195"/>
    <cellStyle name="Millares_11.1.3. bis" xfId="1196"/>
    <cellStyle name="Moneda [0]_11.1.3. bis" xfId="1197"/>
    <cellStyle name="Moneda_11.1.3. bis" xfId="1198"/>
    <cellStyle name="Neutral 10" xfId="757"/>
    <cellStyle name="Neutral 11" xfId="758"/>
    <cellStyle name="Neutral 12" xfId="759"/>
    <cellStyle name="Neutral 13" xfId="760"/>
    <cellStyle name="Neutral 14" xfId="761"/>
    <cellStyle name="Neutral 2" xfId="762"/>
    <cellStyle name="Neutral 2 2" xfId="763"/>
    <cellStyle name="Neutral 2 2 2" xfId="1200"/>
    <cellStyle name="Neutral 2 3" xfId="764"/>
    <cellStyle name="Neutral 2 4" xfId="1201"/>
    <cellStyle name="Neutral 2 5" xfId="1202"/>
    <cellStyle name="Neutral 2_sporedba po zemji" xfId="1199"/>
    <cellStyle name="Neutral 3" xfId="765"/>
    <cellStyle name="Neutral 3 2" xfId="1203"/>
    <cellStyle name="Neutral 4" xfId="766"/>
    <cellStyle name="Neutral 5" xfId="767"/>
    <cellStyle name="Neutral 6" xfId="768"/>
    <cellStyle name="Neutral 7" xfId="769"/>
    <cellStyle name="Neutral 8" xfId="770"/>
    <cellStyle name="Neutral 9" xfId="771"/>
    <cellStyle name="Normal" xfId="0" builtinId="0"/>
    <cellStyle name="Normal - Style1" xfId="1204"/>
    <cellStyle name="Normal - Style1 2" xfId="1205"/>
    <cellStyle name="Normal - Style1 3" xfId="1206"/>
    <cellStyle name="Normal - Style2" xfId="1207"/>
    <cellStyle name="Normal 10" xfId="772"/>
    <cellStyle name="Normal 10 2" xfId="972"/>
    <cellStyle name="Normal 10 3" xfId="1208"/>
    <cellStyle name="Normal 10 4" xfId="1209"/>
    <cellStyle name="Normal 10 5" xfId="1210"/>
    <cellStyle name="Normal 10 6" xfId="1211"/>
    <cellStyle name="Normal 10 7" xfId="1212"/>
    <cellStyle name="Normal 10 8" xfId="1213"/>
    <cellStyle name="Normal 10 9" xfId="1214"/>
    <cellStyle name="Normal 100" xfId="2022"/>
    <cellStyle name="Normal 101" xfId="2023"/>
    <cellStyle name="Normal 102" xfId="2024"/>
    <cellStyle name="Normal 103" xfId="2478"/>
    <cellStyle name="Normal 104" xfId="2527"/>
    <cellStyle name="Normal 11" xfId="773"/>
    <cellStyle name="Normal 11 2" xfId="973"/>
    <cellStyle name="Normal 11 3" xfId="1215"/>
    <cellStyle name="Normal 11 4" xfId="1216"/>
    <cellStyle name="Normal 11 5" xfId="1217"/>
    <cellStyle name="Normal 11 6" xfId="1218"/>
    <cellStyle name="Normal 11 7" xfId="1219"/>
    <cellStyle name="Normal 11 8" xfId="1220"/>
    <cellStyle name="Normal 11 9" xfId="1221"/>
    <cellStyle name="Normal 12" xfId="774"/>
    <cellStyle name="Normal 12 10 2" xfId="2497"/>
    <cellStyle name="Normal 12 2" xfId="974"/>
    <cellStyle name="Normal 12 3" xfId="1222"/>
    <cellStyle name="Normal 12 4" xfId="1223"/>
    <cellStyle name="Normal 12 5" xfId="1224"/>
    <cellStyle name="Normal 12 6" xfId="1225"/>
    <cellStyle name="Normal 12 7" xfId="1226"/>
    <cellStyle name="Normal 12 8" xfId="1227"/>
    <cellStyle name="Normal 12 9" xfId="1228"/>
    <cellStyle name="Normal 13" xfId="775"/>
    <cellStyle name="Normal 13 2" xfId="975"/>
    <cellStyle name="Normal 13 3" xfId="1229"/>
    <cellStyle name="Normal 13 4" xfId="1230"/>
    <cellStyle name="Normal 13 5" xfId="1231"/>
    <cellStyle name="Normal 13 6" xfId="1232"/>
    <cellStyle name="Normal 13 7" xfId="1233"/>
    <cellStyle name="Normal 13 8" xfId="1234"/>
    <cellStyle name="Normal 13 9" xfId="1235"/>
    <cellStyle name="Normal 14" xfId="776"/>
    <cellStyle name="Normal 15" xfId="777"/>
    <cellStyle name="Normal 15 2" xfId="1237"/>
    <cellStyle name="Normal 15 2 2" xfId="1238"/>
    <cellStyle name="Normal 15 2 3" xfId="1239"/>
    <cellStyle name="Normal 15 3" xfId="1240"/>
    <cellStyle name="Normal 15 3 2" xfId="1241"/>
    <cellStyle name="Normal 15 3 2 2" xfId="1242"/>
    <cellStyle name="Normal 15 3 2 3" xfId="1243"/>
    <cellStyle name="Normal 15 3 2 3 2" xfId="1244"/>
    <cellStyle name="Normal 15 3 2 4" xfId="1245"/>
    <cellStyle name="Normal 15 4" xfId="1246"/>
    <cellStyle name="Normal 15 4 2" xfId="2496"/>
    <cellStyle name="Normal 15 5" xfId="1247"/>
    <cellStyle name="Normal 15_sporedba po zemji" xfId="1236"/>
    <cellStyle name="Normal 16" xfId="778"/>
    <cellStyle name="Normal 16 2" xfId="969"/>
    <cellStyle name="Normal 16 2 2" xfId="1248"/>
    <cellStyle name="Normal 16 2 2 2" xfId="1249"/>
    <cellStyle name="Normal 16 2 2 2 2" xfId="1250"/>
    <cellStyle name="Normal 16 2 2 2 3" xfId="1251"/>
    <cellStyle name="Normal 16 2 2 2 4" xfId="1252"/>
    <cellStyle name="Normal 16 2 2 2 5" xfId="1253"/>
    <cellStyle name="Normal 16 2 3" xfId="1896"/>
    <cellStyle name="Normal 16 2 3 2" xfId="2426"/>
    <cellStyle name="Normal 16 2 3_анекси - фирми со кредити(КРИС)" xfId="2025"/>
    <cellStyle name="Normal 16 2 4" xfId="2197"/>
    <cellStyle name="Normal 16 2 5" xfId="2516"/>
    <cellStyle name="Normal 16 2 6" xfId="2528"/>
    <cellStyle name="Normal 16 2_aneks pokazateli-dejnosti" xfId="1549"/>
    <cellStyle name="Normal 16 3" xfId="985"/>
    <cellStyle name="Normal 16 3 2" xfId="1899"/>
    <cellStyle name="Normal 16 3 2 2" xfId="2429"/>
    <cellStyle name="Normal 16 3 2_анекси - фирми со кредити(КРИС)" xfId="2026"/>
    <cellStyle name="Normal 16 3 3" xfId="2199"/>
    <cellStyle name="Normal 16 3_aneks pokazateli-dejnosti" xfId="1550"/>
    <cellStyle name="Normal 16 4" xfId="1768"/>
    <cellStyle name="Normal 16 4 2" xfId="2320"/>
    <cellStyle name="Normal 16 4_анекси - фирми со кредити(КРИС)" xfId="2027"/>
    <cellStyle name="Normal 16 5" xfId="2176"/>
    <cellStyle name="Normal 16_aneks pokazateli-dejnosti" xfId="1548"/>
    <cellStyle name="Normal 17" xfId="779"/>
    <cellStyle name="Normal 17 2" xfId="1255"/>
    <cellStyle name="Normal 17 3" xfId="1256"/>
    <cellStyle name="Normal 17 3 2" xfId="1257"/>
    <cellStyle name="Normal 17 3 3" xfId="2498"/>
    <cellStyle name="Normal 17 4" xfId="2517"/>
    <cellStyle name="Normal 17_sporedba po zemji" xfId="1254"/>
    <cellStyle name="Normal 18" xfId="780"/>
    <cellStyle name="Normal 18 2" xfId="781"/>
    <cellStyle name="Normal 19" xfId="782"/>
    <cellStyle name="Normal 19 2" xfId="1258"/>
    <cellStyle name="Normal 19 2 2" xfId="1930"/>
    <cellStyle name="Normal 19 2 2 2" xfId="2460"/>
    <cellStyle name="Normal 19 2 2_анекси - фирми со кредити(КРИС)" xfId="2028"/>
    <cellStyle name="Normal 19 2 3" xfId="2200"/>
    <cellStyle name="Normal 19 2 3 2" xfId="2499"/>
    <cellStyle name="Normal 19 2_aneks pokazateli-dejnosti" xfId="1551"/>
    <cellStyle name="Normal 2" xfId="783"/>
    <cellStyle name="Normal 2 10" xfId="1259"/>
    <cellStyle name="Normal 2 10 2" xfId="1260"/>
    <cellStyle name="Normal 2 11" xfId="1261"/>
    <cellStyle name="Normal 2 12" xfId="1262"/>
    <cellStyle name="Normal 2 12 2" xfId="1263"/>
    <cellStyle name="Normal 2 13" xfId="1264"/>
    <cellStyle name="Normal 2 13 2" xfId="1265"/>
    <cellStyle name="Normal 2 13 2 2" xfId="1932"/>
    <cellStyle name="Normal 2 13 2 2 2" xfId="2462"/>
    <cellStyle name="Normal 2 13 2 2_анекси - фирми со кредити(КРИС)" xfId="2029"/>
    <cellStyle name="Normal 2 13 2 3" xfId="2202"/>
    <cellStyle name="Normal 2 13 2_aneks pokazateli-dejnosti" xfId="1553"/>
    <cellStyle name="Normal 2 13 3" xfId="1931"/>
    <cellStyle name="Normal 2 13 3 2" xfId="2461"/>
    <cellStyle name="Normal 2 13 3 2 2" xfId="2512"/>
    <cellStyle name="Normal 2 13 3_анекси - фирми со кредити(КРИС)" xfId="2030"/>
    <cellStyle name="Normal 2 13 4" xfId="2201"/>
    <cellStyle name="Normal 2 13_aneks pokazateli-dejnosti" xfId="1552"/>
    <cellStyle name="Normal 2 14" xfId="1266"/>
    <cellStyle name="Normal 2 15" xfId="1267"/>
    <cellStyle name="Normal 2 16" xfId="1268"/>
    <cellStyle name="Normal 2 16 2" xfId="1933"/>
    <cellStyle name="Normal 2 16 2 2" xfId="2463"/>
    <cellStyle name="Normal 2 16 2_анекси - фирми со кредити(КРИС)" xfId="2031"/>
    <cellStyle name="Normal 2 16 3" xfId="2203"/>
    <cellStyle name="Normal 2 16_aneks pokazateli-dejnosti" xfId="1554"/>
    <cellStyle name="Normal 2 2" xfId="784"/>
    <cellStyle name="Normal 2 2 2" xfId="785"/>
    <cellStyle name="Normal 2 2 2 2" xfId="1270"/>
    <cellStyle name="Normal 2 2 3" xfId="786"/>
    <cellStyle name="Normal 2 2 3 2" xfId="1272"/>
    <cellStyle name="Normal 2 2 3_sporedba po zemji" xfId="1271"/>
    <cellStyle name="Normal 2 2 4" xfId="787"/>
    <cellStyle name="Normal 2 2 5" xfId="788"/>
    <cellStyle name="Normal 2 2 6" xfId="976"/>
    <cellStyle name="Normal 2 2_sporedba po zemji" xfId="1269"/>
    <cellStyle name="Normal 2 3" xfId="2"/>
    <cellStyle name="Normal 2 3 2" xfId="1274"/>
    <cellStyle name="Normal 2 3_sporedba po zemji" xfId="1273"/>
    <cellStyle name="Normal 2 4" xfId="789"/>
    <cellStyle name="Normal 2 4 2" xfId="1276"/>
    <cellStyle name="Normal 2 4 3" xfId="1277"/>
    <cellStyle name="Normal 2 4_sporedba po zemji" xfId="1275"/>
    <cellStyle name="Normal 2 5" xfId="790"/>
    <cellStyle name="Normal 2 5 2" xfId="1279"/>
    <cellStyle name="Normal 2 5 3 2" xfId="2495"/>
    <cellStyle name="Normal 2 5_sporedba po zemji" xfId="1278"/>
    <cellStyle name="Normal 2 6" xfId="791"/>
    <cellStyle name="Normal 2 6 2" xfId="1280"/>
    <cellStyle name="Normal 2 7" xfId="792"/>
    <cellStyle name="Normal 2 7 2" xfId="1281"/>
    <cellStyle name="Normal 2 8" xfId="793"/>
    <cellStyle name="Normal 2 8 2" xfId="1283"/>
    <cellStyle name="Normal 2 8_sporedba po zemji" xfId="1282"/>
    <cellStyle name="Normal 2 9" xfId="1284"/>
    <cellStyle name="Normal 2 9 2" xfId="1285"/>
    <cellStyle name="Normal 2_Aneks-30.09.2008" xfId="1286"/>
    <cellStyle name="Normal 20" xfId="960"/>
    <cellStyle name="Normal 20 2" xfId="1287"/>
    <cellStyle name="Normal 20 3" xfId="1288"/>
    <cellStyle name="Normal 20 4" xfId="1893"/>
    <cellStyle name="Normal 20_aneks pokazateli-dejnosti" xfId="1555"/>
    <cellStyle name="Normal 21" xfId="962"/>
    <cellStyle name="Normal 21 2" xfId="1289"/>
    <cellStyle name="Normal 21 2 3" xfId="2500"/>
    <cellStyle name="Normal 21 3" xfId="1290"/>
    <cellStyle name="Normal 21 3 2" xfId="1934"/>
    <cellStyle name="Normal 21 3 2 2" xfId="2464"/>
    <cellStyle name="Normal 21 3 2_анекси - фирми со кредити(КРИС)" xfId="2032"/>
    <cellStyle name="Normal 21 3 3" xfId="2204"/>
    <cellStyle name="Normal 21 3_aneks pokazateli-dejnosti" xfId="1557"/>
    <cellStyle name="Normal 21 4" xfId="1291"/>
    <cellStyle name="Normal 21 5" xfId="1894"/>
    <cellStyle name="Normal 21 6" xfId="1669"/>
    <cellStyle name="Normal 21 7" xfId="2196"/>
    <cellStyle name="Normal 21_aneks pokazateli-dejnosti" xfId="1556"/>
    <cellStyle name="Normal 22" xfId="963"/>
    <cellStyle name="Normal 22 2" xfId="1293"/>
    <cellStyle name="Normal 22 2 3" xfId="2501"/>
    <cellStyle name="Normal 22_sporedba po zemji" xfId="1292"/>
    <cellStyle name="Normal 23" xfId="965"/>
    <cellStyle name="Normal 23 2" xfId="1295"/>
    <cellStyle name="Normal 23 2 2" xfId="1296"/>
    <cellStyle name="Normal 23 2 3" xfId="1297"/>
    <cellStyle name="Normal 23 2 4" xfId="1298"/>
    <cellStyle name="Normal 23_sporedba po zemji" xfId="1294"/>
    <cellStyle name="Normal 24" xfId="966"/>
    <cellStyle name="Normal 24 2" xfId="1300"/>
    <cellStyle name="Normal 24 2 2" xfId="1301"/>
    <cellStyle name="Normal 24 2 3" xfId="1935"/>
    <cellStyle name="Normal 24 2 3 2" xfId="2465"/>
    <cellStyle name="Normal 24 2 3_анекси - фирми со кредити(КРИС)" xfId="2033"/>
    <cellStyle name="Normal 24 2 4" xfId="2205"/>
    <cellStyle name="Normal 24 2_aneks pokazateli-dejnosti" xfId="1558"/>
    <cellStyle name="Normal 24 3" xfId="1302"/>
    <cellStyle name="Normal 24_sporedba po zemji" xfId="1299"/>
    <cellStyle name="Normal 25" xfId="1303"/>
    <cellStyle name="Normal 26" xfId="1304"/>
    <cellStyle name="Normal 26 2 2" xfId="2502"/>
    <cellStyle name="Normal 27" xfId="1305"/>
    <cellStyle name="Normal 27 2" xfId="1306"/>
    <cellStyle name="Normal 27 3 2" xfId="2503"/>
    <cellStyle name="Normal 28" xfId="1307"/>
    <cellStyle name="Normal 28 2" xfId="1308"/>
    <cellStyle name="Normal 28 3 2" xfId="2504"/>
    <cellStyle name="Normal 29" xfId="1309"/>
    <cellStyle name="Normal 29 2" xfId="1310"/>
    <cellStyle name="Normal 29 3" xfId="1311"/>
    <cellStyle name="Normal 29 3 3" xfId="2505"/>
    <cellStyle name="Normal 29 4" xfId="2519"/>
    <cellStyle name="Normal 3" xfId="794"/>
    <cellStyle name="Normal 3 10" xfId="1312"/>
    <cellStyle name="Normal 3 11" xfId="1313"/>
    <cellStyle name="Normal 3 12" xfId="1314"/>
    <cellStyle name="Normal 3 2" xfId="795"/>
    <cellStyle name="Normal 3 3" xfId="796"/>
    <cellStyle name="Normal 3 3 2" xfId="2494"/>
    <cellStyle name="Normal 3 4" xfId="797"/>
    <cellStyle name="Normal 3 5" xfId="798"/>
    <cellStyle name="Normal 3 6" xfId="799"/>
    <cellStyle name="Normal 3 7" xfId="977"/>
    <cellStyle name="Normal 3 7 2" xfId="1316"/>
    <cellStyle name="Normal 3 7_sporedba po zemji" xfId="1315"/>
    <cellStyle name="Normal 3 8" xfId="1317"/>
    <cellStyle name="Normal 3 9" xfId="1318"/>
    <cellStyle name="Normal 3_aneks depoziti" xfId="1319"/>
    <cellStyle name="Normal 30" xfId="1320"/>
    <cellStyle name="Normal 30 2" xfId="1321"/>
    <cellStyle name="Normal 30 2 3" xfId="2506"/>
    <cellStyle name="Normal 30 3" xfId="2518"/>
    <cellStyle name="Normal 30 4" xfId="2522"/>
    <cellStyle name="Normal 31" xfId="1322"/>
    <cellStyle name="Normal 31 2" xfId="1323"/>
    <cellStyle name="Normal 31 2 2" xfId="1936"/>
    <cellStyle name="Normal 31 2 2 2" xfId="2466"/>
    <cellStyle name="Normal 31 2 2_анекси - фирми со кредити(КРИС)" xfId="2034"/>
    <cellStyle name="Normal 31 2 3" xfId="2206"/>
    <cellStyle name="Normal 31 2 3 2" xfId="2507"/>
    <cellStyle name="Normal 31 2 4" xfId="2526"/>
    <cellStyle name="Normal 31 2 5" xfId="2530"/>
    <cellStyle name="Normal 31 2_aneks pokazateli-dejnosti" xfId="1559"/>
    <cellStyle name="Normal 31 3" xfId="2524"/>
    <cellStyle name="Normal 31 4" xfId="2520"/>
    <cellStyle name="Normal 31 5" xfId="2523"/>
    <cellStyle name="Normal 31 6" xfId="2525"/>
    <cellStyle name="Normal 31 7" xfId="2529"/>
    <cellStyle name="Normal 32" xfId="1324"/>
    <cellStyle name="Normal 32 2" xfId="1325"/>
    <cellStyle name="Normal 32 2 2" xfId="2510"/>
    <cellStyle name="Normal 32 2 3" xfId="2508"/>
    <cellStyle name="Normal 32 2 4" xfId="2521"/>
    <cellStyle name="Normal 33" xfId="1326"/>
    <cellStyle name="Normal 33 2" xfId="1327"/>
    <cellStyle name="Normal 33 2 2" xfId="2511"/>
    <cellStyle name="Normal 34" xfId="1328"/>
    <cellStyle name="Normal 34 2" xfId="1329"/>
    <cellStyle name="Normal 34 3" xfId="2509"/>
    <cellStyle name="Normal 35" xfId="1330"/>
    <cellStyle name="Normal 35 2" xfId="1331"/>
    <cellStyle name="Normal 35 3" xfId="2513"/>
    <cellStyle name="Normal 36" xfId="1332"/>
    <cellStyle name="Normal 36 2" xfId="1333"/>
    <cellStyle name="Normal 37" xfId="1334"/>
    <cellStyle name="Normal 37 2" xfId="1335"/>
    <cellStyle name="Normal 38" xfId="1336"/>
    <cellStyle name="Normal 38 2" xfId="1337"/>
    <cellStyle name="Normal 39" xfId="1338"/>
    <cellStyle name="Normal 39 2" xfId="1339"/>
    <cellStyle name="Normal 4" xfId="800"/>
    <cellStyle name="Normal 4 10" xfId="1340"/>
    <cellStyle name="Normal 4 11" xfId="1341"/>
    <cellStyle name="Normal 4 2" xfId="801"/>
    <cellStyle name="Normal 4 3" xfId="802"/>
    <cellStyle name="Normal 4 4" xfId="803"/>
    <cellStyle name="Normal 4 5" xfId="804"/>
    <cellStyle name="Normal 4 6" xfId="978"/>
    <cellStyle name="Normal 4 7" xfId="987"/>
    <cellStyle name="Normal 4 8" xfId="1342"/>
    <cellStyle name="Normal 4 9" xfId="1343"/>
    <cellStyle name="Normal 4_Profitabilnost 30.09.2009_za 31.12.2009" xfId="1344"/>
    <cellStyle name="Normal 40" xfId="1345"/>
    <cellStyle name="Normal 40 2" xfId="1346"/>
    <cellStyle name="Normal 41" xfId="1347"/>
    <cellStyle name="Normal 41 2" xfId="1348"/>
    <cellStyle name="Normal 42" xfId="1349"/>
    <cellStyle name="Normal 42 2" xfId="1350"/>
    <cellStyle name="Normal 43" xfId="1351"/>
    <cellStyle name="Normal 43 2" xfId="1352"/>
    <cellStyle name="Normal 44" xfId="1353"/>
    <cellStyle name="Normal 44 2" xfId="1354"/>
    <cellStyle name="Normal 45" xfId="1355"/>
    <cellStyle name="Normal 45 2" xfId="1356"/>
    <cellStyle name="Normal 46" xfId="1357"/>
    <cellStyle name="Normal 47" xfId="1358"/>
    <cellStyle name="Normal 48" xfId="1359"/>
    <cellStyle name="Normal 49" xfId="1360"/>
    <cellStyle name="Normal 5" xfId="805"/>
    <cellStyle name="Normal 5 10 2" xfId="2492"/>
    <cellStyle name="Normal 5 2" xfId="806"/>
    <cellStyle name="Normal 5 2 2" xfId="1363"/>
    <cellStyle name="Normal 5 2_sporedba po zemji" xfId="1362"/>
    <cellStyle name="Normal 5 3" xfId="807"/>
    <cellStyle name="Normal 5 4" xfId="808"/>
    <cellStyle name="Normal 5 5" xfId="809"/>
    <cellStyle name="Normal 5 6" xfId="979"/>
    <cellStyle name="Normal 5 7" xfId="1364"/>
    <cellStyle name="Normal 5 8" xfId="1365"/>
    <cellStyle name="Normal 5 9" xfId="1366"/>
    <cellStyle name="Normal 5_sporedba po zemji" xfId="1361"/>
    <cellStyle name="Normal 50" xfId="1367"/>
    <cellStyle name="Normal 51" xfId="1368"/>
    <cellStyle name="Normal 52" xfId="1369"/>
    <cellStyle name="Normal 53" xfId="1370"/>
    <cellStyle name="Normal 54" xfId="1371"/>
    <cellStyle name="Normal 55" xfId="1372"/>
    <cellStyle name="Normal 56" xfId="1373"/>
    <cellStyle name="Normal 57" xfId="1374"/>
    <cellStyle name="Normal 58" xfId="1375"/>
    <cellStyle name="Normal 59" xfId="1376"/>
    <cellStyle name="Normal 6" xfId="3"/>
    <cellStyle name="Normal 6 2" xfId="980"/>
    <cellStyle name="Normal 6 3" xfId="1377"/>
    <cellStyle name="Normal 6 4" xfId="1378"/>
    <cellStyle name="Normal 6 5" xfId="1379"/>
    <cellStyle name="Normal 6 6" xfId="1380"/>
    <cellStyle name="Normal 6 7" xfId="1381"/>
    <cellStyle name="Normal 6 8" xfId="1382"/>
    <cellStyle name="Normal 6 9" xfId="1383"/>
    <cellStyle name="Normal 6_dirketni investicii - korporati" xfId="1486"/>
    <cellStyle name="Normal 60" xfId="1384"/>
    <cellStyle name="Normal 61" xfId="1385"/>
    <cellStyle name="Normal 62" xfId="1386"/>
    <cellStyle name="Normal 63" xfId="1387"/>
    <cellStyle name="Normal 63 2" xfId="1388"/>
    <cellStyle name="Normal 64" xfId="1389"/>
    <cellStyle name="Normal 64 2" xfId="1390"/>
    <cellStyle name="Normal 65" xfId="1391"/>
    <cellStyle name="Normal 65 2" xfId="1392"/>
    <cellStyle name="Normal 65 2 2" xfId="1393"/>
    <cellStyle name="Normal 65 2 3" xfId="1394"/>
    <cellStyle name="Normal 65 2 4" xfId="1395"/>
    <cellStyle name="Normal 66" xfId="1396"/>
    <cellStyle name="Normal 66 2" xfId="1397"/>
    <cellStyle name="Normal 66 2 2" xfId="1398"/>
    <cellStyle name="Normal 67" xfId="1399"/>
    <cellStyle name="Normal 68" xfId="1400"/>
    <cellStyle name="Normal 68 2" xfId="1401"/>
    <cellStyle name="Normal 69" xfId="1402"/>
    <cellStyle name="Normal 7" xfId="810"/>
    <cellStyle name="Normal 7 10" xfId="1403"/>
    <cellStyle name="Normal 7 10 2" xfId="1937"/>
    <cellStyle name="Normal 7 10 2 2" xfId="2467"/>
    <cellStyle name="Normal 7 10 2 2 2" xfId="2493"/>
    <cellStyle name="Normal 7 10 2_анекси - фирми со кредити(КРИС)" xfId="2035"/>
    <cellStyle name="Normal 7 10 3" xfId="2207"/>
    <cellStyle name="Normal 7 10_aneks pokazateli-dejnosti" xfId="1560"/>
    <cellStyle name="Normal 7 2" xfId="981"/>
    <cellStyle name="Normal 7 3" xfId="1404"/>
    <cellStyle name="Normal 7 4" xfId="1405"/>
    <cellStyle name="Normal 7 5" xfId="1406"/>
    <cellStyle name="Normal 7 6" xfId="1407"/>
    <cellStyle name="Normal 7 7" xfId="1408"/>
    <cellStyle name="Normal 7 8" xfId="1409"/>
    <cellStyle name="Normal 7 9" xfId="1410"/>
    <cellStyle name="Normal 70" xfId="1411"/>
    <cellStyle name="Normal 70 2" xfId="1412"/>
    <cellStyle name="Normal 71" xfId="1413"/>
    <cellStyle name="Normal 72" xfId="1414"/>
    <cellStyle name="Normal 73" xfId="2036"/>
    <cellStyle name="Normal 74" xfId="2037"/>
    <cellStyle name="Normal 75" xfId="2038"/>
    <cellStyle name="Normal 76" xfId="2039"/>
    <cellStyle name="Normal 77" xfId="2040"/>
    <cellStyle name="Normal 78" xfId="2041"/>
    <cellStyle name="Normal 79" xfId="2042"/>
    <cellStyle name="Normal 8" xfId="811"/>
    <cellStyle name="Normal 8 2" xfId="982"/>
    <cellStyle name="Normal 8 3" xfId="1415"/>
    <cellStyle name="Normal 8 4" xfId="1416"/>
    <cellStyle name="Normal 8 5" xfId="1417"/>
    <cellStyle name="Normal 8 6" xfId="1418"/>
    <cellStyle name="Normal 8 7" xfId="1419"/>
    <cellStyle name="Normal 8 8" xfId="1420"/>
    <cellStyle name="Normal 8 9" xfId="1421"/>
    <cellStyle name="Normal 80" xfId="2043"/>
    <cellStyle name="Normal 81" xfId="2044"/>
    <cellStyle name="Normal 81 2" xfId="2480"/>
    <cellStyle name="Normal 82" xfId="2045"/>
    <cellStyle name="Normal 82 2" xfId="2481"/>
    <cellStyle name="Normal 83" xfId="2046"/>
    <cellStyle name="Normal 83 2" xfId="2482"/>
    <cellStyle name="Normal 84" xfId="2047"/>
    <cellStyle name="Normal 84 2" xfId="2483"/>
    <cellStyle name="Normal 85" xfId="2048"/>
    <cellStyle name="Normal 85 2" xfId="2484"/>
    <cellStyle name="Normal 86" xfId="2049"/>
    <cellStyle name="Normal 86 2" xfId="2485"/>
    <cellStyle name="Normal 87" xfId="2050"/>
    <cellStyle name="Normal 87 2" xfId="2486"/>
    <cellStyle name="Normal 88" xfId="2051"/>
    <cellStyle name="Normal 88 2" xfId="2487"/>
    <cellStyle name="Normal 89" xfId="2052"/>
    <cellStyle name="Normal 89 2" xfId="2488"/>
    <cellStyle name="Normal 9" xfId="812"/>
    <cellStyle name="Normal 9 2" xfId="983"/>
    <cellStyle name="Normal 9 2 2" xfId="1423"/>
    <cellStyle name="Normal 9 2_sporedba po zemji" xfId="1422"/>
    <cellStyle name="Normal 9 3" xfId="1424"/>
    <cellStyle name="Normal 9 4" xfId="1425"/>
    <cellStyle name="Normal 9 5" xfId="1426"/>
    <cellStyle name="Normal 9 6" xfId="1427"/>
    <cellStyle name="Normal 9 7" xfId="1428"/>
    <cellStyle name="Normal 9 8" xfId="1429"/>
    <cellStyle name="Normal 9 9" xfId="1430"/>
    <cellStyle name="Normal 90" xfId="2053"/>
    <cellStyle name="Normal 90 2" xfId="2489"/>
    <cellStyle name="Normal 91" xfId="2054"/>
    <cellStyle name="Normal 91 2" xfId="2490"/>
    <cellStyle name="Normal 92" xfId="2055"/>
    <cellStyle name="Normal 92 2" xfId="2491"/>
    <cellStyle name="Normal 93" xfId="2056"/>
    <cellStyle name="Normal 94" xfId="2057"/>
    <cellStyle name="Normal 95" xfId="2058"/>
    <cellStyle name="Normal 96" xfId="2059"/>
    <cellStyle name="Normal 97" xfId="2060"/>
    <cellStyle name="Normal 98" xfId="2061"/>
    <cellStyle name="Normal 99" xfId="2062"/>
    <cellStyle name="normální_List1" xfId="984"/>
    <cellStyle name="Note 10" xfId="813"/>
    <cellStyle name="Note 10 2" xfId="814"/>
    <cellStyle name="Note 10 2 2" xfId="1770"/>
    <cellStyle name="Note 10 2 2 2" xfId="2322"/>
    <cellStyle name="Note 10 2 2_анекси - фирми со кредити(КРИС)" xfId="2063"/>
    <cellStyle name="Note 10 2_aneks pokazateli-dejnosti" xfId="1562"/>
    <cellStyle name="Note 10 3" xfId="815"/>
    <cellStyle name="Note 10 3 2" xfId="1771"/>
    <cellStyle name="Note 10 3 2 2" xfId="2323"/>
    <cellStyle name="Note 10 3 2_анекси - фирми со кредити(КРИС)" xfId="2064"/>
    <cellStyle name="Note 10 3_aneks pokazateli-dejnosti" xfId="1563"/>
    <cellStyle name="Note 10 4" xfId="1769"/>
    <cellStyle name="Note 10 4 2" xfId="2321"/>
    <cellStyle name="Note 10 4_анекси - фирми со кредити(КРИС)" xfId="2065"/>
    <cellStyle name="Note 10_aneks pokazateli-dejnosti" xfId="1561"/>
    <cellStyle name="Note 11" xfId="816"/>
    <cellStyle name="Note 11 2" xfId="817"/>
    <cellStyle name="Note 11 2 2" xfId="1773"/>
    <cellStyle name="Note 11 2 2 2" xfId="2325"/>
    <cellStyle name="Note 11 2 2_анекси - фирми со кредити(КРИС)" xfId="2066"/>
    <cellStyle name="Note 11 2_aneks pokazateli-dejnosti" xfId="1565"/>
    <cellStyle name="Note 11 3" xfId="818"/>
    <cellStyle name="Note 11 3 2" xfId="1774"/>
    <cellStyle name="Note 11 3 2 2" xfId="2326"/>
    <cellStyle name="Note 11 3 2_анекси - фирми со кредити(КРИС)" xfId="2067"/>
    <cellStyle name="Note 11 3_aneks pokazateli-dejnosti" xfId="1566"/>
    <cellStyle name="Note 11 4" xfId="1772"/>
    <cellStyle name="Note 11 4 2" xfId="2324"/>
    <cellStyle name="Note 11 4_анекси - фирми со кредити(КРИС)" xfId="2068"/>
    <cellStyle name="Note 11_aneks pokazateli-dejnosti" xfId="1564"/>
    <cellStyle name="Note 12" xfId="819"/>
    <cellStyle name="Note 12 2" xfId="820"/>
    <cellStyle name="Note 12 2 2" xfId="1776"/>
    <cellStyle name="Note 12 2 2 2" xfId="2328"/>
    <cellStyle name="Note 12 2 2_анекси - фирми со кредити(КРИС)" xfId="2069"/>
    <cellStyle name="Note 12 2_aneks pokazateli-dejnosti" xfId="1568"/>
    <cellStyle name="Note 12 3" xfId="821"/>
    <cellStyle name="Note 12 3 2" xfId="1777"/>
    <cellStyle name="Note 12 3 2 2" xfId="2329"/>
    <cellStyle name="Note 12 3 2_анекси - фирми со кредити(КРИС)" xfId="2070"/>
    <cellStyle name="Note 12 3_aneks pokazateli-dejnosti" xfId="1569"/>
    <cellStyle name="Note 12 4" xfId="1775"/>
    <cellStyle name="Note 12 4 2" xfId="2327"/>
    <cellStyle name="Note 12 4_анекси - фирми со кредити(КРИС)" xfId="2071"/>
    <cellStyle name="Note 12_aneks pokazateli-dejnosti" xfId="1567"/>
    <cellStyle name="Note 13" xfId="822"/>
    <cellStyle name="Note 13 2" xfId="823"/>
    <cellStyle name="Note 13 2 2" xfId="1779"/>
    <cellStyle name="Note 13 2 2 2" xfId="2331"/>
    <cellStyle name="Note 13 2 2_анекси - фирми со кредити(КРИС)" xfId="2072"/>
    <cellStyle name="Note 13 2_aneks pokazateli-dejnosti" xfId="1571"/>
    <cellStyle name="Note 13 3" xfId="824"/>
    <cellStyle name="Note 13 3 2" xfId="1780"/>
    <cellStyle name="Note 13 3 2 2" xfId="2332"/>
    <cellStyle name="Note 13 3 2_анекси - фирми со кредити(КРИС)" xfId="2073"/>
    <cellStyle name="Note 13 3_aneks pokazateli-dejnosti" xfId="1572"/>
    <cellStyle name="Note 13 4" xfId="1778"/>
    <cellStyle name="Note 13 4 2" xfId="2330"/>
    <cellStyle name="Note 13 4_анекси - фирми со кредити(КРИС)" xfId="2074"/>
    <cellStyle name="Note 13_aneks pokazateli-dejnosti" xfId="1570"/>
    <cellStyle name="Note 14" xfId="825"/>
    <cellStyle name="Note 14 2" xfId="826"/>
    <cellStyle name="Note 14 2 2" xfId="1782"/>
    <cellStyle name="Note 14 2 2 2" xfId="2334"/>
    <cellStyle name="Note 14 2 2_анекси - фирми со кредити(КРИС)" xfId="2075"/>
    <cellStyle name="Note 14 2_aneks pokazateli-dejnosti" xfId="1574"/>
    <cellStyle name="Note 14 3" xfId="827"/>
    <cellStyle name="Note 14 3 2" xfId="1783"/>
    <cellStyle name="Note 14 3 2 2" xfId="2335"/>
    <cellStyle name="Note 14 3 2_анекси - фирми со кредити(КРИС)" xfId="2076"/>
    <cellStyle name="Note 14 3_aneks pokazateli-dejnosti" xfId="1575"/>
    <cellStyle name="Note 14 4" xfId="1781"/>
    <cellStyle name="Note 14 4 2" xfId="2333"/>
    <cellStyle name="Note 14 4_анекси - фирми со кредити(КРИС)" xfId="2077"/>
    <cellStyle name="Note 14_aneks pokazateli-dejnosti" xfId="1573"/>
    <cellStyle name="Note 2" xfId="828"/>
    <cellStyle name="Note 2 2" xfId="829"/>
    <cellStyle name="Note 2 2 2" xfId="830"/>
    <cellStyle name="Note 2 2 2 2" xfId="1786"/>
    <cellStyle name="Note 2 2 2 2 2" xfId="2338"/>
    <cellStyle name="Note 2 2 2 2_анекси - фирми со кредити(КРИС)" xfId="2078"/>
    <cellStyle name="Note 2 2 2_aneks pokazateli-dejnosti" xfId="1578"/>
    <cellStyle name="Note 2 2 3" xfId="831"/>
    <cellStyle name="Note 2 2 3 2" xfId="1787"/>
    <cellStyle name="Note 2 2 3 2 2" xfId="2339"/>
    <cellStyle name="Note 2 2 3 2_анекси - фирми со кредити(КРИС)" xfId="2079"/>
    <cellStyle name="Note 2 2 3_aneks pokazateli-dejnosti" xfId="1579"/>
    <cellStyle name="Note 2 2 4" xfId="1785"/>
    <cellStyle name="Note 2 2 4 2" xfId="2337"/>
    <cellStyle name="Note 2 2 4_анекси - фирми со кредити(КРИС)" xfId="2080"/>
    <cellStyle name="Note 2 2_aneks pokazateli-dejnosti" xfId="1577"/>
    <cellStyle name="Note 2 3" xfId="832"/>
    <cellStyle name="Note 2 3 2" xfId="833"/>
    <cellStyle name="Note 2 3 2 2" xfId="1789"/>
    <cellStyle name="Note 2 3 2 2 2" xfId="2341"/>
    <cellStyle name="Note 2 3 2 2_анекси - фирми со кредити(КРИС)" xfId="2081"/>
    <cellStyle name="Note 2 3 2_aneks pokazateli-dejnosti" xfId="1581"/>
    <cellStyle name="Note 2 3 3" xfId="834"/>
    <cellStyle name="Note 2 3 3 2" xfId="1790"/>
    <cellStyle name="Note 2 3 3 2 2" xfId="2342"/>
    <cellStyle name="Note 2 3 3 2_анекси - фирми со кредити(КРИС)" xfId="2082"/>
    <cellStyle name="Note 2 3 3_aneks pokazateli-dejnosti" xfId="1582"/>
    <cellStyle name="Note 2 3 4" xfId="1788"/>
    <cellStyle name="Note 2 3 4 2" xfId="2340"/>
    <cellStyle name="Note 2 3 4_анекси - фирми со кредити(КРИС)" xfId="2083"/>
    <cellStyle name="Note 2 3_aneks pokazateli-dejnosti" xfId="1580"/>
    <cellStyle name="Note 2 4" xfId="835"/>
    <cellStyle name="Note 2 4 2" xfId="1791"/>
    <cellStyle name="Note 2 4 2 2" xfId="2343"/>
    <cellStyle name="Note 2 4 2_анекси - фирми со кредити(КРИС)" xfId="2084"/>
    <cellStyle name="Note 2 4_aneks pokazateli-dejnosti" xfId="1583"/>
    <cellStyle name="Note 2 5" xfId="1431"/>
    <cellStyle name="Note 2 5 2" xfId="1938"/>
    <cellStyle name="Note 2 5 2 2" xfId="2468"/>
    <cellStyle name="Note 2 5 2_анекси - фирми со кредити(КРИС)" xfId="2085"/>
    <cellStyle name="Note 2 5_aneks pokazateli-dejnosti" xfId="1584"/>
    <cellStyle name="Note 2 6" xfId="1784"/>
    <cellStyle name="Note 2 6 2" xfId="2336"/>
    <cellStyle name="Note 2 6_анекси - фирми со кредити(КРИС)" xfId="2086"/>
    <cellStyle name="Note 2 7" xfId="1672"/>
    <cellStyle name="Note 2 7 2" xfId="2224"/>
    <cellStyle name="Note 2 7_анекси - фирми со кредити(КРИС)" xfId="2087"/>
    <cellStyle name="Note 2_aneks pokazateli-dejnosti" xfId="1576"/>
    <cellStyle name="Note 3" xfId="836"/>
    <cellStyle name="Note 3 2" xfId="837"/>
    <cellStyle name="Note 3 2 2" xfId="1793"/>
    <cellStyle name="Note 3 2 2 2" xfId="2345"/>
    <cellStyle name="Note 3 2 2_анекси - фирми со кредити(КРИС)" xfId="2088"/>
    <cellStyle name="Note 3 2_aneks pokazateli-dejnosti" xfId="1586"/>
    <cellStyle name="Note 3 3" xfId="838"/>
    <cellStyle name="Note 3 3 2" xfId="1794"/>
    <cellStyle name="Note 3 3 2 2" xfId="2346"/>
    <cellStyle name="Note 3 3 2_анекси - фирми со кредити(КРИС)" xfId="2089"/>
    <cellStyle name="Note 3 3_aneks pokazateli-dejnosti" xfId="1587"/>
    <cellStyle name="Note 3 4" xfId="1792"/>
    <cellStyle name="Note 3 4 2" xfId="2344"/>
    <cellStyle name="Note 3 4_анекси - фирми со кредити(КРИС)" xfId="2090"/>
    <cellStyle name="Note 3_aneks pokazateli-dejnosti" xfId="1585"/>
    <cellStyle name="Note 4" xfId="839"/>
    <cellStyle name="Note 4 2" xfId="840"/>
    <cellStyle name="Note 4 2 2" xfId="1796"/>
    <cellStyle name="Note 4 2 2 2" xfId="2348"/>
    <cellStyle name="Note 4 2 2_анекси - фирми со кредити(КРИС)" xfId="2091"/>
    <cellStyle name="Note 4 2_aneks pokazateli-dejnosti" xfId="1589"/>
    <cellStyle name="Note 4 3" xfId="841"/>
    <cellStyle name="Note 4 3 2" xfId="1797"/>
    <cellStyle name="Note 4 3 2 2" xfId="2349"/>
    <cellStyle name="Note 4 3 2_анекси - фирми со кредити(КРИС)" xfId="2092"/>
    <cellStyle name="Note 4 3_aneks pokazateli-dejnosti" xfId="1590"/>
    <cellStyle name="Note 4 4" xfId="1795"/>
    <cellStyle name="Note 4 4 2" xfId="2347"/>
    <cellStyle name="Note 4 4_анекси - фирми со кредити(КРИС)" xfId="2093"/>
    <cellStyle name="Note 4_aneks pokazateli-dejnosti" xfId="1588"/>
    <cellStyle name="Note 5" xfId="842"/>
    <cellStyle name="Note 5 2" xfId="843"/>
    <cellStyle name="Note 5 2 2" xfId="1799"/>
    <cellStyle name="Note 5 2 2 2" xfId="2351"/>
    <cellStyle name="Note 5 2 2_анекси - фирми со кредити(КРИС)" xfId="2094"/>
    <cellStyle name="Note 5 2_aneks pokazateli-dejnosti" xfId="1592"/>
    <cellStyle name="Note 5 3" xfId="844"/>
    <cellStyle name="Note 5 3 2" xfId="1800"/>
    <cellStyle name="Note 5 3 2 2" xfId="2352"/>
    <cellStyle name="Note 5 3 2_анекси - фирми со кредити(КРИС)" xfId="2095"/>
    <cellStyle name="Note 5 3_aneks pokazateli-dejnosti" xfId="1593"/>
    <cellStyle name="Note 5 4" xfId="1798"/>
    <cellStyle name="Note 5 4 2" xfId="2350"/>
    <cellStyle name="Note 5 4_анекси - фирми со кредити(КРИС)" xfId="2096"/>
    <cellStyle name="Note 5_aneks pokazateli-dejnosti" xfId="1591"/>
    <cellStyle name="Note 6" xfId="845"/>
    <cellStyle name="Note 6 2" xfId="846"/>
    <cellStyle name="Note 6 2 2" xfId="1802"/>
    <cellStyle name="Note 6 2 2 2" xfId="2354"/>
    <cellStyle name="Note 6 2 2_анекси - фирми со кредити(КРИС)" xfId="2097"/>
    <cellStyle name="Note 6 2_aneks pokazateli-dejnosti" xfId="1595"/>
    <cellStyle name="Note 6 3" xfId="847"/>
    <cellStyle name="Note 6 3 2" xfId="1803"/>
    <cellStyle name="Note 6 3 2 2" xfId="2355"/>
    <cellStyle name="Note 6 3 2_анекси - фирми со кредити(КРИС)" xfId="2098"/>
    <cellStyle name="Note 6 3_aneks pokazateli-dejnosti" xfId="1596"/>
    <cellStyle name="Note 6 4" xfId="1801"/>
    <cellStyle name="Note 6 4 2" xfId="2353"/>
    <cellStyle name="Note 6 4_анекси - фирми со кредити(КРИС)" xfId="2099"/>
    <cellStyle name="Note 6_aneks pokazateli-dejnosti" xfId="1594"/>
    <cellStyle name="Note 7" xfId="848"/>
    <cellStyle name="Note 7 2" xfId="849"/>
    <cellStyle name="Note 7 2 2" xfId="1805"/>
    <cellStyle name="Note 7 2 2 2" xfId="2357"/>
    <cellStyle name="Note 7 2 2_анекси - фирми со кредити(КРИС)" xfId="2100"/>
    <cellStyle name="Note 7 2_aneks pokazateli-dejnosti" xfId="1598"/>
    <cellStyle name="Note 7 3" xfId="850"/>
    <cellStyle name="Note 7 3 2" xfId="1806"/>
    <cellStyle name="Note 7 3 2 2" xfId="2358"/>
    <cellStyle name="Note 7 3 2_анекси - фирми со кредити(КРИС)" xfId="2101"/>
    <cellStyle name="Note 7 3_aneks pokazateli-dejnosti" xfId="1599"/>
    <cellStyle name="Note 7 4" xfId="1804"/>
    <cellStyle name="Note 7 4 2" xfId="2356"/>
    <cellStyle name="Note 7 4_анекси - фирми со кредити(КРИС)" xfId="2102"/>
    <cellStyle name="Note 7_aneks pokazateli-dejnosti" xfId="1597"/>
    <cellStyle name="Note 8" xfId="851"/>
    <cellStyle name="Note 8 2" xfId="852"/>
    <cellStyle name="Note 8 2 2" xfId="1808"/>
    <cellStyle name="Note 8 2 2 2" xfId="2360"/>
    <cellStyle name="Note 8 2 2_анекси - фирми со кредити(КРИС)" xfId="2103"/>
    <cellStyle name="Note 8 2_aneks pokazateli-dejnosti" xfId="1601"/>
    <cellStyle name="Note 8 3" xfId="853"/>
    <cellStyle name="Note 8 3 2" xfId="1809"/>
    <cellStyle name="Note 8 3 2 2" xfId="2361"/>
    <cellStyle name="Note 8 3 2_анекси - фирми со кредити(КРИС)" xfId="2104"/>
    <cellStyle name="Note 8 3_aneks pokazateli-dejnosti" xfId="1602"/>
    <cellStyle name="Note 8 4" xfId="1807"/>
    <cellStyle name="Note 8 4 2" xfId="2359"/>
    <cellStyle name="Note 8 4_анекси - фирми со кредити(КРИС)" xfId="2105"/>
    <cellStyle name="Note 8_aneks pokazateli-dejnosti" xfId="1600"/>
    <cellStyle name="Note 9" xfId="854"/>
    <cellStyle name="Note 9 2" xfId="855"/>
    <cellStyle name="Note 9 2 2" xfId="1811"/>
    <cellStyle name="Note 9 2 2 2" xfId="2363"/>
    <cellStyle name="Note 9 2 2_анекси - фирми со кредити(КРИС)" xfId="2106"/>
    <cellStyle name="Note 9 2_aneks pokazateli-dejnosti" xfId="1604"/>
    <cellStyle name="Note 9 3" xfId="856"/>
    <cellStyle name="Note 9 3 2" xfId="1812"/>
    <cellStyle name="Note 9 3 2 2" xfId="2364"/>
    <cellStyle name="Note 9 3 2_анекси - фирми со кредити(КРИС)" xfId="2107"/>
    <cellStyle name="Note 9 3_aneks pokazateli-dejnosti" xfId="1605"/>
    <cellStyle name="Note 9 4" xfId="1810"/>
    <cellStyle name="Note 9 4 2" xfId="2362"/>
    <cellStyle name="Note 9 4_анекси - фирми со кредити(КРИС)" xfId="2108"/>
    <cellStyle name="Note 9_aneks pokazateli-dejnosti" xfId="1603"/>
    <cellStyle name="Output 10" xfId="857"/>
    <cellStyle name="Output 10 2" xfId="858"/>
    <cellStyle name="Output 10 2 2" xfId="1814"/>
    <cellStyle name="Output 10 2 2 2" xfId="2366"/>
    <cellStyle name="Output 10 2 2_анекси - фирми со кредити(КРИС)" xfId="2109"/>
    <cellStyle name="Output 10 2_aneks pokazateli-dejnosti" xfId="1607"/>
    <cellStyle name="Output 10 3" xfId="1813"/>
    <cellStyle name="Output 10 3 2" xfId="2365"/>
    <cellStyle name="Output 10 3_анекси - фирми со кредити(КРИС)" xfId="2110"/>
    <cellStyle name="Output 10_aneks pokazateli-dejnosti" xfId="1606"/>
    <cellStyle name="Output 11" xfId="859"/>
    <cellStyle name="Output 11 2" xfId="860"/>
    <cellStyle name="Output 11 2 2" xfId="1816"/>
    <cellStyle name="Output 11 2 2 2" xfId="2368"/>
    <cellStyle name="Output 11 2 2_анекси - фирми со кредити(КРИС)" xfId="2111"/>
    <cellStyle name="Output 11 2_aneks pokazateli-dejnosti" xfId="1609"/>
    <cellStyle name="Output 11 3" xfId="1815"/>
    <cellStyle name="Output 11 3 2" xfId="2367"/>
    <cellStyle name="Output 11 3_анекси - фирми со кредити(КРИС)" xfId="2112"/>
    <cellStyle name="Output 11_aneks pokazateli-dejnosti" xfId="1608"/>
    <cellStyle name="Output 12" xfId="861"/>
    <cellStyle name="Output 12 2" xfId="862"/>
    <cellStyle name="Output 12 2 2" xfId="1818"/>
    <cellStyle name="Output 12 2 2 2" xfId="2370"/>
    <cellStyle name="Output 12 2 2_анекси - фирми со кредити(КРИС)" xfId="2113"/>
    <cellStyle name="Output 12 2_aneks pokazateli-dejnosti" xfId="1611"/>
    <cellStyle name="Output 12 3" xfId="1817"/>
    <cellStyle name="Output 12 3 2" xfId="2369"/>
    <cellStyle name="Output 12 3_анекси - фирми со кредити(КРИС)" xfId="2114"/>
    <cellStyle name="Output 12_aneks pokazateli-dejnosti" xfId="1610"/>
    <cellStyle name="Output 13" xfId="863"/>
    <cellStyle name="Output 13 2" xfId="864"/>
    <cellStyle name="Output 13 2 2" xfId="1820"/>
    <cellStyle name="Output 13 2 2 2" xfId="2372"/>
    <cellStyle name="Output 13 2 2_анекси - фирми со кредити(КРИС)" xfId="2115"/>
    <cellStyle name="Output 13 2_aneks pokazateli-dejnosti" xfId="1613"/>
    <cellStyle name="Output 13 3" xfId="1819"/>
    <cellStyle name="Output 13 3 2" xfId="2371"/>
    <cellStyle name="Output 13 3_анекси - фирми со кредити(КРИС)" xfId="2116"/>
    <cellStyle name="Output 13_aneks pokazateli-dejnosti" xfId="1612"/>
    <cellStyle name="Output 14" xfId="865"/>
    <cellStyle name="Output 14 2" xfId="866"/>
    <cellStyle name="Output 14 2 2" xfId="1822"/>
    <cellStyle name="Output 14 2 2 2" xfId="2374"/>
    <cellStyle name="Output 14 2 2_анекси - фирми со кредити(КРИС)" xfId="2117"/>
    <cellStyle name="Output 14 2_aneks pokazateli-dejnosti" xfId="1615"/>
    <cellStyle name="Output 14 3" xfId="1821"/>
    <cellStyle name="Output 14 3 2" xfId="2373"/>
    <cellStyle name="Output 14 3_анекси - фирми со кредити(КРИС)" xfId="2118"/>
    <cellStyle name="Output 14_aneks pokazateli-dejnosti" xfId="1614"/>
    <cellStyle name="Output 2" xfId="867"/>
    <cellStyle name="Output 2 2" xfId="868"/>
    <cellStyle name="Output 2 2 2" xfId="869"/>
    <cellStyle name="Output 2 2 2 2" xfId="1825"/>
    <cellStyle name="Output 2 2 2 2 2" xfId="2377"/>
    <cellStyle name="Output 2 2 2 2_анекси - фирми со кредити(КРИС)" xfId="2119"/>
    <cellStyle name="Output 2 2 2_aneks pokazateli-dejnosti" xfId="1618"/>
    <cellStyle name="Output 2 2 3" xfId="1824"/>
    <cellStyle name="Output 2 2 3 2" xfId="2376"/>
    <cellStyle name="Output 2 2 3_анекси - фирми со кредити(КРИС)" xfId="2120"/>
    <cellStyle name="Output 2 2_aneks pokazateli-dejnosti" xfId="1617"/>
    <cellStyle name="Output 2 3" xfId="870"/>
    <cellStyle name="Output 2 3 2" xfId="871"/>
    <cellStyle name="Output 2 3 2 2" xfId="1827"/>
    <cellStyle name="Output 2 3 2 2 2" xfId="2379"/>
    <cellStyle name="Output 2 3 2 2_анекси - фирми со кредити(КРИС)" xfId="2121"/>
    <cellStyle name="Output 2 3 2_aneks pokazateli-dejnosti" xfId="1620"/>
    <cellStyle name="Output 2 3 3" xfId="1826"/>
    <cellStyle name="Output 2 3 3 2" xfId="2378"/>
    <cellStyle name="Output 2 3 3_анекси - фирми со кредити(КРИС)" xfId="2122"/>
    <cellStyle name="Output 2 3_aneks pokazateli-dejnosti" xfId="1619"/>
    <cellStyle name="Output 2 4" xfId="872"/>
    <cellStyle name="Output 2 4 2" xfId="1828"/>
    <cellStyle name="Output 2 4 2 2" xfId="2380"/>
    <cellStyle name="Output 2 4 2_анекси - фирми со кредити(КРИС)" xfId="2123"/>
    <cellStyle name="Output 2 4_aneks pokazateli-dejnosti" xfId="1621"/>
    <cellStyle name="Output 2 5" xfId="1432"/>
    <cellStyle name="Output 2 5 2" xfId="1939"/>
    <cellStyle name="Output 2 5 2 2" xfId="2469"/>
    <cellStyle name="Output 2 5 2_анекси - фирми со кредити(КРИС)" xfId="2124"/>
    <cellStyle name="Output 2 5_aneks pokazateli-dejnosti" xfId="1622"/>
    <cellStyle name="Output 2 6" xfId="1823"/>
    <cellStyle name="Output 2 6 2" xfId="2375"/>
    <cellStyle name="Output 2 6_анекси - фирми со кредити(КРИС)" xfId="2125"/>
    <cellStyle name="Output 2 7" xfId="1671"/>
    <cellStyle name="Output 2 7 2" xfId="2223"/>
    <cellStyle name="Output 2 7_анекси - фирми со кредити(КРИС)" xfId="2126"/>
    <cellStyle name="Output 2_aneks pokazateli-dejnosti" xfId="1616"/>
    <cellStyle name="Output 3" xfId="873"/>
    <cellStyle name="Output 3 2" xfId="874"/>
    <cellStyle name="Output 3 2 2" xfId="1830"/>
    <cellStyle name="Output 3 2 2 2" xfId="2382"/>
    <cellStyle name="Output 3 2 2_анекси - фирми со кредити(КРИС)" xfId="2127"/>
    <cellStyle name="Output 3 2_aneks pokazateli-dejnosti" xfId="1624"/>
    <cellStyle name="Output 3 3" xfId="1829"/>
    <cellStyle name="Output 3 3 2" xfId="2381"/>
    <cellStyle name="Output 3 3_анекси - фирми со кредити(КРИС)" xfId="2128"/>
    <cellStyle name="Output 3_aneks pokazateli-dejnosti" xfId="1623"/>
    <cellStyle name="Output 4" xfId="875"/>
    <cellStyle name="Output 4 2" xfId="876"/>
    <cellStyle name="Output 4 2 2" xfId="1832"/>
    <cellStyle name="Output 4 2 2 2" xfId="2384"/>
    <cellStyle name="Output 4 2 2_анекси - фирми со кредити(КРИС)" xfId="2129"/>
    <cellStyle name="Output 4 2_aneks pokazateli-dejnosti" xfId="1626"/>
    <cellStyle name="Output 4 3" xfId="1831"/>
    <cellStyle name="Output 4 3 2" xfId="2383"/>
    <cellStyle name="Output 4 3_анекси - фирми со кредити(КРИС)" xfId="2130"/>
    <cellStyle name="Output 4_aneks pokazateli-dejnosti" xfId="1625"/>
    <cellStyle name="Output 5" xfId="877"/>
    <cellStyle name="Output 5 2" xfId="878"/>
    <cellStyle name="Output 5 2 2" xfId="1834"/>
    <cellStyle name="Output 5 2 2 2" xfId="2386"/>
    <cellStyle name="Output 5 2 2_анекси - фирми со кредити(КРИС)" xfId="2131"/>
    <cellStyle name="Output 5 2_aneks pokazateli-dejnosti" xfId="1628"/>
    <cellStyle name="Output 5 3" xfId="1833"/>
    <cellStyle name="Output 5 3 2" xfId="2385"/>
    <cellStyle name="Output 5 3_анекси - фирми со кредити(КРИС)" xfId="2132"/>
    <cellStyle name="Output 5_aneks pokazateli-dejnosti" xfId="1627"/>
    <cellStyle name="Output 6" xfId="879"/>
    <cellStyle name="Output 6 2" xfId="880"/>
    <cellStyle name="Output 6 2 2" xfId="1836"/>
    <cellStyle name="Output 6 2 2 2" xfId="2388"/>
    <cellStyle name="Output 6 2 2_анекси - фирми со кредити(КРИС)" xfId="2133"/>
    <cellStyle name="Output 6 2_aneks pokazateli-dejnosti" xfId="1630"/>
    <cellStyle name="Output 6 3" xfId="1835"/>
    <cellStyle name="Output 6 3 2" xfId="2387"/>
    <cellStyle name="Output 6 3_анекси - фирми со кредити(КРИС)" xfId="2134"/>
    <cellStyle name="Output 6_aneks pokazateli-dejnosti" xfId="1629"/>
    <cellStyle name="Output 7" xfId="881"/>
    <cellStyle name="Output 7 2" xfId="882"/>
    <cellStyle name="Output 7 2 2" xfId="1838"/>
    <cellStyle name="Output 7 2 2 2" xfId="2390"/>
    <cellStyle name="Output 7 2 2_анекси - фирми со кредити(КРИС)" xfId="2135"/>
    <cellStyle name="Output 7 2_aneks pokazateli-dejnosti" xfId="1632"/>
    <cellStyle name="Output 7 3" xfId="1837"/>
    <cellStyle name="Output 7 3 2" xfId="2389"/>
    <cellStyle name="Output 7 3_анекси - фирми со кредити(КРИС)" xfId="2136"/>
    <cellStyle name="Output 7_aneks pokazateli-dejnosti" xfId="1631"/>
    <cellStyle name="Output 8" xfId="883"/>
    <cellStyle name="Output 8 2" xfId="884"/>
    <cellStyle name="Output 8 2 2" xfId="1840"/>
    <cellStyle name="Output 8 2 2 2" xfId="2392"/>
    <cellStyle name="Output 8 2 2_анекси - фирми со кредити(КРИС)" xfId="2137"/>
    <cellStyle name="Output 8 2_aneks pokazateli-dejnosti" xfId="1634"/>
    <cellStyle name="Output 8 3" xfId="1839"/>
    <cellStyle name="Output 8 3 2" xfId="2391"/>
    <cellStyle name="Output 8 3_анекси - фирми со кредити(КРИС)" xfId="2138"/>
    <cellStyle name="Output 8_aneks pokazateli-dejnosti" xfId="1633"/>
    <cellStyle name="Output 9" xfId="885"/>
    <cellStyle name="Output 9 2" xfId="886"/>
    <cellStyle name="Output 9 2 2" xfId="1842"/>
    <cellStyle name="Output 9 2 2 2" xfId="2394"/>
    <cellStyle name="Output 9 2 2_анекси - фирми со кредити(КРИС)" xfId="2139"/>
    <cellStyle name="Output 9 2_aneks pokazateli-dejnosti" xfId="1636"/>
    <cellStyle name="Output 9 3" xfId="1841"/>
    <cellStyle name="Output 9 3 2" xfId="2393"/>
    <cellStyle name="Output 9 3_анекси - фирми со кредити(КРИС)" xfId="2140"/>
    <cellStyle name="Output 9_aneks pokazateli-dejnosti" xfId="1635"/>
    <cellStyle name="Percent" xfId="1487" builtinId="5"/>
    <cellStyle name="Percent 10" xfId="887"/>
    <cellStyle name="Percent 10 2" xfId="1433"/>
    <cellStyle name="Percent 10 3" xfId="1434"/>
    <cellStyle name="Percent 11" xfId="961"/>
    <cellStyle name="Percent 12" xfId="964"/>
    <cellStyle name="Percent 12 2" xfId="1435"/>
    <cellStyle name="Percent 13" xfId="968"/>
    <cellStyle name="Percent 13 2" xfId="1436"/>
    <cellStyle name="Percent 14" xfId="1437"/>
    <cellStyle name="Percent 15" xfId="1438"/>
    <cellStyle name="Percent 16" xfId="1439"/>
    <cellStyle name="Percent 17" xfId="2479"/>
    <cellStyle name="Percent 2" xfId="4"/>
    <cellStyle name="Percent 2 2" xfId="888"/>
    <cellStyle name="Percent 2 2 2" xfId="889"/>
    <cellStyle name="Percent 2 2 3" xfId="1440"/>
    <cellStyle name="Percent 2 3" xfId="890"/>
    <cellStyle name="Percent 2 4" xfId="986"/>
    <cellStyle name="Percent 2 4 2" xfId="2515"/>
    <cellStyle name="Percent 2 5" xfId="1441"/>
    <cellStyle name="Percent 2 6" xfId="1442"/>
    <cellStyle name="Percent 2 6 2" xfId="1443"/>
    <cellStyle name="Percent 2 6 3" xfId="1444"/>
    <cellStyle name="Percent 2 6 4" xfId="1445"/>
    <cellStyle name="Percent 2 7" xfId="1446"/>
    <cellStyle name="Percent 2 7 2" xfId="1447"/>
    <cellStyle name="Percent 2 7 2 2" xfId="1448"/>
    <cellStyle name="Percent 2 7 2 2 2" xfId="1941"/>
    <cellStyle name="Percent 2 7 2 2 2 2" xfId="2471"/>
    <cellStyle name="Percent 2 7 2 2 3" xfId="2216"/>
    <cellStyle name="Percent 2 7 2 3" xfId="1940"/>
    <cellStyle name="Percent 2 7 2 3 2" xfId="2470"/>
    <cellStyle name="Percent 2 7 2 4" xfId="2215"/>
    <cellStyle name="Percent 2 7 3" xfId="1449"/>
    <cellStyle name="Percent 2 8" xfId="1450"/>
    <cellStyle name="Percent 2 9" xfId="1451"/>
    <cellStyle name="Percent 3" xfId="891"/>
    <cellStyle name="Percent 3 2" xfId="1452"/>
    <cellStyle name="Percent 3 2 2" xfId="1453"/>
    <cellStyle name="Percent 3 3" xfId="1454"/>
    <cellStyle name="Percent 4" xfId="892"/>
    <cellStyle name="Percent 4 2" xfId="1455"/>
    <cellStyle name="Percent 4 2 2" xfId="1456"/>
    <cellStyle name="Percent 4 3" xfId="1457"/>
    <cellStyle name="Percent 4 4" xfId="1458"/>
    <cellStyle name="Percent 5" xfId="893"/>
    <cellStyle name="Percent 5 2" xfId="1459"/>
    <cellStyle name="Percent 5 3" xfId="1460"/>
    <cellStyle name="Percent 6" xfId="894"/>
    <cellStyle name="Percent 6 2" xfId="970"/>
    <cellStyle name="Percent 6 2 2" xfId="1461"/>
    <cellStyle name="Percent 6 2 3" xfId="1897"/>
    <cellStyle name="Percent 6 2 3 2" xfId="2427"/>
    <cellStyle name="Percent 6 2 4" xfId="2198"/>
    <cellStyle name="Percent 6 3" xfId="1462"/>
    <cellStyle name="Percent 7" xfId="895"/>
    <cellStyle name="Percent 7 2" xfId="1463"/>
    <cellStyle name="Percent 8" xfId="896"/>
    <cellStyle name="Percent 8 2" xfId="897"/>
    <cellStyle name="Percent 9" xfId="898"/>
    <cellStyle name="Percent 9 2" xfId="1464"/>
    <cellStyle name="percentage difference one decimal" xfId="1465"/>
    <cellStyle name="percentage difference zero decimal" xfId="1466"/>
    <cellStyle name="Style 1" xfId="899"/>
    <cellStyle name="Style 1 2" xfId="1468"/>
    <cellStyle name="Style 1 3" xfId="1469"/>
    <cellStyle name="Style 1_sporedba po zemji" xfId="1467"/>
    <cellStyle name="Title 10" xfId="900"/>
    <cellStyle name="Title 11" xfId="901"/>
    <cellStyle name="Title 12" xfId="902"/>
    <cellStyle name="Title 13" xfId="903"/>
    <cellStyle name="Title 14" xfId="904"/>
    <cellStyle name="Title 2" xfId="905"/>
    <cellStyle name="Title 2 2" xfId="906"/>
    <cellStyle name="Title 2 2 2" xfId="1472"/>
    <cellStyle name="Title 2 2_sporedba po zemji" xfId="1471"/>
    <cellStyle name="Title 2 3" xfId="907"/>
    <cellStyle name="Title 2 4" xfId="1473"/>
    <cellStyle name="Title 2 5" xfId="1474"/>
    <cellStyle name="Title 2_sporedba po zemji" xfId="1470"/>
    <cellStyle name="Title 3" xfId="908"/>
    <cellStyle name="Title 3 2" xfId="1475"/>
    <cellStyle name="Title 4" xfId="909"/>
    <cellStyle name="Title 5" xfId="910"/>
    <cellStyle name="Title 6" xfId="911"/>
    <cellStyle name="Title 7" xfId="912"/>
    <cellStyle name="Title 8" xfId="913"/>
    <cellStyle name="Title 9" xfId="914"/>
    <cellStyle name="Total 10" xfId="915"/>
    <cellStyle name="Total 10 2" xfId="916"/>
    <cellStyle name="Total 10 2 2" xfId="1852"/>
    <cellStyle name="Total 10 2 2 2" xfId="2396"/>
    <cellStyle name="Total 10 2 2_анекси - фирми со кредити(КРИС)" xfId="2141"/>
    <cellStyle name="Total 10 2_aneks pokazateli-dejnosti" xfId="1638"/>
    <cellStyle name="Total 10 3" xfId="1851"/>
    <cellStyle name="Total 10 3 2" xfId="2395"/>
    <cellStyle name="Total 10 3_анекси - фирми со кредити(КРИС)" xfId="2142"/>
    <cellStyle name="Total 10_aneks pokazateli-dejnosti" xfId="1637"/>
    <cellStyle name="Total 11" xfId="917"/>
    <cellStyle name="Total 11 2" xfId="918"/>
    <cellStyle name="Total 11 2 2" xfId="1854"/>
    <cellStyle name="Total 11 2 2 2" xfId="2398"/>
    <cellStyle name="Total 11 2 2_анекси - фирми со кредити(КРИС)" xfId="2143"/>
    <cellStyle name="Total 11 2_aneks pokazateli-dejnosti" xfId="1640"/>
    <cellStyle name="Total 11 3" xfId="1853"/>
    <cellStyle name="Total 11 3 2" xfId="2397"/>
    <cellStyle name="Total 11 3_анекси - фирми со кредити(КРИС)" xfId="2144"/>
    <cellStyle name="Total 11_aneks pokazateli-dejnosti" xfId="1639"/>
    <cellStyle name="Total 12" xfId="919"/>
    <cellStyle name="Total 12 2" xfId="920"/>
    <cellStyle name="Total 12 2 2" xfId="1856"/>
    <cellStyle name="Total 12 2 2 2" xfId="2400"/>
    <cellStyle name="Total 12 2 2_анекси - фирми со кредити(КРИС)" xfId="2145"/>
    <cellStyle name="Total 12 2_aneks pokazateli-dejnosti" xfId="1642"/>
    <cellStyle name="Total 12 3" xfId="1855"/>
    <cellStyle name="Total 12 3 2" xfId="2399"/>
    <cellStyle name="Total 12 3_анекси - фирми со кредити(КРИС)" xfId="2146"/>
    <cellStyle name="Total 12_aneks pokazateli-dejnosti" xfId="1641"/>
    <cellStyle name="Total 13" xfId="921"/>
    <cellStyle name="Total 13 2" xfId="922"/>
    <cellStyle name="Total 13 2 2" xfId="1858"/>
    <cellStyle name="Total 13 2 2 2" xfId="2402"/>
    <cellStyle name="Total 13 2 2_анекси - фирми со кредити(КРИС)" xfId="2147"/>
    <cellStyle name="Total 13 2_aneks pokazateli-dejnosti" xfId="1644"/>
    <cellStyle name="Total 13 3" xfId="1857"/>
    <cellStyle name="Total 13 3 2" xfId="2401"/>
    <cellStyle name="Total 13 3_анекси - фирми со кредити(КРИС)" xfId="2148"/>
    <cellStyle name="Total 13_aneks pokazateli-dejnosti" xfId="1643"/>
    <cellStyle name="Total 14" xfId="923"/>
    <cellStyle name="Total 14 2" xfId="924"/>
    <cellStyle name="Total 14 2 2" xfId="1860"/>
    <cellStyle name="Total 14 2 2 2" xfId="2404"/>
    <cellStyle name="Total 14 2 2_анекси - фирми со кредити(КРИС)" xfId="2149"/>
    <cellStyle name="Total 14 2_aneks pokazateli-dejnosti" xfId="1646"/>
    <cellStyle name="Total 14 3" xfId="1859"/>
    <cellStyle name="Total 14 3 2" xfId="2403"/>
    <cellStyle name="Total 14 3_анекси - фирми со кредити(КРИС)" xfId="2150"/>
    <cellStyle name="Total 14_aneks pokazateli-dejnosti" xfId="1645"/>
    <cellStyle name="Total 2" xfId="925"/>
    <cellStyle name="Total 2 2" xfId="926"/>
    <cellStyle name="Total 2 2 2" xfId="927"/>
    <cellStyle name="Total 2 2 2 2" xfId="1863"/>
    <cellStyle name="Total 2 2 2 2 2" xfId="2407"/>
    <cellStyle name="Total 2 2 2 2_анекси - фирми со кредити(КРИС)" xfId="2151"/>
    <cellStyle name="Total 2 2 2_aneks pokazateli-dejnosti" xfId="1649"/>
    <cellStyle name="Total 2 2 3" xfId="1862"/>
    <cellStyle name="Total 2 2 3 2" xfId="2406"/>
    <cellStyle name="Total 2 2 3_анекси - фирми со кредити(КРИС)" xfId="2152"/>
    <cellStyle name="Total 2 2_aneks pokazateli-dejnosti" xfId="1648"/>
    <cellStyle name="Total 2 3" xfId="928"/>
    <cellStyle name="Total 2 3 2" xfId="929"/>
    <cellStyle name="Total 2 3 2 2" xfId="1865"/>
    <cellStyle name="Total 2 3 2 2 2" xfId="2409"/>
    <cellStyle name="Total 2 3 2 2_анекси - фирми со кредити(КРИС)" xfId="2153"/>
    <cellStyle name="Total 2 3 2_aneks pokazateli-dejnosti" xfId="1651"/>
    <cellStyle name="Total 2 3 3" xfId="1864"/>
    <cellStyle name="Total 2 3 3 2" xfId="2408"/>
    <cellStyle name="Total 2 3 3_анекси - фирми со кредити(КРИС)" xfId="2154"/>
    <cellStyle name="Total 2 3_aneks pokazateli-dejnosti" xfId="1650"/>
    <cellStyle name="Total 2 4" xfId="930"/>
    <cellStyle name="Total 2 4 2" xfId="1866"/>
    <cellStyle name="Total 2 4 2 2" xfId="2410"/>
    <cellStyle name="Total 2 4 2_анекси - фирми со кредити(КРИС)" xfId="2155"/>
    <cellStyle name="Total 2 4_aneks pokazateli-dejnosti" xfId="1652"/>
    <cellStyle name="Total 2 5" xfId="1476"/>
    <cellStyle name="Total 2 5 2" xfId="1946"/>
    <cellStyle name="Total 2 5 2 2" xfId="2472"/>
    <cellStyle name="Total 2 5 2_анекси - фирми со кредити(КРИС)" xfId="2156"/>
    <cellStyle name="Total 2 5_aneks pokazateli-dejnosti" xfId="1653"/>
    <cellStyle name="Total 2 6" xfId="1861"/>
    <cellStyle name="Total 2 6 2" xfId="2405"/>
    <cellStyle name="Total 2 6_анекси - фирми со кредити(КРИС)" xfId="2157"/>
    <cellStyle name="Total 2 7" xfId="1670"/>
    <cellStyle name="Total 2 7 2" xfId="2222"/>
    <cellStyle name="Total 2 7_анекси - фирми со кредити(КРИС)" xfId="2158"/>
    <cellStyle name="Total 2_aneks pokazateli-dejnosti" xfId="1647"/>
    <cellStyle name="Total 3" xfId="931"/>
    <cellStyle name="Total 3 2" xfId="932"/>
    <cellStyle name="Total 3 2 2" xfId="1868"/>
    <cellStyle name="Total 3 2 2 2" xfId="2412"/>
    <cellStyle name="Total 3 2 2_анекси - фирми со кредити(КРИС)" xfId="2159"/>
    <cellStyle name="Total 3 2_aneks pokazateli-dejnosti" xfId="1655"/>
    <cellStyle name="Total 3 3" xfId="1867"/>
    <cellStyle name="Total 3 3 2" xfId="2411"/>
    <cellStyle name="Total 3 3_анекси - фирми со кредити(КРИС)" xfId="2160"/>
    <cellStyle name="Total 3_aneks pokazateli-dejnosti" xfId="1654"/>
    <cellStyle name="Total 4" xfId="933"/>
    <cellStyle name="Total 4 2" xfId="934"/>
    <cellStyle name="Total 4 2 2" xfId="1870"/>
    <cellStyle name="Total 4 2 2 2" xfId="2414"/>
    <cellStyle name="Total 4 2 2_анекси - фирми со кредити(КРИС)" xfId="2161"/>
    <cellStyle name="Total 4 2_aneks pokazateli-dejnosti" xfId="1657"/>
    <cellStyle name="Total 4 3" xfId="1869"/>
    <cellStyle name="Total 4 3 2" xfId="2413"/>
    <cellStyle name="Total 4 3_анекси - фирми со кредити(КРИС)" xfId="2162"/>
    <cellStyle name="Total 4_aneks pokazateli-dejnosti" xfId="1656"/>
    <cellStyle name="Total 5" xfId="935"/>
    <cellStyle name="Total 5 2" xfId="936"/>
    <cellStyle name="Total 5 2 2" xfId="1872"/>
    <cellStyle name="Total 5 2 2 2" xfId="2416"/>
    <cellStyle name="Total 5 2 2_анекси - фирми со кредити(КРИС)" xfId="2163"/>
    <cellStyle name="Total 5 2_aneks pokazateli-dejnosti" xfId="1659"/>
    <cellStyle name="Total 5 3" xfId="1871"/>
    <cellStyle name="Total 5 3 2" xfId="2415"/>
    <cellStyle name="Total 5 3_анекси - фирми со кредити(КРИС)" xfId="2164"/>
    <cellStyle name="Total 5_aneks pokazateli-dejnosti" xfId="1658"/>
    <cellStyle name="Total 6" xfId="937"/>
    <cellStyle name="Total 6 2" xfId="938"/>
    <cellStyle name="Total 6 2 2" xfId="1874"/>
    <cellStyle name="Total 6 2 2 2" xfId="2418"/>
    <cellStyle name="Total 6 2 2_анекси - фирми со кредити(КРИС)" xfId="2165"/>
    <cellStyle name="Total 6 2_aneks pokazateli-dejnosti" xfId="1661"/>
    <cellStyle name="Total 6 3" xfId="1873"/>
    <cellStyle name="Total 6 3 2" xfId="2417"/>
    <cellStyle name="Total 6 3_анекси - фирми со кредити(КРИС)" xfId="2166"/>
    <cellStyle name="Total 6_aneks pokazateli-dejnosti" xfId="1660"/>
    <cellStyle name="Total 7" xfId="939"/>
    <cellStyle name="Total 7 2" xfId="940"/>
    <cellStyle name="Total 7 2 2" xfId="1876"/>
    <cellStyle name="Total 7 2 2 2" xfId="2420"/>
    <cellStyle name="Total 7 2 2_анекси - фирми со кредити(КРИС)" xfId="2167"/>
    <cellStyle name="Total 7 2_aneks pokazateli-dejnosti" xfId="1663"/>
    <cellStyle name="Total 7 3" xfId="1875"/>
    <cellStyle name="Total 7 3 2" xfId="2419"/>
    <cellStyle name="Total 7 3_анекси - фирми со кредити(КРИС)" xfId="2168"/>
    <cellStyle name="Total 7_aneks pokazateli-dejnosti" xfId="1662"/>
    <cellStyle name="Total 8" xfId="941"/>
    <cellStyle name="Total 8 2" xfId="942"/>
    <cellStyle name="Total 8 2 2" xfId="1878"/>
    <cellStyle name="Total 8 2 2 2" xfId="2422"/>
    <cellStyle name="Total 8 2 2_анекси - фирми со кредити(КРИС)" xfId="2169"/>
    <cellStyle name="Total 8 2_aneks pokazateli-dejnosti" xfId="1665"/>
    <cellStyle name="Total 8 3" xfId="1877"/>
    <cellStyle name="Total 8 3 2" xfId="2421"/>
    <cellStyle name="Total 8 3_анекси - фирми со кредити(КРИС)" xfId="2170"/>
    <cellStyle name="Total 8_aneks pokazateli-dejnosti" xfId="1664"/>
    <cellStyle name="Total 9" xfId="943"/>
    <cellStyle name="Total 9 2" xfId="944"/>
    <cellStyle name="Total 9 2 2" xfId="1880"/>
    <cellStyle name="Total 9 2 2 2" xfId="2424"/>
    <cellStyle name="Total 9 2 2_анекси - фирми со кредити(КРИС)" xfId="2171"/>
    <cellStyle name="Total 9 2_aneks pokazateli-dejnosti" xfId="1667"/>
    <cellStyle name="Total 9 3" xfId="1879"/>
    <cellStyle name="Total 9 3 2" xfId="2423"/>
    <cellStyle name="Total 9 3_анекси - фирми со кредити(КРИС)" xfId="2172"/>
    <cellStyle name="Total 9_aneks pokazateli-dejnosti" xfId="1666"/>
    <cellStyle name="Warning Text 10" xfId="945"/>
    <cellStyle name="Warning Text 11" xfId="946"/>
    <cellStyle name="Warning Text 12" xfId="947"/>
    <cellStyle name="Warning Text 13" xfId="948"/>
    <cellStyle name="Warning Text 14" xfId="949"/>
    <cellStyle name="Warning Text 2" xfId="950"/>
    <cellStyle name="Warning Text 2 2" xfId="951"/>
    <cellStyle name="Warning Text 2 2 2" xfId="1478"/>
    <cellStyle name="Warning Text 2 3" xfId="952"/>
    <cellStyle name="Warning Text 2 4" xfId="1479"/>
    <cellStyle name="Warning Text 2 5" xfId="1480"/>
    <cellStyle name="Warning Text 2_sporedba po zemji" xfId="1477"/>
    <cellStyle name="Warning Text 3" xfId="953"/>
    <cellStyle name="Warning Text 3 2" xfId="1481"/>
    <cellStyle name="Warning Text 4" xfId="954"/>
    <cellStyle name="Warning Text 5" xfId="955"/>
    <cellStyle name="Warning Text 6" xfId="956"/>
    <cellStyle name="Warning Text 7" xfId="957"/>
    <cellStyle name="Warning Text 8" xfId="958"/>
    <cellStyle name="Warning Text 9" xfId="959"/>
    <cellStyle name="zero" xfId="1482"/>
    <cellStyle name="Валута 2" xfId="1483"/>
    <cellStyle name="Запирка 2" xfId="1484"/>
    <cellStyle name="Запирка 2 2" xfId="1954"/>
    <cellStyle name="Запирка 2 2 2" xfId="2473"/>
    <cellStyle name="Процент 2" xfId="1485"/>
  </cellStyles>
  <dxfs count="0"/>
  <tableStyles count="0" defaultTableStyle="TableStyleMedium2" defaultPivotStyle="PivotStyleMedium9"/>
  <colors>
    <mruColors>
      <color rgb="FF00FFFF"/>
      <color rgb="FF4D4D4D"/>
      <color rgb="FFD4D4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7.7856529209621994E-2"/>
          <c:y val="4.9736381636505962E-2"/>
          <c:w val="0.85129762291311528"/>
          <c:h val="0.58460537827508408"/>
        </c:manualLayout>
      </c:layout>
      <c:barChart>
        <c:barDir val="col"/>
        <c:grouping val="clustered"/>
        <c:varyColors val="0"/>
        <c:ser>
          <c:idx val="0"/>
          <c:order val="0"/>
          <c:tx>
            <c:strRef>
              <c:f>'[3]Dogovori za fin lizing 2017'!$L$13</c:f>
              <c:strCache>
                <c:ptCount val="1"/>
                <c:pt idx="0">
                  <c:v>Вредност на раскинати договори (лева скала)</c:v>
                </c:pt>
              </c:strCache>
            </c:strRef>
          </c:tx>
          <c:spPr>
            <a:solidFill>
              <a:srgbClr val="0070C0"/>
            </a:solidFill>
            <a:scene3d>
              <a:camera prst="orthographicFront"/>
              <a:lightRig rig="threePt" dir="t">
                <a:rot lat="0" lon="0" rev="1200000"/>
              </a:lightRig>
            </a:scene3d>
            <a:sp3d/>
          </c:spPr>
          <c:invertIfNegative val="0"/>
          <c:dLbls>
            <c:dLbl>
              <c:idx val="0"/>
              <c:layout>
                <c:manualLayout>
                  <c:x val="-2.0756146740398911E-3"/>
                  <c:y val="7.777786987152915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DD6-4BB2-A54B-CC68851976CB}"/>
                </c:ext>
                <c:ext xmlns:c15="http://schemas.microsoft.com/office/drawing/2012/chart" uri="{CE6537A1-D6FC-4f65-9D91-7224C49458BB}"/>
              </c:extLst>
            </c:dLbl>
            <c:dLbl>
              <c:idx val="1"/>
              <c:layout>
                <c:manualLayout>
                  <c:x val="0"/>
                  <c:y val="7.763171708799551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DD6-4BB2-A54B-CC68851976CB}"/>
                </c:ext>
                <c:ext xmlns:c15="http://schemas.microsoft.com/office/drawing/2012/chart" uri="{CE6537A1-D6FC-4f65-9D91-7224C49458BB}"/>
              </c:extLst>
            </c:dLbl>
            <c:dLbl>
              <c:idx val="2"/>
              <c:layout>
                <c:manualLayout>
                  <c:x val="-4.0699570535128847E-17"/>
                  <c:y val="8.523387208177925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DD6-4BB2-A54B-CC68851976CB}"/>
                </c:ext>
                <c:ext xmlns:c15="http://schemas.microsoft.com/office/drawing/2012/chart" uri="{CE6537A1-D6FC-4f65-9D91-7224C49458BB}"/>
              </c:extLst>
            </c:dLbl>
            <c:dLbl>
              <c:idx val="3"/>
              <c:layout>
                <c:manualLayout>
                  <c:x val="0"/>
                  <c:y val="0.1488305014504765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DD6-4BB2-A54B-CC68851976CB}"/>
                </c:ext>
                <c:ext xmlns:c15="http://schemas.microsoft.com/office/drawing/2012/chart" uri="{CE6537A1-D6FC-4f65-9D91-7224C49458BB}"/>
              </c:extLst>
            </c:dLbl>
            <c:dLbl>
              <c:idx val="4"/>
              <c:layout>
                <c:manualLayout>
                  <c:x val="-2.0032460977342866E-3"/>
                  <c:y val="0.1033626191462909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DD6-4BB2-A54B-CC68851976CB}"/>
                </c:ext>
                <c:ext xmlns:c15="http://schemas.microsoft.com/office/drawing/2012/chart" uri="{CE6537A1-D6FC-4f65-9D91-7224C49458BB}"/>
              </c:extLst>
            </c:dLbl>
            <c:dLbl>
              <c:idx val="5"/>
              <c:layout>
                <c:manualLayout>
                  <c:x val="7.219377298109316E-5"/>
                  <c:y val="7.368421052631578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CDD6-4BB2-A54B-CC68851976CB}"/>
                </c:ext>
                <c:ext xmlns:c15="http://schemas.microsoft.com/office/drawing/2012/chart" uri="{CE6537A1-D6FC-4f65-9D91-7224C49458BB}"/>
              </c:extLst>
            </c:dLbl>
            <c:dLbl>
              <c:idx val="6"/>
              <c:layout>
                <c:manualLayout>
                  <c:x val="2.22000222000222E-3"/>
                  <c:y val="8.684210526315783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CDD6-4BB2-A54B-CC68851976CB}"/>
                </c:ext>
                <c:ext xmlns:c15="http://schemas.microsoft.com/office/drawing/2012/chart" uri="{CE6537A1-D6FC-4f65-9D91-7224C49458BB}"/>
              </c:extLst>
            </c:dLbl>
            <c:dLbl>
              <c:idx val="7"/>
              <c:layout>
                <c:manualLayout>
                  <c:x val="0"/>
                  <c:y val="6.944439839756871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CDD6-4BB2-A54B-CC68851976CB}"/>
                </c:ext>
                <c:ext xmlns:c15="http://schemas.microsoft.com/office/drawing/2012/chart" uri="{CE6537A1-D6FC-4f65-9D91-7224C49458BB}"/>
              </c:extLst>
            </c:dLbl>
            <c:dLbl>
              <c:idx val="8"/>
              <c:layout>
                <c:manualLayout>
                  <c:x val="-1.7142962024851789E-3"/>
                  <c:y val="5.847962425749413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CDD6-4BB2-A54B-CC68851976CB}"/>
                </c:ext>
                <c:ext xmlns:c15="http://schemas.microsoft.com/office/drawing/2012/chart" uri="{CE6537A1-D6FC-4f65-9D91-7224C49458BB}"/>
              </c:extLst>
            </c:dLbl>
            <c:dLbl>
              <c:idx val="9"/>
              <c:layout>
                <c:manualLayout>
                  <c:x val="1.4464975094880076E-4"/>
                  <c:y val="6.8274899848045315E-2"/>
                </c:manualLayout>
              </c:layout>
              <c:spPr>
                <a:noFill/>
                <a:ln>
                  <a:noFill/>
                </a:ln>
                <a:effectLst/>
              </c:spPr>
              <c:txPr>
                <a:bodyPr wrap="square" lIns="38100" tIns="19050" rIns="38100" bIns="19050" anchor="ctr">
                  <a:noAutofit/>
                </a:bodyPr>
                <a:lstStyle/>
                <a:p>
                  <a:pPr>
                    <a:defRPr sz="800" b="1">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CDD6-4BB2-A54B-CC68851976CB}"/>
                </c:ext>
                <c:ext xmlns:c15="http://schemas.microsoft.com/office/drawing/2012/chart" uri="{CE6537A1-D6FC-4f65-9D91-7224C49458BB}">
                  <c15:layout>
                    <c:manualLayout>
                      <c:w val="4.3652410581544433E-2"/>
                      <c:h val="4.5961320624395632E-2"/>
                    </c:manualLayout>
                  </c15:layout>
                </c:ext>
              </c:extLst>
            </c:dLbl>
            <c:spPr>
              <a:noFill/>
              <a:ln>
                <a:noFill/>
              </a:ln>
              <a:effectLst/>
            </c:spPr>
            <c:txPr>
              <a:bodyPr wrap="square" lIns="38100" tIns="19050" rIns="38100" bIns="19050" anchor="ctr">
                <a:spAutoFit/>
              </a:bodyPr>
              <a:lstStyle/>
              <a:p>
                <a:pPr>
                  <a:defRPr sz="900" b="1">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'[3]Dogovori za fin lizing 2017'!$M$11:$V$12</c:f>
              <c:multiLvlStrCache>
                <c:ptCount val="10"/>
                <c:lvl>
                  <c:pt idx="0">
                    <c:v>2014</c:v>
                  </c:pt>
                  <c:pt idx="1">
                    <c:v>2015</c:v>
                  </c:pt>
                  <c:pt idx="2">
                    <c:v>2016</c:v>
                  </c:pt>
                  <c:pt idx="3">
                    <c:v>2017</c:v>
                  </c:pt>
                  <c:pt idx="4">
                    <c:v>2018</c:v>
                  </c:pt>
                  <c:pt idx="5">
                    <c:v>2014</c:v>
                  </c:pt>
                  <c:pt idx="6">
                    <c:v>2015</c:v>
                  </c:pt>
                  <c:pt idx="7">
                    <c:v>2016</c:v>
                  </c:pt>
                  <c:pt idx="8">
                    <c:v>2017</c:v>
                  </c:pt>
                  <c:pt idx="9">
                    <c:v>2018</c:v>
                  </c:pt>
                </c:lvl>
                <c:lvl>
                  <c:pt idx="0">
                    <c:v>правни лица</c:v>
                  </c:pt>
                  <c:pt idx="5">
                    <c:v>физички лица</c:v>
                  </c:pt>
                </c:lvl>
              </c:multiLvlStrCache>
            </c:multiLvlStrRef>
          </c:cat>
          <c:val>
            <c:numRef>
              <c:f>'[3]Dogovori za fin lizing 2017'!$M$13:$V$13</c:f>
              <c:numCache>
                <c:formatCode>General</c:formatCode>
                <c:ptCount val="10"/>
                <c:pt idx="0">
                  <c:v>127</c:v>
                </c:pt>
                <c:pt idx="1">
                  <c:v>260</c:v>
                </c:pt>
                <c:pt idx="2">
                  <c:v>162</c:v>
                </c:pt>
                <c:pt idx="3">
                  <c:v>138</c:v>
                </c:pt>
                <c:pt idx="4">
                  <c:v>178</c:v>
                </c:pt>
                <c:pt idx="5">
                  <c:v>60</c:v>
                </c:pt>
                <c:pt idx="6">
                  <c:v>71</c:v>
                </c:pt>
                <c:pt idx="7">
                  <c:v>52</c:v>
                </c:pt>
                <c:pt idx="8">
                  <c:v>23</c:v>
                </c:pt>
                <c:pt idx="9">
                  <c:v>45</c:v>
                </c:pt>
              </c:numCache>
            </c:numRef>
          </c:val>
          <c:extLst xmlns:c16r2="http://schemas.microsoft.com/office/drawing/2015/06/chart">
            <c:ext xmlns:c16="http://schemas.microsoft.com/office/drawing/2014/chart" uri="{C3380CC4-5D6E-409C-BE32-E72D297353CC}">
              <c16:uniqueId val="{0000000A-CDD6-4BB2-A54B-CC68851976CB}"/>
            </c:ext>
          </c:extLst>
        </c:ser>
        <c:dLbls>
          <c:showLegendKey val="0"/>
          <c:showVal val="0"/>
          <c:showCatName val="0"/>
          <c:showSerName val="0"/>
          <c:showPercent val="0"/>
          <c:showBubbleSize val="0"/>
        </c:dLbls>
        <c:gapWidth val="35"/>
        <c:axId val="316616752"/>
        <c:axId val="316617312"/>
      </c:barChart>
      <c:lineChart>
        <c:grouping val="standard"/>
        <c:varyColors val="0"/>
        <c:ser>
          <c:idx val="1"/>
          <c:order val="1"/>
          <c:tx>
            <c:strRef>
              <c:f>'[3]Dogovori za fin lizing 2017'!$L$14</c:f>
              <c:strCache>
                <c:ptCount val="1"/>
                <c:pt idx="0">
                  <c:v>Број на раскинати договори (десна скала)</c:v>
                </c:pt>
              </c:strCache>
            </c:strRef>
          </c:tx>
          <c:spPr>
            <a:ln>
              <a:noFill/>
            </a:ln>
          </c:spPr>
          <c:marker>
            <c:symbol val="triangle"/>
            <c:size val="12"/>
            <c:spPr>
              <a:solidFill>
                <a:schemeClr val="bg1">
                  <a:lumMod val="65000"/>
                </a:schemeClr>
              </a:solidFill>
              <a:ln w="19050">
                <a:noFill/>
              </a:ln>
            </c:spPr>
          </c:marker>
          <c:dLbls>
            <c:dLbl>
              <c:idx val="0"/>
              <c:layout>
                <c:manualLayout>
                  <c:x val="-4.7467493136784472E-2"/>
                  <c:y val="-3.640337063130266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CDD6-4BB2-A54B-CC68851976CB}"/>
                </c:ext>
                <c:ext xmlns:c15="http://schemas.microsoft.com/office/drawing/2012/chart" uri="{CE6537A1-D6FC-4f65-9D91-7224C49458BB}"/>
              </c:extLst>
            </c:dLbl>
            <c:dLbl>
              <c:idx val="1"/>
              <c:layout>
                <c:manualLayout>
                  <c:x val="-4.5319859493087838E-2"/>
                  <c:y val="-3.654979969609062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CDD6-4BB2-A54B-CC68851976CB}"/>
                </c:ext>
                <c:ext xmlns:c15="http://schemas.microsoft.com/office/drawing/2012/chart" uri="{CE6537A1-D6FC-4f65-9D91-7224C49458BB}"/>
              </c:extLst>
            </c:dLbl>
            <c:dLbl>
              <c:idx val="2"/>
              <c:layout>
                <c:manualLayout>
                  <c:x val="-4.7250911817840954E-2"/>
                  <c:y val="-4.342119077220610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CDD6-4BB2-A54B-CC68851976CB}"/>
                </c:ext>
                <c:ext xmlns:c15="http://schemas.microsoft.com/office/drawing/2012/chart" uri="{CE6537A1-D6FC-4f65-9D91-7224C49458BB}"/>
              </c:extLst>
            </c:dLbl>
            <c:dLbl>
              <c:idx val="3"/>
              <c:layout>
                <c:manualLayout>
                  <c:x val="-4.051853658152875E-2"/>
                  <c:y val="-3.654979969609068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CDD6-4BB2-A54B-CC68851976CB}"/>
                </c:ext>
                <c:ext xmlns:c15="http://schemas.microsoft.com/office/drawing/2012/chart" uri="{CE6537A1-D6FC-4f65-9D91-7224C49458BB}"/>
              </c:extLst>
            </c:dLbl>
            <c:dLbl>
              <c:idx val="4"/>
              <c:layout>
                <c:manualLayout>
                  <c:x val="-4.7467493136784472E-2"/>
                  <c:y val="-3.289487498273245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CDD6-4BB2-A54B-CC68851976CB}"/>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900" b="1">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'[3]Dogovori za fin lizing 2017'!$M$11:$V$12</c:f>
              <c:multiLvlStrCache>
                <c:ptCount val="10"/>
                <c:lvl>
                  <c:pt idx="0">
                    <c:v>2014</c:v>
                  </c:pt>
                  <c:pt idx="1">
                    <c:v>2015</c:v>
                  </c:pt>
                  <c:pt idx="2">
                    <c:v>2016</c:v>
                  </c:pt>
                  <c:pt idx="3">
                    <c:v>2017</c:v>
                  </c:pt>
                  <c:pt idx="4">
                    <c:v>2018</c:v>
                  </c:pt>
                  <c:pt idx="5">
                    <c:v>2014</c:v>
                  </c:pt>
                  <c:pt idx="6">
                    <c:v>2015</c:v>
                  </c:pt>
                  <c:pt idx="7">
                    <c:v>2016</c:v>
                  </c:pt>
                  <c:pt idx="8">
                    <c:v>2017</c:v>
                  </c:pt>
                  <c:pt idx="9">
                    <c:v>2018</c:v>
                  </c:pt>
                </c:lvl>
                <c:lvl>
                  <c:pt idx="0">
                    <c:v>правни лица</c:v>
                  </c:pt>
                  <c:pt idx="5">
                    <c:v>физички лица</c:v>
                  </c:pt>
                </c:lvl>
              </c:multiLvlStrCache>
            </c:multiLvlStrRef>
          </c:cat>
          <c:val>
            <c:numRef>
              <c:f>'[3]Dogovori za fin lizing 2017'!$M$14:$V$14</c:f>
              <c:numCache>
                <c:formatCode>General</c:formatCode>
                <c:ptCount val="10"/>
                <c:pt idx="0">
                  <c:v>126</c:v>
                </c:pt>
                <c:pt idx="1">
                  <c:v>170</c:v>
                </c:pt>
                <c:pt idx="2">
                  <c:v>154</c:v>
                </c:pt>
                <c:pt idx="3">
                  <c:v>68</c:v>
                </c:pt>
                <c:pt idx="4">
                  <c:v>102</c:v>
                </c:pt>
              </c:numCache>
            </c:numRef>
          </c:val>
          <c:smooth val="0"/>
          <c:extLst xmlns:c16r2="http://schemas.microsoft.com/office/drawing/2015/06/chart">
            <c:ext xmlns:c16="http://schemas.microsoft.com/office/drawing/2014/chart" uri="{C3380CC4-5D6E-409C-BE32-E72D297353CC}">
              <c16:uniqueId val="{00000010-CDD6-4BB2-A54B-CC68851976CB}"/>
            </c:ext>
          </c:extLst>
        </c:ser>
        <c:ser>
          <c:idx val="2"/>
          <c:order val="2"/>
          <c:tx>
            <c:strRef>
              <c:f>'[3]Dogovori za fin lizing 2017'!$L$15</c:f>
              <c:strCache>
                <c:ptCount val="1"/>
                <c:pt idx="0">
                  <c:v>Број на раскинати договори </c:v>
                </c:pt>
              </c:strCache>
            </c:strRef>
          </c:tx>
          <c:spPr>
            <a:ln>
              <a:noFill/>
            </a:ln>
          </c:spPr>
          <c:marker>
            <c:symbol val="triangle"/>
            <c:size val="12"/>
            <c:spPr>
              <a:solidFill>
                <a:schemeClr val="bg1">
                  <a:lumMod val="65000"/>
                </a:schemeClr>
              </a:solidFill>
              <a:ln w="19050">
                <a:noFill/>
              </a:ln>
            </c:spPr>
          </c:marker>
          <c:dLbls>
            <c:dLbl>
              <c:idx val="5"/>
              <c:layout>
                <c:manualLayout>
                  <c:x val="-4.0590905157834291E-2"/>
                  <c:y val="-4.005857162591524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CDD6-4BB2-A54B-CC68851976CB}"/>
                </c:ext>
                <c:ext xmlns:c15="http://schemas.microsoft.com/office/drawing/2012/chart" uri="{CE6537A1-D6FC-4f65-9D91-7224C49458BB}"/>
              </c:extLst>
            </c:dLbl>
            <c:dLbl>
              <c:idx val="6"/>
              <c:layout>
                <c:manualLayout>
                  <c:x val="-3.4364261168384883E-2"/>
                  <c:y val="-3.289473684210526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CDD6-4BB2-A54B-CC68851976CB}"/>
                </c:ext>
                <c:ext xmlns:c15="http://schemas.microsoft.com/office/drawing/2012/chart" uri="{CE6537A1-D6FC-4f65-9D91-7224C49458BB}"/>
              </c:extLst>
            </c:dLbl>
            <c:dLbl>
              <c:idx val="7"/>
              <c:layout>
                <c:manualLayout>
                  <c:x val="-3.8659793814433067E-2"/>
                  <c:y val="-3.654970760233917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CDD6-4BB2-A54B-CC68851976CB}"/>
                </c:ext>
                <c:ext xmlns:c15="http://schemas.microsoft.com/office/drawing/2012/chart" uri="{CE6537A1-D6FC-4f65-9D91-7224C49458BB}"/>
              </c:extLst>
            </c:dLbl>
            <c:dLbl>
              <c:idx val="8"/>
              <c:layout>
                <c:manualLayout>
                  <c:x val="-3.8659793814432991E-2"/>
                  <c:y val="-3.654970760233924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CDD6-4BB2-A54B-CC68851976CB}"/>
                </c:ext>
                <c:ext xmlns:c15="http://schemas.microsoft.com/office/drawing/2012/chart" uri="{CE6537A1-D6FC-4f65-9D91-7224C49458BB}"/>
              </c:extLst>
            </c:dLbl>
            <c:dLbl>
              <c:idx val="9"/>
              <c:layout>
                <c:manualLayout>
                  <c:x val="-4.0807560137457045E-2"/>
                  <c:y val="-4.385964912280708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CDD6-4BB2-A54B-CC68851976CB}"/>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900" b="1">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'[3]Dogovori za fin lizing 2017'!$M$11:$V$12</c:f>
              <c:multiLvlStrCache>
                <c:ptCount val="10"/>
                <c:lvl>
                  <c:pt idx="0">
                    <c:v>2014</c:v>
                  </c:pt>
                  <c:pt idx="1">
                    <c:v>2015</c:v>
                  </c:pt>
                  <c:pt idx="2">
                    <c:v>2016</c:v>
                  </c:pt>
                  <c:pt idx="3">
                    <c:v>2017</c:v>
                  </c:pt>
                  <c:pt idx="4">
                    <c:v>2018</c:v>
                  </c:pt>
                  <c:pt idx="5">
                    <c:v>2014</c:v>
                  </c:pt>
                  <c:pt idx="6">
                    <c:v>2015</c:v>
                  </c:pt>
                  <c:pt idx="7">
                    <c:v>2016</c:v>
                  </c:pt>
                  <c:pt idx="8">
                    <c:v>2017</c:v>
                  </c:pt>
                  <c:pt idx="9">
                    <c:v>2018</c:v>
                  </c:pt>
                </c:lvl>
                <c:lvl>
                  <c:pt idx="0">
                    <c:v>правни лица</c:v>
                  </c:pt>
                  <c:pt idx="5">
                    <c:v>физички лица</c:v>
                  </c:pt>
                </c:lvl>
              </c:multiLvlStrCache>
            </c:multiLvlStrRef>
          </c:cat>
          <c:val>
            <c:numRef>
              <c:f>'[3]Dogovori za fin lizing 2017'!$M$15:$V$15</c:f>
              <c:numCache>
                <c:formatCode>General</c:formatCode>
                <c:ptCount val="10"/>
                <c:pt idx="5">
                  <c:v>72</c:v>
                </c:pt>
                <c:pt idx="6">
                  <c:v>87</c:v>
                </c:pt>
                <c:pt idx="7">
                  <c:v>49</c:v>
                </c:pt>
                <c:pt idx="8">
                  <c:v>22</c:v>
                </c:pt>
                <c:pt idx="9">
                  <c:v>34</c:v>
                </c:pt>
              </c:numCache>
            </c:numRef>
          </c:val>
          <c:smooth val="0"/>
          <c:extLst xmlns:c16r2="http://schemas.microsoft.com/office/drawing/2015/06/chart">
            <c:ext xmlns:c16="http://schemas.microsoft.com/office/drawing/2014/chart" uri="{C3380CC4-5D6E-409C-BE32-E72D297353CC}">
              <c16:uniqueId val="{00000016-CDD6-4BB2-A54B-CC68851976CB}"/>
            </c:ext>
          </c:extLst>
        </c:ser>
        <c:dLbls>
          <c:showLegendKey val="0"/>
          <c:showVal val="0"/>
          <c:showCatName val="0"/>
          <c:showSerName val="0"/>
          <c:showPercent val="0"/>
          <c:showBubbleSize val="0"/>
        </c:dLbls>
        <c:marker val="1"/>
        <c:smooth val="0"/>
        <c:axId val="316618432"/>
        <c:axId val="316617872"/>
      </c:lineChart>
      <c:catAx>
        <c:axId val="316616752"/>
        <c:scaling>
          <c:orientation val="minMax"/>
        </c:scaling>
        <c:delete val="0"/>
        <c:axPos val="b"/>
        <c:numFmt formatCode="General" sourceLinked="1"/>
        <c:majorTickMark val="out"/>
        <c:minorTickMark val="none"/>
        <c:tickLblPos val="nextTo"/>
        <c:spPr>
          <a:ln>
            <a:solidFill>
              <a:schemeClr val="tx1"/>
            </a:solidFill>
          </a:ln>
        </c:spPr>
        <c:txPr>
          <a:bodyPr/>
          <a:lstStyle/>
          <a:p>
            <a:pPr>
              <a:defRPr>
                <a:latin typeface="Tahoma" pitchFamily="34" charset="0"/>
                <a:cs typeface="Tahoma" pitchFamily="34" charset="0"/>
              </a:defRPr>
            </a:pPr>
            <a:endParaRPr lang="en-US"/>
          </a:p>
        </c:txPr>
        <c:crossAx val="316617312"/>
        <c:crosses val="autoZero"/>
        <c:auto val="1"/>
        <c:lblAlgn val="ctr"/>
        <c:lblOffset val="100"/>
        <c:noMultiLvlLbl val="0"/>
      </c:catAx>
      <c:valAx>
        <c:axId val="316617312"/>
        <c:scaling>
          <c:orientation val="minMax"/>
        </c:scaling>
        <c:delete val="0"/>
        <c:axPos val="l"/>
        <c:majorGridlines>
          <c:spPr>
            <a:ln w="9525">
              <a:solidFill>
                <a:schemeClr val="bg1">
                  <a:lumMod val="75000"/>
                </a:schemeClr>
              </a:solidFill>
              <a:prstDash val="solid"/>
            </a:ln>
          </c:spPr>
        </c:majorGridlines>
        <c:numFmt formatCode="0" sourceLinked="0"/>
        <c:majorTickMark val="out"/>
        <c:minorTickMark val="none"/>
        <c:tickLblPos val="nextTo"/>
        <c:spPr>
          <a:ln>
            <a:solidFill>
              <a:schemeClr val="tx1"/>
            </a:solidFill>
          </a:ln>
        </c:spPr>
        <c:txPr>
          <a:bodyPr/>
          <a:lstStyle/>
          <a:p>
            <a:pPr>
              <a:defRPr>
                <a:latin typeface="Tahoma" pitchFamily="34" charset="0"/>
                <a:cs typeface="Tahoma" pitchFamily="34" charset="0"/>
              </a:defRPr>
            </a:pPr>
            <a:endParaRPr lang="en-US"/>
          </a:p>
        </c:txPr>
        <c:crossAx val="316616752"/>
        <c:crosses val="autoZero"/>
        <c:crossBetween val="between"/>
        <c:majorUnit val="100"/>
      </c:valAx>
      <c:valAx>
        <c:axId val="316617872"/>
        <c:scaling>
          <c:orientation val="minMax"/>
        </c:scaling>
        <c:delete val="0"/>
        <c:axPos val="r"/>
        <c:numFmt formatCode="General" sourceLinked="1"/>
        <c:majorTickMark val="out"/>
        <c:minorTickMark val="none"/>
        <c:tickLblPos val="nextTo"/>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en-US"/>
          </a:p>
        </c:txPr>
        <c:crossAx val="316618432"/>
        <c:crosses val="max"/>
        <c:crossBetween val="between"/>
      </c:valAx>
      <c:catAx>
        <c:axId val="316618432"/>
        <c:scaling>
          <c:orientation val="minMax"/>
        </c:scaling>
        <c:delete val="1"/>
        <c:axPos val="b"/>
        <c:numFmt formatCode="General" sourceLinked="1"/>
        <c:majorTickMark val="out"/>
        <c:minorTickMark val="none"/>
        <c:tickLblPos val="nextTo"/>
        <c:crossAx val="316617872"/>
        <c:crosses val="autoZero"/>
        <c:auto val="1"/>
        <c:lblAlgn val="ctr"/>
        <c:lblOffset val="100"/>
        <c:noMultiLvlLbl val="0"/>
      </c:catAx>
      <c:spPr>
        <a:ln>
          <a:solidFill>
            <a:schemeClr val="tx1"/>
          </a:solidFill>
        </a:ln>
      </c:spPr>
    </c:plotArea>
    <c:legend>
      <c:legendPos val="b"/>
      <c:legendEntry>
        <c:idx val="2"/>
        <c:delete val="1"/>
      </c:legendEntry>
      <c:layout>
        <c:manualLayout>
          <c:xMode val="edge"/>
          <c:yMode val="edge"/>
          <c:x val="5.5174700992267463E-2"/>
          <c:y val="0.82779301461111665"/>
          <c:w val="0.91560468906473957"/>
          <c:h val="0.12488966954929853"/>
        </c:manualLayout>
      </c:layout>
      <c:overlay val="0"/>
      <c:txPr>
        <a:bodyPr/>
        <a:lstStyle/>
        <a:p>
          <a:pPr>
            <a:defRPr>
              <a:latin typeface="Tahoma" pitchFamily="34" charset="0"/>
              <a:cs typeface="Tahoma" pitchFamily="34" charset="0"/>
            </a:defRPr>
          </a:pPr>
          <a:endParaRPr lang="en-US"/>
        </a:p>
      </c:txPr>
    </c:legend>
    <c:plotVisOnly val="1"/>
    <c:dispBlanksAs val="gap"/>
    <c:showDLblsOverMax val="0"/>
  </c:chart>
  <c:spPr>
    <a:ln>
      <a:solidFill>
        <a:schemeClr val="tx1"/>
      </a:solidFill>
    </a:ln>
  </c:spPr>
  <c:printSettings>
    <c:headerFooter/>
    <c:pageMargins b="0.75000000000000933" l="0.70000000000000062" r="0.70000000000000062" t="0.750000000000009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9.3921362734803407E-2"/>
          <c:y val="5.7046435169113167E-2"/>
          <c:w val="0.87337784452201206"/>
          <c:h val="0.57729556423940598"/>
        </c:manualLayout>
      </c:layout>
      <c:barChart>
        <c:barDir val="col"/>
        <c:grouping val="clustered"/>
        <c:varyColors val="0"/>
        <c:ser>
          <c:idx val="0"/>
          <c:order val="0"/>
          <c:tx>
            <c:strRef>
              <c:f>'[3]Aktivni dogovori rocnost 2017'!$G$33</c:f>
              <c:strCache>
                <c:ptCount val="1"/>
                <c:pt idx="0">
                  <c:v>Вредност на активни договори за 2017 година</c:v>
                </c:pt>
              </c:strCache>
            </c:strRef>
          </c:tx>
          <c:spPr>
            <a:solidFill>
              <a:srgbClr val="0070C0"/>
            </a:solidFill>
            <a:scene3d>
              <a:camera prst="orthographicFront"/>
              <a:lightRig rig="threePt" dir="t">
                <a:rot lat="0" lon="0" rev="1200000"/>
              </a:lightRig>
            </a:scene3d>
            <a:sp3d/>
          </c:spPr>
          <c:invertIfNegative val="0"/>
          <c:dLbls>
            <c:spPr>
              <a:noFill/>
              <a:ln>
                <a:noFill/>
              </a:ln>
              <a:effectLst/>
            </c:spPr>
            <c:txPr>
              <a:bodyPr wrap="square" lIns="38100" tIns="19050" rIns="38100" bIns="19050" anchor="ctr">
                <a:spAutoFit/>
              </a:bodyPr>
              <a:lstStyle/>
              <a:p>
                <a:pPr>
                  <a:defRPr b="1">
                    <a:solidFill>
                      <a:srgbClr val="0070C0"/>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'[3]Aktivni dogovori rocnost 2017'!$H$31:$M$32</c:f>
              <c:multiLvlStrCache>
                <c:ptCount val="6"/>
                <c:lvl>
                  <c:pt idx="0">
                    <c:v>До 1 година</c:v>
                  </c:pt>
                  <c:pt idx="1">
                    <c:v>Од 1 до 5 години</c:v>
                  </c:pt>
                  <c:pt idx="2">
                    <c:v>Од 5 до 10 години</c:v>
                  </c:pt>
                  <c:pt idx="3">
                    <c:v>До 1 година</c:v>
                  </c:pt>
                  <c:pt idx="4">
                    <c:v>Од 1 до 5 години</c:v>
                  </c:pt>
                  <c:pt idx="5">
                    <c:v>Од 5 до 10 години</c:v>
                  </c:pt>
                </c:lvl>
                <c:lvl>
                  <c:pt idx="0">
                    <c:v>правни лица</c:v>
                  </c:pt>
                  <c:pt idx="3">
                    <c:v>физички лица</c:v>
                  </c:pt>
                </c:lvl>
              </c:multiLvlStrCache>
            </c:multiLvlStrRef>
          </c:cat>
          <c:val>
            <c:numRef>
              <c:f>'[3]Aktivni dogovori rocnost 2017'!$H$33:$M$33</c:f>
              <c:numCache>
                <c:formatCode>General</c:formatCode>
                <c:ptCount val="6"/>
                <c:pt idx="0">
                  <c:v>29</c:v>
                </c:pt>
                <c:pt idx="1">
                  <c:v>3312</c:v>
                </c:pt>
                <c:pt idx="2">
                  <c:v>550</c:v>
                </c:pt>
                <c:pt idx="3">
                  <c:v>3</c:v>
                </c:pt>
                <c:pt idx="4">
                  <c:v>526</c:v>
                </c:pt>
                <c:pt idx="5">
                  <c:v>377</c:v>
                </c:pt>
              </c:numCache>
            </c:numRef>
          </c:val>
          <c:extLst xmlns:c16r2="http://schemas.microsoft.com/office/drawing/2015/06/chart">
            <c:ext xmlns:c16="http://schemas.microsoft.com/office/drawing/2014/chart" uri="{C3380CC4-5D6E-409C-BE32-E72D297353CC}">
              <c16:uniqueId val="{00000000-D6C2-4C5C-8E97-27D342FC173A}"/>
            </c:ext>
          </c:extLst>
        </c:ser>
        <c:ser>
          <c:idx val="1"/>
          <c:order val="1"/>
          <c:tx>
            <c:strRef>
              <c:f>'[3]Aktivni dogovori rocnost 2017'!$G$34</c:f>
              <c:strCache>
                <c:ptCount val="1"/>
                <c:pt idx="0">
                  <c:v>Вредност на активни договори за 2018 година</c:v>
                </c:pt>
              </c:strCache>
            </c:strRef>
          </c:tx>
          <c:spPr>
            <a:solidFill>
              <a:schemeClr val="bg1">
                <a:lumMod val="50000"/>
              </a:schemeClr>
            </a:solidFill>
            <a:ln>
              <a:noFill/>
            </a:ln>
            <a:scene3d>
              <a:camera prst="orthographicFront"/>
              <a:lightRig rig="threePt" dir="t">
                <a:rot lat="0" lon="0" rev="1200000"/>
              </a:lightRig>
            </a:scene3d>
            <a:sp3d/>
          </c:spPr>
          <c:invertIfNegative val="0"/>
          <c:dLbls>
            <c:dLbl>
              <c:idx val="1"/>
              <c:layout>
                <c:manualLayout>
                  <c:x val="-4.0686022076229003E-17"/>
                  <c:y val="1.80277627546421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6C2-4C5C-8E97-27D342FC173A}"/>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b="1">
                    <a:solidFill>
                      <a:schemeClr val="bg1">
                        <a:lumMod val="50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'[3]Aktivni dogovori rocnost 2017'!$H$31:$M$32</c:f>
              <c:multiLvlStrCache>
                <c:ptCount val="6"/>
                <c:lvl>
                  <c:pt idx="0">
                    <c:v>До 1 година</c:v>
                  </c:pt>
                  <c:pt idx="1">
                    <c:v>Од 1 до 5 години</c:v>
                  </c:pt>
                  <c:pt idx="2">
                    <c:v>Од 5 до 10 години</c:v>
                  </c:pt>
                  <c:pt idx="3">
                    <c:v>До 1 година</c:v>
                  </c:pt>
                  <c:pt idx="4">
                    <c:v>Од 1 до 5 години</c:v>
                  </c:pt>
                  <c:pt idx="5">
                    <c:v>Од 5 до 10 години</c:v>
                  </c:pt>
                </c:lvl>
                <c:lvl>
                  <c:pt idx="0">
                    <c:v>правни лица</c:v>
                  </c:pt>
                  <c:pt idx="3">
                    <c:v>физички лица</c:v>
                  </c:pt>
                </c:lvl>
              </c:multiLvlStrCache>
            </c:multiLvlStrRef>
          </c:cat>
          <c:val>
            <c:numRef>
              <c:f>'[3]Aktivni dogovori rocnost 2017'!$H$34:$M$34</c:f>
              <c:numCache>
                <c:formatCode>General</c:formatCode>
                <c:ptCount val="6"/>
                <c:pt idx="0">
                  <c:v>87</c:v>
                </c:pt>
                <c:pt idx="1">
                  <c:v>4246</c:v>
                </c:pt>
                <c:pt idx="2">
                  <c:v>724</c:v>
                </c:pt>
                <c:pt idx="3">
                  <c:v>73</c:v>
                </c:pt>
                <c:pt idx="4">
                  <c:v>644</c:v>
                </c:pt>
                <c:pt idx="5">
                  <c:v>470</c:v>
                </c:pt>
              </c:numCache>
            </c:numRef>
          </c:val>
          <c:extLst xmlns:c16r2="http://schemas.microsoft.com/office/drawing/2015/06/chart">
            <c:ext xmlns:c16="http://schemas.microsoft.com/office/drawing/2014/chart" uri="{C3380CC4-5D6E-409C-BE32-E72D297353CC}">
              <c16:uniqueId val="{00000002-D6C2-4C5C-8E97-27D342FC173A}"/>
            </c:ext>
          </c:extLst>
        </c:ser>
        <c:dLbls>
          <c:showLegendKey val="0"/>
          <c:showVal val="0"/>
          <c:showCatName val="0"/>
          <c:showSerName val="0"/>
          <c:showPercent val="0"/>
          <c:showBubbleSize val="0"/>
        </c:dLbls>
        <c:gapWidth val="35"/>
        <c:axId val="327096384"/>
        <c:axId val="327096944"/>
      </c:barChart>
      <c:catAx>
        <c:axId val="327096384"/>
        <c:scaling>
          <c:orientation val="minMax"/>
        </c:scaling>
        <c:delete val="0"/>
        <c:axPos val="b"/>
        <c:numFmt formatCode="General" sourceLinked="1"/>
        <c:majorTickMark val="out"/>
        <c:minorTickMark val="none"/>
        <c:tickLblPos val="nextTo"/>
        <c:spPr>
          <a:ln>
            <a:solidFill>
              <a:schemeClr val="tx1"/>
            </a:solidFill>
          </a:ln>
        </c:spPr>
        <c:txPr>
          <a:bodyPr/>
          <a:lstStyle/>
          <a:p>
            <a:pPr>
              <a:defRPr>
                <a:latin typeface="Tahoma" pitchFamily="34" charset="0"/>
                <a:cs typeface="Tahoma" pitchFamily="34" charset="0"/>
              </a:defRPr>
            </a:pPr>
            <a:endParaRPr lang="en-US"/>
          </a:p>
        </c:txPr>
        <c:crossAx val="327096944"/>
        <c:crosses val="autoZero"/>
        <c:auto val="1"/>
        <c:lblAlgn val="ctr"/>
        <c:lblOffset val="100"/>
        <c:noMultiLvlLbl val="0"/>
      </c:catAx>
      <c:valAx>
        <c:axId val="327096944"/>
        <c:scaling>
          <c:orientation val="minMax"/>
        </c:scaling>
        <c:delete val="0"/>
        <c:axPos val="l"/>
        <c:majorGridlines>
          <c:spPr>
            <a:ln w="9525">
              <a:solidFill>
                <a:schemeClr val="bg1">
                  <a:lumMod val="75000"/>
                </a:schemeClr>
              </a:solidFill>
              <a:prstDash val="solid"/>
            </a:ln>
          </c:spPr>
        </c:majorGridlines>
        <c:numFmt formatCode="0" sourceLinked="0"/>
        <c:majorTickMark val="out"/>
        <c:minorTickMark val="none"/>
        <c:tickLblPos val="nextTo"/>
        <c:spPr>
          <a:ln>
            <a:solidFill>
              <a:schemeClr val="tx1"/>
            </a:solidFill>
          </a:ln>
        </c:spPr>
        <c:txPr>
          <a:bodyPr/>
          <a:lstStyle/>
          <a:p>
            <a:pPr>
              <a:defRPr>
                <a:latin typeface="Tahoma" pitchFamily="34" charset="0"/>
                <a:cs typeface="Tahoma" pitchFamily="34" charset="0"/>
              </a:defRPr>
            </a:pPr>
            <a:endParaRPr lang="en-US"/>
          </a:p>
        </c:txPr>
        <c:crossAx val="327096384"/>
        <c:crosses val="autoZero"/>
        <c:crossBetween val="between"/>
        <c:majorUnit val="500"/>
      </c:valAx>
      <c:spPr>
        <a:ln>
          <a:solidFill>
            <a:schemeClr val="tx1"/>
          </a:solidFill>
        </a:ln>
      </c:spPr>
    </c:plotArea>
    <c:legend>
      <c:legendPos val="b"/>
      <c:layout>
        <c:manualLayout>
          <c:xMode val="edge"/>
          <c:yMode val="edge"/>
          <c:x val="3.3697100684579373E-2"/>
          <c:y val="0.85703279688723122"/>
          <c:w val="0.9448252360851801"/>
          <c:h val="0.10379656490307131"/>
        </c:manualLayout>
      </c:layout>
      <c:overlay val="0"/>
      <c:txPr>
        <a:bodyPr/>
        <a:lstStyle/>
        <a:p>
          <a:pPr>
            <a:defRPr>
              <a:latin typeface="Tahoma" pitchFamily="34" charset="0"/>
              <a:cs typeface="Tahoma" pitchFamily="34" charset="0"/>
            </a:defRPr>
          </a:pPr>
          <a:endParaRPr lang="en-US"/>
        </a:p>
      </c:txPr>
    </c:legend>
    <c:plotVisOnly val="1"/>
    <c:dispBlanksAs val="gap"/>
    <c:showDLblsOverMax val="0"/>
  </c:chart>
  <c:spPr>
    <a:ln>
      <a:solidFill>
        <a:schemeClr val="tx1"/>
      </a:solidFill>
    </a:ln>
  </c:spPr>
  <c:printSettings>
    <c:headerFooter/>
    <c:pageMargins b="0.75000000000000933" l="0.70000000000000062" r="0.70000000000000062" t="0.750000000000009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7.2845770986822767E-2"/>
          <c:y val="4.1268241056573E-2"/>
          <c:w val="0.83381172098233924"/>
          <c:h val="0.5792427244128171"/>
        </c:manualLayout>
      </c:layout>
      <c:barChart>
        <c:barDir val="col"/>
        <c:grouping val="clustered"/>
        <c:varyColors val="0"/>
        <c:ser>
          <c:idx val="0"/>
          <c:order val="0"/>
          <c:tx>
            <c:strRef>
              <c:f>'[4]2016 valuta'!$D$37</c:f>
              <c:strCache>
                <c:ptCount val="1"/>
                <c:pt idx="0">
                  <c:v>Вредност на активни договори (лева скала) </c:v>
                </c:pt>
              </c:strCache>
            </c:strRef>
          </c:tx>
          <c:spPr>
            <a:solidFill>
              <a:srgbClr val="0070C0"/>
            </a:solidFill>
          </c:spPr>
          <c:invertIfNegative val="0"/>
          <c:dLbls>
            <c:dLbl>
              <c:idx val="0"/>
              <c:layout>
                <c:manualLayout>
                  <c:x val="0"/>
                  <c:y val="5.120508341489523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977-428C-B17B-7BD40B7825BE}"/>
                </c:ext>
                <c:ext xmlns:c15="http://schemas.microsoft.com/office/drawing/2012/chart" uri="{CE6537A1-D6FC-4f65-9D91-7224C49458BB}"/>
              </c:extLst>
            </c:dLbl>
            <c:dLbl>
              <c:idx val="1"/>
              <c:layout>
                <c:manualLayout>
                  <c:x val="0"/>
                  <c:y val="4.800476570146428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977-428C-B17B-7BD40B7825BE}"/>
                </c:ext>
                <c:ext xmlns:c15="http://schemas.microsoft.com/office/drawing/2012/chart" uri="{CE6537A1-D6FC-4f65-9D91-7224C49458BB}"/>
              </c:extLst>
            </c:dLbl>
            <c:dLbl>
              <c:idx val="2"/>
              <c:layout>
                <c:manualLayout>
                  <c:x val="-4.0944217443892371E-17"/>
                  <c:y val="5.440540112832618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977-428C-B17B-7BD40B7825BE}"/>
                </c:ext>
                <c:ext xmlns:c15="http://schemas.microsoft.com/office/drawing/2012/chart" uri="{CE6537A1-D6FC-4f65-9D91-7224C49458BB}"/>
              </c:extLst>
            </c:dLbl>
            <c:dLbl>
              <c:idx val="3"/>
              <c:layout>
                <c:manualLayout>
                  <c:x val="-6.7000402529977408E-3"/>
                  <c:y val="4.480444798803333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977-428C-B17B-7BD40B7825BE}"/>
                </c:ext>
                <c:ext xmlns:c15="http://schemas.microsoft.com/office/drawing/2012/chart" uri="{CE6537A1-D6FC-4f65-9D91-7224C49458BB}"/>
              </c:extLst>
            </c:dLbl>
            <c:dLbl>
              <c:idx val="4"/>
              <c:layout>
                <c:manualLayout>
                  <c:x val="0"/>
                  <c:y val="5.760571884175714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977-428C-B17B-7BD40B7825BE}"/>
                </c:ext>
                <c:ext xmlns:c15="http://schemas.microsoft.com/office/drawing/2012/chart" uri="{CE6537A1-D6FC-4f65-9D91-7224C49458BB}"/>
              </c:extLst>
            </c:dLbl>
            <c:dLbl>
              <c:idx val="5"/>
              <c:layout>
                <c:manualLayout>
                  <c:x val="0"/>
                  <c:y val="4.800476570146428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C977-428C-B17B-7BD40B7825BE}"/>
                </c:ext>
                <c:ext xmlns:c15="http://schemas.microsoft.com/office/drawing/2012/chart" uri="{CE6537A1-D6FC-4f65-9D91-7224C49458BB}"/>
              </c:extLst>
            </c:dLbl>
            <c:dLbl>
              <c:idx val="6"/>
              <c:layout>
                <c:manualLayout>
                  <c:x val="-1.6377686977556948E-16"/>
                  <c:y val="8.00079428357738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C977-428C-B17B-7BD40B7825BE}"/>
                </c:ext>
                <c:ext xmlns:c15="http://schemas.microsoft.com/office/drawing/2012/chart" uri="{CE6537A1-D6FC-4f65-9D91-7224C49458BB}"/>
              </c:extLst>
            </c:dLbl>
            <c:dLbl>
              <c:idx val="7"/>
              <c:layout>
                <c:manualLayout>
                  <c:x val="-2.0100120758993222E-2"/>
                  <c:y val="4.1604130274602379E-2"/>
                </c:manualLayout>
              </c:layout>
              <c:numFmt formatCode="#,##0" sourceLinked="0"/>
              <c:spPr>
                <a:noFill/>
                <a:ln>
                  <a:noFill/>
                </a:ln>
                <a:effectLst/>
              </c:spPr>
              <c:txPr>
                <a:bodyPr wrap="square" lIns="38100" tIns="19050" rIns="38100" bIns="19050" anchor="ctr">
                  <a:spAutoFit/>
                </a:bodyPr>
                <a:lstStyle/>
                <a:p>
                  <a:pPr>
                    <a:defRPr sz="900" b="1">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C977-428C-B17B-7BD40B7825BE}"/>
                </c:ext>
                <c:ext xmlns:c15="http://schemas.microsoft.com/office/drawing/2012/chart" uri="{CE6537A1-D6FC-4f65-9D91-7224C49458BB}"/>
              </c:extLst>
            </c:dLbl>
            <c:numFmt formatCode="#,##0" sourceLinked="0"/>
            <c:spPr>
              <a:noFill/>
              <a:ln>
                <a:noFill/>
              </a:ln>
              <a:effectLst/>
            </c:spPr>
            <c:txPr>
              <a:bodyPr wrap="square" lIns="38100" tIns="19050" rIns="38100" bIns="19050" anchor="ctr">
                <a:spAutoFit/>
              </a:bodyPr>
              <a:lstStyle/>
              <a:p>
                <a:pPr>
                  <a:defRPr b="1">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multiLvlStrRef>
              <c:f>'[4]2016 valuta'!$E$34:$L$36</c:f>
              <c:multiLvlStrCache>
                <c:ptCount val="8"/>
                <c:lvl>
                  <c:pt idx="0">
                    <c:v>Денари</c:v>
                  </c:pt>
                  <c:pt idx="1">
                    <c:v>Денари со валутна клаузула</c:v>
                  </c:pt>
                  <c:pt idx="2">
                    <c:v>Денари</c:v>
                  </c:pt>
                  <c:pt idx="3">
                    <c:v>Денари со валутна клаузула</c:v>
                  </c:pt>
                  <c:pt idx="4">
                    <c:v>Денари</c:v>
                  </c:pt>
                  <c:pt idx="5">
                    <c:v>Денари со валутна клаузула</c:v>
                  </c:pt>
                  <c:pt idx="6">
                    <c:v>Денари</c:v>
                  </c:pt>
                  <c:pt idx="7">
                    <c:v>Денари со валутна клаузула</c:v>
                  </c:pt>
                </c:lvl>
                <c:lvl>
                  <c:pt idx="0">
                    <c:v>2017</c:v>
                  </c:pt>
                  <c:pt idx="2">
                    <c:v>2018</c:v>
                  </c:pt>
                  <c:pt idx="4">
                    <c:v>2017</c:v>
                  </c:pt>
                  <c:pt idx="6">
                    <c:v>2018</c:v>
                  </c:pt>
                </c:lvl>
                <c:lvl>
                  <c:pt idx="0">
                    <c:v>правни лица</c:v>
                  </c:pt>
                  <c:pt idx="4">
                    <c:v>физички лица</c:v>
                  </c:pt>
                </c:lvl>
              </c:multiLvlStrCache>
            </c:multiLvlStrRef>
          </c:cat>
          <c:val>
            <c:numRef>
              <c:f>'[4]2016 valuta'!$E$37:$L$37</c:f>
              <c:numCache>
                <c:formatCode>General</c:formatCode>
                <c:ptCount val="8"/>
                <c:pt idx="0">
                  <c:v>259</c:v>
                </c:pt>
                <c:pt idx="1">
                  <c:v>307</c:v>
                </c:pt>
                <c:pt idx="2">
                  <c:v>580</c:v>
                </c:pt>
                <c:pt idx="3">
                  <c:v>220</c:v>
                </c:pt>
                <c:pt idx="4">
                  <c:v>1929</c:v>
                </c:pt>
                <c:pt idx="5">
                  <c:v>247</c:v>
                </c:pt>
                <c:pt idx="6">
                  <c:v>2705</c:v>
                </c:pt>
                <c:pt idx="7">
                  <c:v>90</c:v>
                </c:pt>
              </c:numCache>
            </c:numRef>
          </c:val>
          <c:extLst xmlns:c16r2="http://schemas.microsoft.com/office/drawing/2015/06/chart">
            <c:ext xmlns:c16="http://schemas.microsoft.com/office/drawing/2014/chart" uri="{C3380CC4-5D6E-409C-BE32-E72D297353CC}">
              <c16:uniqueId val="{00000008-C977-428C-B17B-7BD40B7825BE}"/>
            </c:ext>
          </c:extLst>
        </c:ser>
        <c:dLbls>
          <c:showLegendKey val="0"/>
          <c:showVal val="0"/>
          <c:showCatName val="0"/>
          <c:showSerName val="0"/>
          <c:showPercent val="0"/>
          <c:showBubbleSize val="0"/>
        </c:dLbls>
        <c:gapWidth val="35"/>
        <c:axId val="327299264"/>
        <c:axId val="327299824"/>
      </c:barChart>
      <c:lineChart>
        <c:grouping val="standard"/>
        <c:varyColors val="0"/>
        <c:ser>
          <c:idx val="1"/>
          <c:order val="1"/>
          <c:tx>
            <c:strRef>
              <c:f>'[4]2016 valuta'!$D$38</c:f>
              <c:strCache>
                <c:ptCount val="1"/>
                <c:pt idx="0">
                  <c:v>Број на активни договори (десна скала)</c:v>
                </c:pt>
              </c:strCache>
            </c:strRef>
          </c:tx>
          <c:spPr>
            <a:ln w="44450">
              <a:noFill/>
            </a:ln>
          </c:spPr>
          <c:marker>
            <c:symbol val="triangle"/>
            <c:size val="12"/>
            <c:spPr>
              <a:solidFill>
                <a:schemeClr val="bg1">
                  <a:lumMod val="65000"/>
                </a:schemeClr>
              </a:solidFill>
              <a:ln w="19050">
                <a:noFill/>
              </a:ln>
            </c:spPr>
          </c:marker>
          <c:dLbls>
            <c:dLbl>
              <c:idx val="0"/>
              <c:layout>
                <c:manualLayout>
                  <c:x val="-4.5018115607523952E-2"/>
                  <c:y val="9.7110743088572541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C977-428C-B17B-7BD40B7825BE}"/>
                </c:ext>
                <c:ext xmlns:c15="http://schemas.microsoft.com/office/drawing/2012/chart" uri="{CE6537A1-D6FC-4f65-9D91-7224C49458BB}"/>
              </c:extLst>
            </c:dLbl>
            <c:dLbl>
              <c:idx val="1"/>
              <c:layout>
                <c:manualLayout>
                  <c:x val="-4.8047729609588169E-2"/>
                  <c:y val="-1.27032453741550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C977-428C-B17B-7BD40B7825BE}"/>
                </c:ext>
                <c:ext xmlns:c15="http://schemas.microsoft.com/office/drawing/2012/chart" uri="{CE6537A1-D6FC-4f65-9D91-7224C49458BB}"/>
              </c:extLst>
            </c:dLbl>
            <c:dLbl>
              <c:idx val="2"/>
              <c:layout>
                <c:manualLayout>
                  <c:x val="-4.5597203076109823E-2"/>
                  <c:y val="-3.82936913926069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C977-428C-B17B-7BD40B7825BE}"/>
                </c:ext>
                <c:ext xmlns:c15="http://schemas.microsoft.com/office/drawing/2012/chart" uri="{CE6537A1-D6FC-4f65-9D91-7224C49458BB}"/>
              </c:extLst>
            </c:dLbl>
            <c:dLbl>
              <c:idx val="3"/>
              <c:layout>
                <c:manualLayout>
                  <c:x val="-4.7830549827109069E-2"/>
                  <c:y val="9.7234219913737586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C977-428C-B17B-7BD40B7825BE}"/>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900" b="1">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'[4]2016 valuta'!$E$34:$L$36</c:f>
              <c:multiLvlStrCache>
                <c:ptCount val="8"/>
                <c:lvl>
                  <c:pt idx="0">
                    <c:v>Денари</c:v>
                  </c:pt>
                  <c:pt idx="1">
                    <c:v>Денари со валутна клаузула</c:v>
                  </c:pt>
                  <c:pt idx="2">
                    <c:v>Денари</c:v>
                  </c:pt>
                  <c:pt idx="3">
                    <c:v>Денари со валутна клаузула</c:v>
                  </c:pt>
                  <c:pt idx="4">
                    <c:v>Денари</c:v>
                  </c:pt>
                  <c:pt idx="5">
                    <c:v>Денари со валутна клаузула</c:v>
                  </c:pt>
                  <c:pt idx="6">
                    <c:v>Денари</c:v>
                  </c:pt>
                  <c:pt idx="7">
                    <c:v>Денари со валутна клаузула</c:v>
                  </c:pt>
                </c:lvl>
                <c:lvl>
                  <c:pt idx="0">
                    <c:v>2017</c:v>
                  </c:pt>
                  <c:pt idx="2">
                    <c:v>2018</c:v>
                  </c:pt>
                  <c:pt idx="4">
                    <c:v>2017</c:v>
                  </c:pt>
                  <c:pt idx="6">
                    <c:v>2018</c:v>
                  </c:pt>
                </c:lvl>
                <c:lvl>
                  <c:pt idx="0">
                    <c:v>правни лица</c:v>
                  </c:pt>
                  <c:pt idx="4">
                    <c:v>физички лица</c:v>
                  </c:pt>
                </c:lvl>
              </c:multiLvlStrCache>
            </c:multiLvlStrRef>
          </c:cat>
          <c:val>
            <c:numRef>
              <c:f>'[4]2016 valuta'!$E$38:$L$38</c:f>
              <c:numCache>
                <c:formatCode>General</c:formatCode>
                <c:ptCount val="8"/>
                <c:pt idx="0">
                  <c:v>444</c:v>
                </c:pt>
                <c:pt idx="1">
                  <c:v>148</c:v>
                </c:pt>
                <c:pt idx="2">
                  <c:v>508</c:v>
                </c:pt>
                <c:pt idx="3">
                  <c:v>141</c:v>
                </c:pt>
              </c:numCache>
            </c:numRef>
          </c:val>
          <c:smooth val="0"/>
          <c:extLst xmlns:c16r2="http://schemas.microsoft.com/office/drawing/2015/06/chart">
            <c:ext xmlns:c16="http://schemas.microsoft.com/office/drawing/2014/chart" uri="{C3380CC4-5D6E-409C-BE32-E72D297353CC}">
              <c16:uniqueId val="{0000000D-C977-428C-B17B-7BD40B7825BE}"/>
            </c:ext>
          </c:extLst>
        </c:ser>
        <c:ser>
          <c:idx val="2"/>
          <c:order val="2"/>
          <c:tx>
            <c:strRef>
              <c:f>'[4]2016 valuta'!$D$39</c:f>
              <c:strCache>
                <c:ptCount val="1"/>
                <c:pt idx="0">
                  <c:v>Број на активни договори (десна скала)</c:v>
                </c:pt>
              </c:strCache>
            </c:strRef>
          </c:tx>
          <c:spPr>
            <a:ln w="44450">
              <a:noFill/>
            </a:ln>
          </c:spPr>
          <c:marker>
            <c:symbol val="triangle"/>
            <c:size val="12"/>
            <c:spPr>
              <a:solidFill>
                <a:schemeClr val="bg1">
                  <a:lumMod val="65000"/>
                </a:schemeClr>
              </a:solidFill>
            </c:spPr>
          </c:marker>
          <c:dLbls>
            <c:dLbl>
              <c:idx val="4"/>
              <c:layout>
                <c:manualLayout>
                  <c:x val="-6.2533709027978918E-2"/>
                  <c:y val="-3.840381256117142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C977-428C-B17B-7BD40B7825BE}"/>
                </c:ext>
                <c:ext xmlns:c15="http://schemas.microsoft.com/office/drawing/2012/chart" uri="{CE6537A1-D6FC-4f65-9D91-7224C49458BB}"/>
              </c:extLst>
            </c:dLbl>
            <c:dLbl>
              <c:idx val="5"/>
              <c:layout>
                <c:manualLayout>
                  <c:x val="-4.6900281770984181E-2"/>
                  <c:y val="-1.1734362726220613E-16"/>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C977-428C-B17B-7BD40B7825BE}"/>
                </c:ext>
                <c:ext xmlns:c15="http://schemas.microsoft.com/office/drawing/2012/chart" uri="{CE6537A1-D6FC-4f65-9D91-7224C49458BB}"/>
              </c:extLst>
            </c:dLbl>
            <c:dLbl>
              <c:idx val="6"/>
              <c:layout>
                <c:manualLayout>
                  <c:x val="-6.0300362276979748E-2"/>
                  <c:y val="-2.560254170744762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C977-428C-B17B-7BD40B7825BE}"/>
                </c:ext>
                <c:ext xmlns:c15="http://schemas.microsoft.com/office/drawing/2012/chart" uri="{CE6537A1-D6FC-4f65-9D91-7224C49458BB}"/>
              </c:extLst>
            </c:dLbl>
            <c:dLbl>
              <c:idx val="7"/>
              <c:layout>
                <c:manualLayout>
                  <c:x val="-4.6900281770984181E-2"/>
                  <c:y val="-4.800476570146428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C977-428C-B17B-7BD40B7825BE}"/>
                </c:ext>
                <c:ext xmlns:c15="http://schemas.microsoft.com/office/drawing/2012/chart" uri="{CE6537A1-D6FC-4f65-9D91-7224C49458BB}"/>
              </c:extLst>
            </c:dLbl>
            <c:numFmt formatCode="#,##0" sourceLinked="0"/>
            <c:spPr>
              <a:noFill/>
              <a:ln>
                <a:noFill/>
              </a:ln>
              <a:effectLst/>
            </c:spPr>
            <c:txPr>
              <a:bodyPr wrap="square" lIns="38100" tIns="19050" rIns="38100" bIns="19050" anchor="ctr">
                <a:spAutoFit/>
              </a:bodyPr>
              <a:lstStyle/>
              <a:p>
                <a:pPr>
                  <a:defRPr sz="900" b="1">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'[4]2016 valuta'!$E$34:$L$36</c:f>
              <c:multiLvlStrCache>
                <c:ptCount val="8"/>
                <c:lvl>
                  <c:pt idx="0">
                    <c:v>Денари</c:v>
                  </c:pt>
                  <c:pt idx="1">
                    <c:v>Денари со валутна клаузула</c:v>
                  </c:pt>
                  <c:pt idx="2">
                    <c:v>Денари</c:v>
                  </c:pt>
                  <c:pt idx="3">
                    <c:v>Денари со валутна клаузула</c:v>
                  </c:pt>
                  <c:pt idx="4">
                    <c:v>Денари</c:v>
                  </c:pt>
                  <c:pt idx="5">
                    <c:v>Денари со валутна клаузула</c:v>
                  </c:pt>
                  <c:pt idx="6">
                    <c:v>Денари</c:v>
                  </c:pt>
                  <c:pt idx="7">
                    <c:v>Денари со валутна клаузула</c:v>
                  </c:pt>
                </c:lvl>
                <c:lvl>
                  <c:pt idx="0">
                    <c:v>2017</c:v>
                  </c:pt>
                  <c:pt idx="2">
                    <c:v>2018</c:v>
                  </c:pt>
                  <c:pt idx="4">
                    <c:v>2017</c:v>
                  </c:pt>
                  <c:pt idx="6">
                    <c:v>2018</c:v>
                  </c:pt>
                </c:lvl>
                <c:lvl>
                  <c:pt idx="0">
                    <c:v>правни лица</c:v>
                  </c:pt>
                  <c:pt idx="4">
                    <c:v>физички лица</c:v>
                  </c:pt>
                </c:lvl>
              </c:multiLvlStrCache>
            </c:multiLvlStrRef>
          </c:cat>
          <c:val>
            <c:numRef>
              <c:f>'[4]2016 valuta'!$E$39:$L$39</c:f>
              <c:numCache>
                <c:formatCode>General</c:formatCode>
                <c:ptCount val="8"/>
                <c:pt idx="4">
                  <c:v>29389</c:v>
                </c:pt>
                <c:pt idx="5">
                  <c:v>726</c:v>
                </c:pt>
                <c:pt idx="6">
                  <c:v>61186</c:v>
                </c:pt>
                <c:pt idx="7">
                  <c:v>631</c:v>
                </c:pt>
              </c:numCache>
            </c:numRef>
          </c:val>
          <c:smooth val="0"/>
          <c:extLst xmlns:c16r2="http://schemas.microsoft.com/office/drawing/2015/06/chart">
            <c:ext xmlns:c16="http://schemas.microsoft.com/office/drawing/2014/chart" uri="{C3380CC4-5D6E-409C-BE32-E72D297353CC}">
              <c16:uniqueId val="{00000012-C977-428C-B17B-7BD40B7825BE}"/>
            </c:ext>
          </c:extLst>
        </c:ser>
        <c:dLbls>
          <c:showLegendKey val="0"/>
          <c:showVal val="0"/>
          <c:showCatName val="0"/>
          <c:showSerName val="0"/>
          <c:showPercent val="0"/>
          <c:showBubbleSize val="0"/>
        </c:dLbls>
        <c:marker val="1"/>
        <c:smooth val="0"/>
        <c:axId val="319408240"/>
        <c:axId val="319407680"/>
      </c:lineChart>
      <c:catAx>
        <c:axId val="327299264"/>
        <c:scaling>
          <c:orientation val="minMax"/>
        </c:scaling>
        <c:delete val="0"/>
        <c:axPos val="b"/>
        <c:numFmt formatCode="General" sourceLinked="1"/>
        <c:majorTickMark val="out"/>
        <c:minorTickMark val="none"/>
        <c:tickLblPos val="nextTo"/>
        <c:spPr>
          <a:ln>
            <a:solidFill>
              <a:schemeClr val="tx1"/>
            </a:solidFill>
          </a:ln>
        </c:spPr>
        <c:txPr>
          <a:bodyPr/>
          <a:lstStyle/>
          <a:p>
            <a:pPr>
              <a:defRPr sz="900">
                <a:latin typeface="Tahoma" pitchFamily="34" charset="0"/>
                <a:cs typeface="Tahoma" pitchFamily="34" charset="0"/>
              </a:defRPr>
            </a:pPr>
            <a:endParaRPr lang="en-US"/>
          </a:p>
        </c:txPr>
        <c:crossAx val="327299824"/>
        <c:crosses val="autoZero"/>
        <c:auto val="1"/>
        <c:lblAlgn val="ctr"/>
        <c:lblOffset val="100"/>
        <c:noMultiLvlLbl val="0"/>
      </c:catAx>
      <c:valAx>
        <c:axId val="327299824"/>
        <c:scaling>
          <c:orientation val="minMax"/>
          <c:max val="2800"/>
        </c:scaling>
        <c:delete val="0"/>
        <c:axPos val="l"/>
        <c:majorGridlines>
          <c:spPr>
            <a:ln w="9525">
              <a:solidFill>
                <a:schemeClr val="bg1">
                  <a:lumMod val="75000"/>
                </a:schemeClr>
              </a:solidFill>
              <a:prstDash val="solid"/>
            </a:ln>
          </c:spPr>
        </c:majorGridlines>
        <c:numFmt formatCode="0" sourceLinked="0"/>
        <c:majorTickMark val="out"/>
        <c:minorTickMark val="none"/>
        <c:tickLblPos val="nextTo"/>
        <c:spPr>
          <a:ln>
            <a:solidFill>
              <a:schemeClr val="tx1"/>
            </a:solidFill>
          </a:ln>
        </c:spPr>
        <c:txPr>
          <a:bodyPr/>
          <a:lstStyle/>
          <a:p>
            <a:pPr>
              <a:defRPr>
                <a:latin typeface="Tahoma" pitchFamily="34" charset="0"/>
                <a:cs typeface="Tahoma" pitchFamily="34" charset="0"/>
              </a:defRPr>
            </a:pPr>
            <a:endParaRPr lang="en-US"/>
          </a:p>
        </c:txPr>
        <c:crossAx val="327299264"/>
        <c:crosses val="autoZero"/>
        <c:crossBetween val="between"/>
        <c:majorUnit val="200"/>
      </c:valAx>
      <c:valAx>
        <c:axId val="319407680"/>
        <c:scaling>
          <c:orientation val="minMax"/>
          <c:max val="62000"/>
          <c:min val="0"/>
        </c:scaling>
        <c:delete val="0"/>
        <c:axPos val="r"/>
        <c:numFmt formatCode="0" sourceLinked="0"/>
        <c:majorTickMark val="out"/>
        <c:minorTickMark val="none"/>
        <c:tickLblPos val="nextTo"/>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en-US"/>
          </a:p>
        </c:txPr>
        <c:crossAx val="319408240"/>
        <c:crosses val="max"/>
        <c:crossBetween val="between"/>
        <c:majorUnit val="4000"/>
      </c:valAx>
      <c:catAx>
        <c:axId val="319408240"/>
        <c:scaling>
          <c:orientation val="minMax"/>
        </c:scaling>
        <c:delete val="1"/>
        <c:axPos val="b"/>
        <c:numFmt formatCode="General" sourceLinked="1"/>
        <c:majorTickMark val="out"/>
        <c:minorTickMark val="none"/>
        <c:tickLblPos val="nextTo"/>
        <c:crossAx val="319407680"/>
        <c:crosses val="autoZero"/>
        <c:auto val="1"/>
        <c:lblAlgn val="ctr"/>
        <c:lblOffset val="100"/>
        <c:noMultiLvlLbl val="0"/>
      </c:catAx>
      <c:spPr>
        <a:ln>
          <a:solidFill>
            <a:schemeClr val="tx1"/>
          </a:solidFill>
        </a:ln>
      </c:spPr>
    </c:plotArea>
    <c:legend>
      <c:legendPos val="b"/>
      <c:legendEntry>
        <c:idx val="2"/>
        <c:delete val="1"/>
      </c:legendEntry>
      <c:layout>
        <c:manualLayout>
          <c:xMode val="edge"/>
          <c:yMode val="edge"/>
          <c:x val="5.5160807363868247E-2"/>
          <c:y val="0.87153148540368297"/>
          <c:w val="0.91560468906473957"/>
          <c:h val="0.10119846675924589"/>
        </c:manualLayout>
      </c:layout>
      <c:overlay val="0"/>
      <c:txPr>
        <a:bodyPr/>
        <a:lstStyle/>
        <a:p>
          <a:pPr>
            <a:defRPr>
              <a:latin typeface="Tahoma" pitchFamily="34" charset="0"/>
              <a:cs typeface="Tahoma" pitchFamily="34" charset="0"/>
            </a:defRPr>
          </a:pPr>
          <a:endParaRPr lang="en-US"/>
        </a:p>
      </c:txPr>
    </c:legend>
    <c:plotVisOnly val="1"/>
    <c:dispBlanksAs val="gap"/>
    <c:showDLblsOverMax val="0"/>
  </c:chart>
  <c:spPr>
    <a:ln>
      <a:solidFill>
        <a:schemeClr val="tx1"/>
      </a:solidFill>
    </a:ln>
  </c:spPr>
  <c:printSettings>
    <c:headerFooter/>
    <c:pageMargins b="0.75000000000000933" l="0.70000000000000062" r="0.70000000000000062" t="0.750000000000009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7.2845770986822767E-2"/>
          <c:y val="4.1268241056573E-2"/>
          <c:w val="0.83381172098233924"/>
          <c:h val="0.56766036851884383"/>
        </c:manualLayout>
      </c:layout>
      <c:barChart>
        <c:barDir val="col"/>
        <c:grouping val="clustered"/>
        <c:varyColors val="0"/>
        <c:ser>
          <c:idx val="0"/>
          <c:order val="0"/>
          <c:tx>
            <c:strRef>
              <c:f>'[4]2016 rocnost'!$C$36</c:f>
              <c:strCache>
                <c:ptCount val="1"/>
                <c:pt idx="0">
                  <c:v>Вредност на активни договори (лева скала) </c:v>
                </c:pt>
              </c:strCache>
            </c:strRef>
          </c:tx>
          <c:spPr>
            <a:solidFill>
              <a:srgbClr val="0070C0"/>
            </a:solidFill>
          </c:spPr>
          <c:invertIfNegative val="0"/>
          <c:dLbls>
            <c:dLbl>
              <c:idx val="0"/>
              <c:layout>
                <c:manualLayout>
                  <c:x val="0"/>
                  <c:y val="5.157962604771109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BDDF-4429-BF59-C8566CC1EA7A}"/>
                </c:ext>
                <c:ext xmlns:c15="http://schemas.microsoft.com/office/drawing/2012/chart" uri="{CE6537A1-D6FC-4f65-9D91-7224C49458BB}"/>
              </c:extLst>
            </c:dLbl>
            <c:dLbl>
              <c:idx val="1"/>
              <c:layout>
                <c:manualLayout>
                  <c:x val="-2.0703933747412196E-3"/>
                  <c:y val="4.835589941972908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BDDF-4429-BF59-C8566CC1EA7A}"/>
                </c:ext>
                <c:ext xmlns:c15="http://schemas.microsoft.com/office/drawing/2012/chart" uri="{CE6537A1-D6FC-4f65-9D91-7224C49458BB}"/>
              </c:extLst>
            </c:dLbl>
            <c:dLbl>
              <c:idx val="2"/>
              <c:layout>
                <c:manualLayout>
                  <c:x val="-6.2111801242236402E-3"/>
                  <c:y val="4.190844616376537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DDF-4429-BF59-C8566CC1EA7A}"/>
                </c:ext>
                <c:ext xmlns:c15="http://schemas.microsoft.com/office/drawing/2012/chart" uri="{CE6537A1-D6FC-4f65-9D91-7224C49458BB}"/>
              </c:extLst>
            </c:dLbl>
            <c:dLbl>
              <c:idx val="3"/>
              <c:layout>
                <c:manualLayout>
                  <c:x val="-3.7956773390370165E-17"/>
                  <c:y val="4.835589941972914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DDF-4429-BF59-C8566CC1EA7A}"/>
                </c:ext>
                <c:ext xmlns:c15="http://schemas.microsoft.com/office/drawing/2012/chart" uri="{CE6537A1-D6FC-4f65-9D91-7224C49458BB}"/>
              </c:extLst>
            </c:dLbl>
            <c:dLbl>
              <c:idx val="4"/>
              <c:layout>
                <c:manualLayout>
                  <c:x val="-7.5913546780740329E-17"/>
                  <c:y val="4.835589941972920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BDDF-4429-BF59-C8566CC1EA7A}"/>
                </c:ext>
                <c:ext xmlns:c15="http://schemas.microsoft.com/office/drawing/2012/chart" uri="{CE6537A1-D6FC-4f65-9D91-7224C49458BB}"/>
              </c:extLst>
            </c:dLbl>
            <c:dLbl>
              <c:idx val="5"/>
              <c:layout>
                <c:manualLayout>
                  <c:x val="-1.242236024844728E-2"/>
                  <c:y val="4.190844616376519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BDDF-4429-BF59-C8566CC1EA7A}"/>
                </c:ext>
                <c:ext xmlns:c15="http://schemas.microsoft.com/office/drawing/2012/chart" uri="{CE6537A1-D6FC-4f65-9D91-7224C49458BB}"/>
              </c:extLst>
            </c:dLbl>
            <c:dLbl>
              <c:idx val="6"/>
              <c:layout>
                <c:manualLayout>
                  <c:x val="-7.5913546780740329E-17"/>
                  <c:y val="4.835589941972920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BDDF-4429-BF59-C8566CC1EA7A}"/>
                </c:ext>
                <c:ext xmlns:c15="http://schemas.microsoft.com/office/drawing/2012/chart" uri="{CE6537A1-D6FC-4f65-9D91-7224C49458BB}"/>
              </c:extLst>
            </c:dLbl>
            <c:dLbl>
              <c:idx val="7"/>
              <c:layout>
                <c:manualLayout>
                  <c:x val="-2.070393374741201E-3"/>
                  <c:y val="5.157962604771115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BDDF-4429-BF59-C8566CC1EA7A}"/>
                </c:ext>
                <c:ext xmlns:c15="http://schemas.microsoft.com/office/drawing/2012/chart" uri="{CE6537A1-D6FC-4f65-9D91-7224C49458BB}"/>
              </c:extLst>
            </c:dLbl>
            <c:dLbl>
              <c:idx val="8"/>
              <c:layout>
                <c:manualLayout>
                  <c:x val="-7.5913546780740329E-17"/>
                  <c:y val="5.480335267569309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BDDF-4429-BF59-C8566CC1EA7A}"/>
                </c:ext>
                <c:ext xmlns:c15="http://schemas.microsoft.com/office/drawing/2012/chart" uri="{CE6537A1-D6FC-4f65-9D91-7224C49458BB}"/>
              </c:extLst>
            </c:dLbl>
            <c:dLbl>
              <c:idx val="9"/>
              <c:layout>
                <c:manualLayout>
                  <c:x val="1.5182709356148066E-16"/>
                  <c:y val="5.480335267569304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BDDF-4429-BF59-C8566CC1EA7A}"/>
                </c:ext>
                <c:ext xmlns:c15="http://schemas.microsoft.com/office/drawing/2012/chart" uri="{CE6537A1-D6FC-4f65-9D91-7224C49458BB}"/>
              </c:extLst>
            </c:dLbl>
            <c:dLbl>
              <c:idx val="10"/>
              <c:layout>
                <c:manualLayout>
                  <c:x val="-2.070393374741201E-3"/>
                  <c:y val="4.835589941972921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BDDF-4429-BF59-C8566CC1EA7A}"/>
                </c:ext>
                <c:ext xmlns:c15="http://schemas.microsoft.com/office/drawing/2012/chart" uri="{CE6537A1-D6FC-4f65-9D91-7224C49458BB}"/>
              </c:extLst>
            </c:dLbl>
            <c:dLbl>
              <c:idx val="11"/>
              <c:layout>
                <c:manualLayout>
                  <c:x val="-2.070393374741201E-3"/>
                  <c:y val="5.157962604771109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BDDF-4429-BF59-C8566CC1EA7A}"/>
                </c:ext>
                <c:ext xmlns:c15="http://schemas.microsoft.com/office/drawing/2012/chart" uri="{CE6537A1-D6FC-4f65-9D91-7224C49458BB}"/>
              </c:extLst>
            </c:dLbl>
            <c:numFmt formatCode="#,##0" sourceLinked="0"/>
            <c:spPr>
              <a:noFill/>
              <a:ln>
                <a:noFill/>
              </a:ln>
              <a:effectLst/>
            </c:spPr>
            <c:txPr>
              <a:bodyPr wrap="square" lIns="38100" tIns="19050" rIns="38100" bIns="19050" anchor="ctr">
                <a:spAutoFit/>
              </a:bodyPr>
              <a:lstStyle/>
              <a:p>
                <a:pPr>
                  <a:defRPr sz="900" b="1">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'[4]2016 rocnost'!$D$33:$O$35</c:f>
              <c:multiLvlStrCache>
                <c:ptCount val="12"/>
                <c:lvl>
                  <c:pt idx="0">
                    <c:v>Рок до 1 година</c:v>
                  </c:pt>
                  <c:pt idx="1">
                    <c:v>Рок од 1 до 3 години</c:v>
                  </c:pt>
                  <c:pt idx="2">
                    <c:v>Рок над 3 година</c:v>
                  </c:pt>
                  <c:pt idx="3">
                    <c:v>Рок до 1 година</c:v>
                  </c:pt>
                  <c:pt idx="4">
                    <c:v>Рок од 1 до 3 години</c:v>
                  </c:pt>
                  <c:pt idx="5">
                    <c:v>Рок над 3 година</c:v>
                  </c:pt>
                  <c:pt idx="6">
                    <c:v>Рок до 1 година</c:v>
                  </c:pt>
                  <c:pt idx="7">
                    <c:v>Рок од 1 до 3 години</c:v>
                  </c:pt>
                  <c:pt idx="8">
                    <c:v>Рок над 3 година</c:v>
                  </c:pt>
                  <c:pt idx="9">
                    <c:v>Рок до 1 година</c:v>
                  </c:pt>
                  <c:pt idx="10">
                    <c:v>Рок од 1 до 3 години</c:v>
                  </c:pt>
                  <c:pt idx="11">
                    <c:v>Рок над 3 година</c:v>
                  </c:pt>
                </c:lvl>
                <c:lvl>
                  <c:pt idx="0">
                    <c:v>2017</c:v>
                  </c:pt>
                  <c:pt idx="3">
                    <c:v>2018</c:v>
                  </c:pt>
                  <c:pt idx="6">
                    <c:v>2017</c:v>
                  </c:pt>
                  <c:pt idx="9">
                    <c:v>2018</c:v>
                  </c:pt>
                </c:lvl>
                <c:lvl>
                  <c:pt idx="0">
                    <c:v>правни лица</c:v>
                  </c:pt>
                  <c:pt idx="6">
                    <c:v>физички лица</c:v>
                  </c:pt>
                </c:lvl>
              </c:multiLvlStrCache>
            </c:multiLvlStrRef>
          </c:cat>
          <c:val>
            <c:numRef>
              <c:f>'[4]2016 rocnost'!$D$36:$O$36</c:f>
              <c:numCache>
                <c:formatCode>General</c:formatCode>
                <c:ptCount val="12"/>
                <c:pt idx="0">
                  <c:v>296</c:v>
                </c:pt>
                <c:pt idx="1">
                  <c:v>177</c:v>
                </c:pt>
                <c:pt idx="2">
                  <c:v>94</c:v>
                </c:pt>
                <c:pt idx="3">
                  <c:v>407</c:v>
                </c:pt>
                <c:pt idx="4">
                  <c:v>310</c:v>
                </c:pt>
                <c:pt idx="5">
                  <c:v>83</c:v>
                </c:pt>
                <c:pt idx="6">
                  <c:v>181</c:v>
                </c:pt>
                <c:pt idx="7">
                  <c:v>1357</c:v>
                </c:pt>
                <c:pt idx="8">
                  <c:v>638</c:v>
                </c:pt>
                <c:pt idx="9">
                  <c:v>509</c:v>
                </c:pt>
                <c:pt idx="10">
                  <c:v>1645</c:v>
                </c:pt>
                <c:pt idx="11">
                  <c:v>640</c:v>
                </c:pt>
              </c:numCache>
            </c:numRef>
          </c:val>
          <c:extLst xmlns:c16r2="http://schemas.microsoft.com/office/drawing/2015/06/chart">
            <c:ext xmlns:c16="http://schemas.microsoft.com/office/drawing/2014/chart" uri="{C3380CC4-5D6E-409C-BE32-E72D297353CC}">
              <c16:uniqueId val="{0000000C-BDDF-4429-BF59-C8566CC1EA7A}"/>
            </c:ext>
          </c:extLst>
        </c:ser>
        <c:dLbls>
          <c:showLegendKey val="0"/>
          <c:showVal val="0"/>
          <c:showCatName val="0"/>
          <c:showSerName val="0"/>
          <c:showPercent val="0"/>
          <c:showBubbleSize val="0"/>
        </c:dLbls>
        <c:gapWidth val="35"/>
        <c:axId val="289161280"/>
        <c:axId val="289161840"/>
      </c:barChart>
      <c:lineChart>
        <c:grouping val="standard"/>
        <c:varyColors val="0"/>
        <c:ser>
          <c:idx val="1"/>
          <c:order val="1"/>
          <c:tx>
            <c:strRef>
              <c:f>'[4]2016 rocnost'!$C$37</c:f>
              <c:strCache>
                <c:ptCount val="1"/>
                <c:pt idx="0">
                  <c:v>Број на активни договори (десна скала)</c:v>
                </c:pt>
              </c:strCache>
            </c:strRef>
          </c:tx>
          <c:spPr>
            <a:ln>
              <a:noFill/>
            </a:ln>
          </c:spPr>
          <c:marker>
            <c:symbol val="triangle"/>
            <c:size val="12"/>
            <c:spPr>
              <a:solidFill>
                <a:schemeClr val="bg1">
                  <a:lumMod val="65000"/>
                </a:schemeClr>
              </a:solidFill>
              <a:ln>
                <a:noFill/>
              </a:ln>
            </c:spPr>
          </c:marker>
          <c:dLbls>
            <c:dLbl>
              <c:idx val="0"/>
              <c:layout>
                <c:manualLayout>
                  <c:x val="-4.347826086956523E-2"/>
                  <c:y val="-3.223726627981935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BDDF-4429-BF59-C8566CC1EA7A}"/>
                </c:ext>
                <c:ext xmlns:c15="http://schemas.microsoft.com/office/drawing/2012/chart" uri="{CE6537A1-D6FC-4f65-9D91-7224C49458BB}"/>
              </c:extLst>
            </c:dLbl>
            <c:dLbl>
              <c:idx val="1"/>
              <c:layout>
                <c:manualLayout>
                  <c:x val="-4.3478260869565216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BDDF-4429-BF59-C8566CC1EA7A}"/>
                </c:ext>
                <c:ext xmlns:c15="http://schemas.microsoft.com/office/drawing/2012/chart" uri="{CE6537A1-D6FC-4f65-9D91-7224C49458BB}"/>
              </c:extLst>
            </c:dLbl>
            <c:dLbl>
              <c:idx val="2"/>
              <c:layout>
                <c:manualLayout>
                  <c:x val="-3.519668737060045E-2"/>
                  <c:y val="3.223726627981829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BDDF-4429-BF59-C8566CC1EA7A}"/>
                </c:ext>
                <c:ext xmlns:c15="http://schemas.microsoft.com/office/drawing/2012/chart" uri="{CE6537A1-D6FC-4f65-9D91-7224C49458BB}"/>
              </c:extLst>
            </c:dLbl>
            <c:dLbl>
              <c:idx val="3"/>
              <c:layout>
                <c:manualLayout>
                  <c:x val="-4.3478260869565216E-2"/>
                  <c:y val="-3.546099290780142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BDDF-4429-BF59-C8566CC1EA7A}"/>
                </c:ext>
                <c:ext xmlns:c15="http://schemas.microsoft.com/office/drawing/2012/chart" uri="{CE6537A1-D6FC-4f65-9D91-7224C49458BB}"/>
              </c:extLst>
            </c:dLbl>
            <c:dLbl>
              <c:idx val="4"/>
              <c:layout>
                <c:manualLayout>
                  <c:x val="-4.3478260869565293E-2"/>
                  <c:y val="-3.868471953578348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BDDF-4429-BF59-C8566CC1EA7A}"/>
                </c:ext>
                <c:ext xmlns:c15="http://schemas.microsoft.com/office/drawing/2012/chart" uri="{CE6537A1-D6FC-4f65-9D91-7224C49458BB}"/>
              </c:extLst>
            </c:dLbl>
            <c:dLbl>
              <c:idx val="5"/>
              <c:layout>
                <c:manualLayout>
                  <c:x val="-3.1055900621118012E-2"/>
                  <c:y val="1.611863313990973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BDDF-4429-BF59-C8566CC1EA7A}"/>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900" b="1">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'[4]2016 rocnost'!$D$33:$O$35</c:f>
              <c:multiLvlStrCache>
                <c:ptCount val="12"/>
                <c:lvl>
                  <c:pt idx="0">
                    <c:v>Рок до 1 година</c:v>
                  </c:pt>
                  <c:pt idx="1">
                    <c:v>Рок од 1 до 3 години</c:v>
                  </c:pt>
                  <c:pt idx="2">
                    <c:v>Рок над 3 година</c:v>
                  </c:pt>
                  <c:pt idx="3">
                    <c:v>Рок до 1 година</c:v>
                  </c:pt>
                  <c:pt idx="4">
                    <c:v>Рок од 1 до 3 години</c:v>
                  </c:pt>
                  <c:pt idx="5">
                    <c:v>Рок над 3 година</c:v>
                  </c:pt>
                  <c:pt idx="6">
                    <c:v>Рок до 1 година</c:v>
                  </c:pt>
                  <c:pt idx="7">
                    <c:v>Рок од 1 до 3 години</c:v>
                  </c:pt>
                  <c:pt idx="8">
                    <c:v>Рок над 3 година</c:v>
                  </c:pt>
                  <c:pt idx="9">
                    <c:v>Рок до 1 година</c:v>
                  </c:pt>
                  <c:pt idx="10">
                    <c:v>Рок од 1 до 3 години</c:v>
                  </c:pt>
                  <c:pt idx="11">
                    <c:v>Рок над 3 година</c:v>
                  </c:pt>
                </c:lvl>
                <c:lvl>
                  <c:pt idx="0">
                    <c:v>2017</c:v>
                  </c:pt>
                  <c:pt idx="3">
                    <c:v>2018</c:v>
                  </c:pt>
                  <c:pt idx="6">
                    <c:v>2017</c:v>
                  </c:pt>
                  <c:pt idx="9">
                    <c:v>2018</c:v>
                  </c:pt>
                </c:lvl>
                <c:lvl>
                  <c:pt idx="0">
                    <c:v>правни лица</c:v>
                  </c:pt>
                  <c:pt idx="6">
                    <c:v>физички лица</c:v>
                  </c:pt>
                </c:lvl>
              </c:multiLvlStrCache>
            </c:multiLvlStrRef>
          </c:cat>
          <c:val>
            <c:numRef>
              <c:f>'[4]2016 rocnost'!$D$37:$O$37</c:f>
              <c:numCache>
                <c:formatCode>General</c:formatCode>
                <c:ptCount val="12"/>
                <c:pt idx="0">
                  <c:v>252</c:v>
                </c:pt>
                <c:pt idx="1">
                  <c:v>300</c:v>
                </c:pt>
                <c:pt idx="2">
                  <c:v>40</c:v>
                </c:pt>
                <c:pt idx="3">
                  <c:v>281</c:v>
                </c:pt>
                <c:pt idx="4">
                  <c:v>326</c:v>
                </c:pt>
                <c:pt idx="5">
                  <c:v>42</c:v>
                </c:pt>
              </c:numCache>
            </c:numRef>
          </c:val>
          <c:smooth val="0"/>
          <c:extLst xmlns:c16r2="http://schemas.microsoft.com/office/drawing/2015/06/chart">
            <c:ext xmlns:c16="http://schemas.microsoft.com/office/drawing/2014/chart" uri="{C3380CC4-5D6E-409C-BE32-E72D297353CC}">
              <c16:uniqueId val="{00000013-BDDF-4429-BF59-C8566CC1EA7A}"/>
            </c:ext>
          </c:extLst>
        </c:ser>
        <c:ser>
          <c:idx val="2"/>
          <c:order val="2"/>
          <c:tx>
            <c:strRef>
              <c:f>'[4]2016 rocnost'!$C$38</c:f>
              <c:strCache>
                <c:ptCount val="1"/>
                <c:pt idx="0">
                  <c:v>Број на активни договори (десна скала)</c:v>
                </c:pt>
              </c:strCache>
            </c:strRef>
          </c:tx>
          <c:spPr>
            <a:ln w="44450">
              <a:noFill/>
            </a:ln>
          </c:spPr>
          <c:marker>
            <c:symbol val="triangle"/>
            <c:size val="12"/>
            <c:spPr>
              <a:solidFill>
                <a:schemeClr val="bg1">
                  <a:lumMod val="65000"/>
                </a:schemeClr>
              </a:solidFill>
              <a:ln w="19050">
                <a:noFill/>
              </a:ln>
            </c:spPr>
          </c:marker>
          <c:dLbls>
            <c:dLbl>
              <c:idx val="6"/>
              <c:layout>
                <c:manualLayout>
                  <c:x val="-6.00414078674949E-2"/>
                  <c:y val="-3.546099290780142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BDDF-4429-BF59-C8566CC1EA7A}"/>
                </c:ext>
                <c:ext xmlns:c15="http://schemas.microsoft.com/office/drawing/2012/chart" uri="{CE6537A1-D6FC-4f65-9D91-7224C49458BB}"/>
              </c:extLst>
            </c:dLbl>
            <c:dLbl>
              <c:idx val="7"/>
              <c:layout>
                <c:manualLayout>
                  <c:x val="-5.5900621118012424E-2"/>
                  <c:y val="-4.190844616376531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BDDF-4429-BF59-C8566CC1EA7A}"/>
                </c:ext>
                <c:ext xmlns:c15="http://schemas.microsoft.com/office/drawing/2012/chart" uri="{CE6537A1-D6FC-4f65-9D91-7224C49458BB}"/>
              </c:extLst>
            </c:dLbl>
            <c:dLbl>
              <c:idx val="8"/>
              <c:layout>
                <c:manualLayout>
                  <c:x val="-5.38302277432713E-2"/>
                  <c:y val="-4.190844616376537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6-BDDF-4429-BF59-C8566CC1EA7A}"/>
                </c:ext>
                <c:ext xmlns:c15="http://schemas.microsoft.com/office/drawing/2012/chart" uri="{CE6537A1-D6FC-4f65-9D91-7224C49458BB}"/>
              </c:extLst>
            </c:dLbl>
            <c:dLbl>
              <c:idx val="9"/>
              <c:layout>
                <c:manualLayout>
                  <c:x val="-6.2111801242236024E-2"/>
                  <c:y val="-2.901353965183752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7-BDDF-4429-BF59-C8566CC1EA7A}"/>
                </c:ext>
                <c:ext xmlns:c15="http://schemas.microsoft.com/office/drawing/2012/chart" uri="{CE6537A1-D6FC-4f65-9D91-7224C49458BB}"/>
              </c:extLst>
            </c:dLbl>
            <c:dLbl>
              <c:idx val="10"/>
              <c:layout>
                <c:manualLayout>
                  <c:x val="-6.2111801242236177E-2"/>
                  <c:y val="-4.190844616376534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8-BDDF-4429-BF59-C8566CC1EA7A}"/>
                </c:ext>
                <c:ext xmlns:c15="http://schemas.microsoft.com/office/drawing/2012/chart" uri="{CE6537A1-D6FC-4f65-9D91-7224C49458BB}"/>
              </c:extLst>
            </c:dLbl>
            <c:dLbl>
              <c:idx val="11"/>
              <c:layout>
                <c:manualLayout>
                  <c:x val="-5.7971014492753624E-2"/>
                  <c:y val="-4.513217279174726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9-BDDF-4429-BF59-C8566CC1EA7A}"/>
                </c:ext>
                <c:ext xmlns:c15="http://schemas.microsoft.com/office/drawing/2012/chart" uri="{CE6537A1-D6FC-4f65-9D91-7224C49458BB}"/>
              </c:extLst>
            </c:dLbl>
            <c:numFmt formatCode="#,##0" sourceLinked="0"/>
            <c:spPr>
              <a:noFill/>
              <a:ln>
                <a:noFill/>
              </a:ln>
              <a:effectLst/>
            </c:spPr>
            <c:txPr>
              <a:bodyPr wrap="square" lIns="38100" tIns="19050" rIns="38100" bIns="19050" anchor="ctr">
                <a:spAutoFit/>
              </a:bodyPr>
              <a:lstStyle/>
              <a:p>
                <a:pPr>
                  <a:defRPr sz="900" b="1">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'[4]2016 rocnost'!$D$33:$O$35</c:f>
              <c:multiLvlStrCache>
                <c:ptCount val="12"/>
                <c:lvl>
                  <c:pt idx="0">
                    <c:v>Рок до 1 година</c:v>
                  </c:pt>
                  <c:pt idx="1">
                    <c:v>Рок од 1 до 3 години</c:v>
                  </c:pt>
                  <c:pt idx="2">
                    <c:v>Рок над 3 година</c:v>
                  </c:pt>
                  <c:pt idx="3">
                    <c:v>Рок до 1 година</c:v>
                  </c:pt>
                  <c:pt idx="4">
                    <c:v>Рок од 1 до 3 години</c:v>
                  </c:pt>
                  <c:pt idx="5">
                    <c:v>Рок над 3 година</c:v>
                  </c:pt>
                  <c:pt idx="6">
                    <c:v>Рок до 1 година</c:v>
                  </c:pt>
                  <c:pt idx="7">
                    <c:v>Рок од 1 до 3 години</c:v>
                  </c:pt>
                  <c:pt idx="8">
                    <c:v>Рок над 3 година</c:v>
                  </c:pt>
                  <c:pt idx="9">
                    <c:v>Рок до 1 година</c:v>
                  </c:pt>
                  <c:pt idx="10">
                    <c:v>Рок од 1 до 3 години</c:v>
                  </c:pt>
                  <c:pt idx="11">
                    <c:v>Рок над 3 година</c:v>
                  </c:pt>
                </c:lvl>
                <c:lvl>
                  <c:pt idx="0">
                    <c:v>2017</c:v>
                  </c:pt>
                  <c:pt idx="3">
                    <c:v>2018</c:v>
                  </c:pt>
                  <c:pt idx="6">
                    <c:v>2017</c:v>
                  </c:pt>
                  <c:pt idx="9">
                    <c:v>2018</c:v>
                  </c:pt>
                </c:lvl>
                <c:lvl>
                  <c:pt idx="0">
                    <c:v>правни лица</c:v>
                  </c:pt>
                  <c:pt idx="6">
                    <c:v>физички лица</c:v>
                  </c:pt>
                </c:lvl>
              </c:multiLvlStrCache>
            </c:multiLvlStrRef>
          </c:cat>
          <c:val>
            <c:numRef>
              <c:f>'[4]2016 rocnost'!$D$38:$O$38</c:f>
              <c:numCache>
                <c:formatCode>General</c:formatCode>
                <c:ptCount val="12"/>
                <c:pt idx="6">
                  <c:v>13507</c:v>
                </c:pt>
                <c:pt idx="7">
                  <c:v>14212</c:v>
                </c:pt>
                <c:pt idx="8">
                  <c:v>2396</c:v>
                </c:pt>
                <c:pt idx="9">
                  <c:v>38977</c:v>
                </c:pt>
                <c:pt idx="10">
                  <c:v>20410</c:v>
                </c:pt>
                <c:pt idx="11">
                  <c:v>2430</c:v>
                </c:pt>
              </c:numCache>
            </c:numRef>
          </c:val>
          <c:smooth val="0"/>
          <c:extLst xmlns:c16r2="http://schemas.microsoft.com/office/drawing/2015/06/chart">
            <c:ext xmlns:c16="http://schemas.microsoft.com/office/drawing/2014/chart" uri="{C3380CC4-5D6E-409C-BE32-E72D297353CC}">
              <c16:uniqueId val="{0000001A-BDDF-4429-BF59-C8566CC1EA7A}"/>
            </c:ext>
          </c:extLst>
        </c:ser>
        <c:dLbls>
          <c:showLegendKey val="0"/>
          <c:showVal val="0"/>
          <c:showCatName val="0"/>
          <c:showSerName val="0"/>
          <c:showPercent val="0"/>
          <c:showBubbleSize val="0"/>
        </c:dLbls>
        <c:marker val="1"/>
        <c:smooth val="0"/>
        <c:axId val="289162960"/>
        <c:axId val="289162400"/>
      </c:lineChart>
      <c:catAx>
        <c:axId val="289161280"/>
        <c:scaling>
          <c:orientation val="minMax"/>
        </c:scaling>
        <c:delete val="0"/>
        <c:axPos val="b"/>
        <c:numFmt formatCode="General" sourceLinked="1"/>
        <c:majorTickMark val="out"/>
        <c:minorTickMark val="none"/>
        <c:tickLblPos val="nextTo"/>
        <c:spPr>
          <a:ln>
            <a:solidFill>
              <a:schemeClr val="tx1"/>
            </a:solidFill>
          </a:ln>
        </c:spPr>
        <c:txPr>
          <a:bodyPr/>
          <a:lstStyle/>
          <a:p>
            <a:pPr>
              <a:defRPr sz="900">
                <a:latin typeface="Tahoma" pitchFamily="34" charset="0"/>
                <a:cs typeface="Tahoma" pitchFamily="34" charset="0"/>
              </a:defRPr>
            </a:pPr>
            <a:endParaRPr lang="en-US"/>
          </a:p>
        </c:txPr>
        <c:crossAx val="289161840"/>
        <c:crosses val="autoZero"/>
        <c:auto val="1"/>
        <c:lblAlgn val="ctr"/>
        <c:lblOffset val="100"/>
        <c:noMultiLvlLbl val="0"/>
      </c:catAx>
      <c:valAx>
        <c:axId val="289161840"/>
        <c:scaling>
          <c:orientation val="minMax"/>
          <c:max val="1700"/>
          <c:min val="0"/>
        </c:scaling>
        <c:delete val="0"/>
        <c:axPos val="l"/>
        <c:majorGridlines>
          <c:spPr>
            <a:ln w="9525">
              <a:solidFill>
                <a:schemeClr val="bg1">
                  <a:lumMod val="75000"/>
                </a:schemeClr>
              </a:solidFill>
              <a:prstDash val="solid"/>
            </a:ln>
          </c:spPr>
        </c:majorGridlines>
        <c:numFmt formatCode="0" sourceLinked="0"/>
        <c:majorTickMark val="out"/>
        <c:minorTickMark val="none"/>
        <c:tickLblPos val="nextTo"/>
        <c:spPr>
          <a:ln>
            <a:solidFill>
              <a:schemeClr val="tx1"/>
            </a:solidFill>
          </a:ln>
        </c:spPr>
        <c:txPr>
          <a:bodyPr/>
          <a:lstStyle/>
          <a:p>
            <a:pPr>
              <a:defRPr>
                <a:latin typeface="Tahoma" pitchFamily="34" charset="0"/>
                <a:cs typeface="Tahoma" pitchFamily="34" charset="0"/>
              </a:defRPr>
            </a:pPr>
            <a:endParaRPr lang="en-US"/>
          </a:p>
        </c:txPr>
        <c:crossAx val="289161280"/>
        <c:crosses val="autoZero"/>
        <c:crossBetween val="between"/>
        <c:majorUnit val="200"/>
      </c:valAx>
      <c:valAx>
        <c:axId val="289162400"/>
        <c:scaling>
          <c:orientation val="minMax"/>
          <c:max val="40000"/>
        </c:scaling>
        <c:delete val="0"/>
        <c:axPos val="r"/>
        <c:numFmt formatCode="0" sourceLinked="0"/>
        <c:majorTickMark val="out"/>
        <c:minorTickMark val="none"/>
        <c:tickLblPos val="nextTo"/>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en-US"/>
          </a:p>
        </c:txPr>
        <c:crossAx val="289162960"/>
        <c:crosses val="max"/>
        <c:crossBetween val="between"/>
        <c:majorUnit val="2000"/>
      </c:valAx>
      <c:catAx>
        <c:axId val="289162960"/>
        <c:scaling>
          <c:orientation val="minMax"/>
        </c:scaling>
        <c:delete val="1"/>
        <c:axPos val="b"/>
        <c:numFmt formatCode="General" sourceLinked="1"/>
        <c:majorTickMark val="out"/>
        <c:minorTickMark val="none"/>
        <c:tickLblPos val="nextTo"/>
        <c:crossAx val="289162400"/>
        <c:crosses val="autoZero"/>
        <c:auto val="1"/>
        <c:lblAlgn val="ctr"/>
        <c:lblOffset val="100"/>
        <c:noMultiLvlLbl val="0"/>
      </c:catAx>
      <c:spPr>
        <a:ln>
          <a:solidFill>
            <a:schemeClr val="tx1"/>
          </a:solidFill>
        </a:ln>
      </c:spPr>
    </c:plotArea>
    <c:legend>
      <c:legendPos val="b"/>
      <c:legendEntry>
        <c:idx val="2"/>
        <c:delete val="1"/>
      </c:legendEntry>
      <c:layout>
        <c:manualLayout>
          <c:xMode val="edge"/>
          <c:yMode val="edge"/>
          <c:x val="5.5160807363868247E-2"/>
          <c:y val="0.87153148540368297"/>
          <c:w val="0.91560468906473957"/>
          <c:h val="0.10119846675924589"/>
        </c:manualLayout>
      </c:layout>
      <c:overlay val="0"/>
      <c:txPr>
        <a:bodyPr/>
        <a:lstStyle/>
        <a:p>
          <a:pPr>
            <a:defRPr>
              <a:latin typeface="Tahoma" pitchFamily="34" charset="0"/>
              <a:cs typeface="Tahoma" pitchFamily="34" charset="0"/>
            </a:defRPr>
          </a:pPr>
          <a:endParaRPr lang="en-US"/>
        </a:p>
      </c:txPr>
    </c:legend>
    <c:plotVisOnly val="1"/>
    <c:dispBlanksAs val="gap"/>
    <c:showDLblsOverMax val="0"/>
  </c:chart>
  <c:spPr>
    <a:ln>
      <a:solidFill>
        <a:schemeClr val="tx1"/>
      </a:solidFill>
    </a:ln>
  </c:spPr>
  <c:printSettings>
    <c:headerFooter/>
    <c:pageMargins b="0.75000000000000933" l="0.70000000000000062" r="0.70000000000000062" t="0.750000000000009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9.824997535947784E-2"/>
          <c:y val="3.2600965201930406E-2"/>
          <c:w val="0.78754701300463448"/>
          <c:h val="0.61382053805774284"/>
        </c:manualLayout>
      </c:layout>
      <c:barChart>
        <c:barDir val="col"/>
        <c:grouping val="clustered"/>
        <c:varyColors val="0"/>
        <c:ser>
          <c:idx val="0"/>
          <c:order val="0"/>
          <c:tx>
            <c:strRef>
              <c:f>'[4]Активни договори 2017'!$R$9</c:f>
              <c:strCache>
                <c:ptCount val="1"/>
                <c:pt idx="0">
                  <c:v>Вредност на активни договори (лева скала) </c:v>
                </c:pt>
              </c:strCache>
            </c:strRef>
          </c:tx>
          <c:spPr>
            <a:solidFill>
              <a:srgbClr val="0070C0"/>
            </a:solidFill>
          </c:spPr>
          <c:invertIfNegative val="0"/>
          <c:dLbls>
            <c:dLbl>
              <c:idx val="0"/>
              <c:layout>
                <c:manualLayout>
                  <c:x val="0"/>
                  <c:y val="6.147540983606554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DA3-49C7-9C7A-99E350ABAA7E}"/>
                </c:ext>
                <c:ext xmlns:c15="http://schemas.microsoft.com/office/drawing/2012/chart" uri="{CE6537A1-D6FC-4f65-9D91-7224C49458BB}"/>
              </c:extLst>
            </c:dLbl>
            <c:dLbl>
              <c:idx val="1"/>
              <c:layout>
                <c:manualLayout>
                  <c:x val="-2.1536252692031587E-2"/>
                  <c:y val="5.122950819672131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DA3-49C7-9C7A-99E350ABAA7E}"/>
                </c:ext>
                <c:ext xmlns:c15="http://schemas.microsoft.com/office/drawing/2012/chart" uri="{CE6537A1-D6FC-4f65-9D91-7224C49458BB}"/>
              </c:extLst>
            </c:dLbl>
            <c:dLbl>
              <c:idx val="2"/>
              <c:layout>
                <c:manualLayout>
                  <c:x val="4.3869637586859991E-17"/>
                  <c:y val="6.147540983606557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DA3-49C7-9C7A-99E350ABAA7E}"/>
                </c:ext>
                <c:ext xmlns:c15="http://schemas.microsoft.com/office/drawing/2012/chart" uri="{CE6537A1-D6FC-4f65-9D91-7224C49458BB}"/>
              </c:extLst>
            </c:dLbl>
            <c:dLbl>
              <c:idx val="3"/>
              <c:layout>
                <c:manualLayout>
                  <c:x val="-8.7739275173719982E-17"/>
                  <c:y val="0.1127049180327868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DA3-49C7-9C7A-99E350ABAA7E}"/>
                </c:ext>
                <c:ext xmlns:c15="http://schemas.microsoft.com/office/drawing/2012/chart" uri="{CE6537A1-D6FC-4f65-9D91-7224C49458BB}"/>
              </c:extLst>
            </c:dLbl>
            <c:dLbl>
              <c:idx val="4"/>
              <c:layout>
                <c:manualLayout>
                  <c:x val="-2.6322086623594251E-2"/>
                  <c:y val="5.122950819672131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DA3-49C7-9C7A-99E350ABAA7E}"/>
                </c:ext>
                <c:ext xmlns:c15="http://schemas.microsoft.com/office/drawing/2012/chart" uri="{CE6537A1-D6FC-4f65-9D91-7224C49458BB}"/>
              </c:extLst>
            </c:dLbl>
            <c:dLbl>
              <c:idx val="5"/>
              <c:layout>
                <c:manualLayout>
                  <c:x val="-2.3929169657812875E-3"/>
                  <c:y val="6.489071038251366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CDA3-49C7-9C7A-99E350ABAA7E}"/>
                </c:ext>
                <c:ext xmlns:c15="http://schemas.microsoft.com/office/drawing/2012/chart" uri="{CE6537A1-D6FC-4f65-9D91-7224C49458BB}"/>
              </c:extLst>
            </c:dLbl>
            <c:numFmt formatCode="#,##0" sourceLinked="0"/>
            <c:spPr>
              <a:noFill/>
              <a:ln>
                <a:noFill/>
              </a:ln>
              <a:effectLst/>
            </c:spPr>
            <c:txPr>
              <a:bodyPr wrap="square" lIns="38100" tIns="19050" rIns="38100" bIns="19050" anchor="ctr">
                <a:spAutoFit/>
              </a:bodyPr>
              <a:lstStyle/>
              <a:p>
                <a:pPr>
                  <a:defRPr sz="900" b="1">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'[4]Активни договори 2017'!$S$7:$X$8</c:f>
              <c:multiLvlStrCache>
                <c:ptCount val="6"/>
                <c:lvl>
                  <c:pt idx="0">
                    <c:v>Одобрени кредити</c:v>
                  </c:pt>
                  <c:pt idx="1">
                    <c:v>Факторинг (преземени побарувања)</c:v>
                  </c:pt>
                  <c:pt idx="2">
                    <c:v>Издадени кредитни картички</c:v>
                  </c:pt>
                  <c:pt idx="3">
                    <c:v>Одобрени кредити</c:v>
                  </c:pt>
                  <c:pt idx="4">
                    <c:v>Факторинг (преземени побарувања)</c:v>
                  </c:pt>
                  <c:pt idx="5">
                    <c:v>Издадени кредитни картички</c:v>
                  </c:pt>
                </c:lvl>
                <c:lvl>
                  <c:pt idx="0">
                    <c:v>2017</c:v>
                  </c:pt>
                  <c:pt idx="3">
                    <c:v>2018</c:v>
                  </c:pt>
                </c:lvl>
              </c:multiLvlStrCache>
            </c:multiLvlStrRef>
          </c:cat>
          <c:val>
            <c:numRef>
              <c:f>'[4]Активни договори 2017'!$S$9:$X$9</c:f>
              <c:numCache>
                <c:formatCode>General</c:formatCode>
                <c:ptCount val="6"/>
                <c:pt idx="0">
                  <c:v>1477</c:v>
                </c:pt>
                <c:pt idx="1">
                  <c:v>121</c:v>
                </c:pt>
                <c:pt idx="2">
                  <c:v>1145</c:v>
                </c:pt>
                <c:pt idx="3">
                  <c:v>2268</c:v>
                </c:pt>
                <c:pt idx="4">
                  <c:v>129</c:v>
                </c:pt>
                <c:pt idx="5">
                  <c:v>1198</c:v>
                </c:pt>
              </c:numCache>
            </c:numRef>
          </c:val>
          <c:extLst xmlns:c16r2="http://schemas.microsoft.com/office/drawing/2015/06/chart">
            <c:ext xmlns:c16="http://schemas.microsoft.com/office/drawing/2014/chart" uri="{C3380CC4-5D6E-409C-BE32-E72D297353CC}">
              <c16:uniqueId val="{00000006-CDA3-49C7-9C7A-99E350ABAA7E}"/>
            </c:ext>
          </c:extLst>
        </c:ser>
        <c:dLbls>
          <c:showLegendKey val="0"/>
          <c:showVal val="0"/>
          <c:showCatName val="0"/>
          <c:showSerName val="0"/>
          <c:showPercent val="0"/>
          <c:showBubbleSize val="0"/>
        </c:dLbls>
        <c:gapWidth val="35"/>
        <c:axId val="291116720"/>
        <c:axId val="291117280"/>
      </c:barChart>
      <c:lineChart>
        <c:grouping val="standard"/>
        <c:varyColors val="0"/>
        <c:ser>
          <c:idx val="1"/>
          <c:order val="1"/>
          <c:tx>
            <c:strRef>
              <c:f>'[4]Активни договори 2017'!$R$10</c:f>
              <c:strCache>
                <c:ptCount val="1"/>
                <c:pt idx="0">
                  <c:v>Број на активни договори (десна скала)</c:v>
                </c:pt>
              </c:strCache>
            </c:strRef>
          </c:tx>
          <c:spPr>
            <a:ln w="44450">
              <a:noFill/>
            </a:ln>
          </c:spPr>
          <c:marker>
            <c:symbol val="triangle"/>
            <c:size val="12"/>
            <c:spPr>
              <a:solidFill>
                <a:schemeClr val="bg1">
                  <a:lumMod val="65000"/>
                </a:schemeClr>
              </a:solidFill>
              <a:ln w="19050">
                <a:noFill/>
              </a:ln>
            </c:spPr>
          </c:marker>
          <c:dLbls>
            <c:dLbl>
              <c:idx val="0"/>
              <c:layout>
                <c:manualLayout>
                  <c:x val="-6.4608758076094785E-2"/>
                  <c:y val="-4.098360655737710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CDA3-49C7-9C7A-99E350ABAA7E}"/>
                </c:ext>
                <c:ext xmlns:c15="http://schemas.microsoft.com/office/drawing/2012/chart" uri="{CE6537A1-D6FC-4f65-9D91-7224C49458BB}"/>
              </c:extLst>
            </c:dLbl>
            <c:dLbl>
              <c:idx val="1"/>
              <c:layout>
                <c:manualLayout>
                  <c:x val="-4.3072505384063216E-2"/>
                  <c:y val="-5.122950819672143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CDA3-49C7-9C7A-99E350ABAA7E}"/>
                </c:ext>
                <c:ext xmlns:c15="http://schemas.microsoft.com/office/drawing/2012/chart" uri="{CE6537A1-D6FC-4f65-9D91-7224C49458BB}"/>
              </c:extLst>
            </c:dLbl>
            <c:dLbl>
              <c:idx val="2"/>
              <c:layout>
                <c:manualLayout>
                  <c:x val="-6.7001675041876096E-2"/>
                  <c:y val="-4.098360655737704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CDA3-49C7-9C7A-99E350ABAA7E}"/>
                </c:ext>
                <c:ext xmlns:c15="http://schemas.microsoft.com/office/drawing/2012/chart" uri="{CE6537A1-D6FC-4f65-9D91-7224C49458BB}"/>
              </c:extLst>
            </c:dLbl>
            <c:dLbl>
              <c:idx val="3"/>
              <c:layout>
                <c:manualLayout>
                  <c:x val="-6.4608758076094841E-2"/>
                  <c:y val="-2.04918032786885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CDA3-49C7-9C7A-99E350ABAA7E}"/>
                </c:ext>
                <c:ext xmlns:c15="http://schemas.microsoft.com/office/drawing/2012/chart" uri="{CE6537A1-D6FC-4f65-9D91-7224C49458BB}"/>
              </c:extLst>
            </c:dLbl>
            <c:dLbl>
              <c:idx val="4"/>
              <c:layout>
                <c:manualLayout>
                  <c:x val="-3.8286671452500601E-2"/>
                  <c:y val="-5.122950819672143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CDA3-49C7-9C7A-99E350ABAA7E}"/>
                </c:ext>
                <c:ext xmlns:c15="http://schemas.microsoft.com/office/drawing/2012/chart" uri="{CE6537A1-D6FC-4f65-9D91-7224C49458BB}"/>
              </c:extLst>
            </c:dLbl>
            <c:dLbl>
              <c:idx val="5"/>
              <c:layout>
                <c:manualLayout>
                  <c:x val="-6.4608758076094841E-2"/>
                  <c:y val="-4.439890710382513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CDA3-49C7-9C7A-99E350ABAA7E}"/>
                </c:ext>
                <c:ext xmlns:c15="http://schemas.microsoft.com/office/drawing/2012/chart" uri="{CE6537A1-D6FC-4f65-9D91-7224C49458BB}"/>
              </c:extLst>
            </c:dLbl>
            <c:numFmt formatCode="#,##0" sourceLinked="0"/>
            <c:spPr>
              <a:noFill/>
              <a:ln>
                <a:noFill/>
              </a:ln>
              <a:effectLst/>
            </c:spPr>
            <c:txPr>
              <a:bodyPr wrap="square" lIns="38100" tIns="19050" rIns="38100" bIns="19050" anchor="ctr">
                <a:spAutoFit/>
              </a:bodyPr>
              <a:lstStyle/>
              <a:p>
                <a:pPr>
                  <a:defRPr sz="900" b="1">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'[4]Активни договори 2017'!$S$7:$X$8</c:f>
              <c:multiLvlStrCache>
                <c:ptCount val="6"/>
                <c:lvl>
                  <c:pt idx="0">
                    <c:v>Одобрени кредити</c:v>
                  </c:pt>
                  <c:pt idx="1">
                    <c:v>Факторинг (преземени побарувања)</c:v>
                  </c:pt>
                  <c:pt idx="2">
                    <c:v>Издадени кредитни картички</c:v>
                  </c:pt>
                  <c:pt idx="3">
                    <c:v>Одобрени кредити</c:v>
                  </c:pt>
                  <c:pt idx="4">
                    <c:v>Факторинг (преземени побарувања)</c:v>
                  </c:pt>
                  <c:pt idx="5">
                    <c:v>Издадени кредитни картички</c:v>
                  </c:pt>
                </c:lvl>
                <c:lvl>
                  <c:pt idx="0">
                    <c:v>2017</c:v>
                  </c:pt>
                  <c:pt idx="3">
                    <c:v>2018</c:v>
                  </c:pt>
                </c:lvl>
              </c:multiLvlStrCache>
            </c:multiLvlStrRef>
          </c:cat>
          <c:val>
            <c:numRef>
              <c:f>'[4]Активни договори 2017'!$S$10:$X$10</c:f>
              <c:numCache>
                <c:formatCode>General</c:formatCode>
                <c:ptCount val="6"/>
                <c:pt idx="0">
                  <c:v>17536</c:v>
                </c:pt>
                <c:pt idx="1">
                  <c:v>150</c:v>
                </c:pt>
                <c:pt idx="2">
                  <c:v>13021</c:v>
                </c:pt>
                <c:pt idx="3">
                  <c:v>48962</c:v>
                </c:pt>
                <c:pt idx="4">
                  <c:v>142</c:v>
                </c:pt>
                <c:pt idx="5">
                  <c:v>13361</c:v>
                </c:pt>
              </c:numCache>
            </c:numRef>
          </c:val>
          <c:smooth val="0"/>
          <c:extLst xmlns:c16r2="http://schemas.microsoft.com/office/drawing/2015/06/chart">
            <c:ext xmlns:c16="http://schemas.microsoft.com/office/drawing/2014/chart" uri="{C3380CC4-5D6E-409C-BE32-E72D297353CC}">
              <c16:uniqueId val="{0000000D-CDA3-49C7-9C7A-99E350ABAA7E}"/>
            </c:ext>
          </c:extLst>
        </c:ser>
        <c:dLbls>
          <c:showLegendKey val="0"/>
          <c:showVal val="0"/>
          <c:showCatName val="0"/>
          <c:showSerName val="0"/>
          <c:showPercent val="0"/>
          <c:showBubbleSize val="0"/>
        </c:dLbls>
        <c:marker val="1"/>
        <c:smooth val="0"/>
        <c:axId val="291118400"/>
        <c:axId val="291117840"/>
      </c:lineChart>
      <c:catAx>
        <c:axId val="291116720"/>
        <c:scaling>
          <c:orientation val="minMax"/>
        </c:scaling>
        <c:delete val="0"/>
        <c:axPos val="b"/>
        <c:numFmt formatCode="General" sourceLinked="1"/>
        <c:majorTickMark val="out"/>
        <c:minorTickMark val="none"/>
        <c:tickLblPos val="nextTo"/>
        <c:spPr>
          <a:ln>
            <a:solidFill>
              <a:schemeClr val="tx1"/>
            </a:solidFill>
          </a:ln>
        </c:spPr>
        <c:txPr>
          <a:bodyPr/>
          <a:lstStyle/>
          <a:p>
            <a:pPr>
              <a:defRPr sz="900">
                <a:latin typeface="Tahoma" pitchFamily="34" charset="0"/>
                <a:cs typeface="Tahoma" pitchFamily="34" charset="0"/>
              </a:defRPr>
            </a:pPr>
            <a:endParaRPr lang="en-US"/>
          </a:p>
        </c:txPr>
        <c:crossAx val="291117280"/>
        <c:crosses val="autoZero"/>
        <c:auto val="1"/>
        <c:lblAlgn val="ctr"/>
        <c:lblOffset val="100"/>
        <c:noMultiLvlLbl val="0"/>
      </c:catAx>
      <c:valAx>
        <c:axId val="291117280"/>
        <c:scaling>
          <c:orientation val="minMax"/>
          <c:max val="2300"/>
          <c:min val="0"/>
        </c:scaling>
        <c:delete val="0"/>
        <c:axPos val="l"/>
        <c:majorGridlines>
          <c:spPr>
            <a:ln w="9525">
              <a:solidFill>
                <a:schemeClr val="bg1">
                  <a:lumMod val="75000"/>
                </a:schemeClr>
              </a:solidFill>
              <a:prstDash val="solid"/>
            </a:ln>
          </c:spPr>
        </c:majorGridlines>
        <c:numFmt formatCode="0" sourceLinked="0"/>
        <c:majorTickMark val="out"/>
        <c:minorTickMark val="none"/>
        <c:tickLblPos val="nextTo"/>
        <c:spPr>
          <a:ln>
            <a:solidFill>
              <a:schemeClr val="tx1"/>
            </a:solidFill>
          </a:ln>
        </c:spPr>
        <c:txPr>
          <a:bodyPr/>
          <a:lstStyle/>
          <a:p>
            <a:pPr>
              <a:defRPr>
                <a:latin typeface="Tahoma" pitchFamily="34" charset="0"/>
                <a:cs typeface="Tahoma" pitchFamily="34" charset="0"/>
              </a:defRPr>
            </a:pPr>
            <a:endParaRPr lang="en-US"/>
          </a:p>
        </c:txPr>
        <c:crossAx val="291116720"/>
        <c:crosses val="autoZero"/>
        <c:crossBetween val="between"/>
        <c:majorUnit val="300"/>
      </c:valAx>
      <c:valAx>
        <c:axId val="291117840"/>
        <c:scaling>
          <c:orientation val="minMax"/>
          <c:max val="50000"/>
        </c:scaling>
        <c:delete val="0"/>
        <c:axPos val="r"/>
        <c:numFmt formatCode="0" sourceLinked="0"/>
        <c:majorTickMark val="out"/>
        <c:minorTickMark val="none"/>
        <c:tickLblPos val="nextTo"/>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en-US"/>
          </a:p>
        </c:txPr>
        <c:crossAx val="291118400"/>
        <c:crosses val="max"/>
        <c:crossBetween val="between"/>
      </c:valAx>
      <c:catAx>
        <c:axId val="291118400"/>
        <c:scaling>
          <c:orientation val="minMax"/>
        </c:scaling>
        <c:delete val="1"/>
        <c:axPos val="b"/>
        <c:numFmt formatCode="General" sourceLinked="1"/>
        <c:majorTickMark val="out"/>
        <c:minorTickMark val="none"/>
        <c:tickLblPos val="nextTo"/>
        <c:crossAx val="291117840"/>
        <c:crosses val="autoZero"/>
        <c:auto val="1"/>
        <c:lblAlgn val="ctr"/>
        <c:lblOffset val="100"/>
        <c:noMultiLvlLbl val="0"/>
      </c:catAx>
      <c:spPr>
        <a:ln>
          <a:solidFill>
            <a:schemeClr val="tx1"/>
          </a:solidFill>
        </a:ln>
      </c:spPr>
    </c:plotArea>
    <c:legend>
      <c:legendPos val="b"/>
      <c:layout>
        <c:manualLayout>
          <c:xMode val="edge"/>
          <c:yMode val="edge"/>
          <c:x val="5.444113470517159E-2"/>
          <c:y val="0.8806845842858354"/>
          <c:w val="0.91560468906473957"/>
          <c:h val="9.8629062876574386E-2"/>
        </c:manualLayout>
      </c:layout>
      <c:overlay val="0"/>
      <c:txPr>
        <a:bodyPr/>
        <a:lstStyle/>
        <a:p>
          <a:pPr>
            <a:defRPr>
              <a:latin typeface="Tahoma" pitchFamily="34" charset="0"/>
              <a:cs typeface="Tahoma" pitchFamily="34" charset="0"/>
            </a:defRPr>
          </a:pPr>
          <a:endParaRPr lang="en-US"/>
        </a:p>
      </c:txPr>
    </c:legend>
    <c:plotVisOnly val="1"/>
    <c:dispBlanksAs val="gap"/>
    <c:showDLblsOverMax val="0"/>
  </c:chart>
  <c:spPr>
    <a:ln>
      <a:solidFill>
        <a:schemeClr val="tx1"/>
      </a:solidFill>
    </a:ln>
  </c:spPr>
  <c:printSettings>
    <c:headerFooter/>
    <c:pageMargins b="0.75000000000000933" l="0.70000000000000062" r="0.70000000000000062" t="0.750000000000009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9.0764674205708135E-2"/>
          <c:y val="4.446782988604412E-2"/>
          <c:w val="0.80646203554119544"/>
          <c:h val="0.62757693810286297"/>
        </c:manualLayout>
      </c:layout>
      <c:barChart>
        <c:barDir val="col"/>
        <c:grouping val="clustered"/>
        <c:varyColors val="0"/>
        <c:ser>
          <c:idx val="0"/>
          <c:order val="0"/>
          <c:tx>
            <c:strRef>
              <c:f>'[5]Активни договори 2017'!$E$36</c:f>
              <c:strCache>
                <c:ptCount val="1"/>
                <c:pt idx="0">
                  <c:v>Вредност на активни договори (лева скала) </c:v>
                </c:pt>
              </c:strCache>
            </c:strRef>
          </c:tx>
          <c:spPr>
            <a:solidFill>
              <a:srgbClr val="0070C0"/>
            </a:solidFill>
          </c:spPr>
          <c:invertIfNegative val="0"/>
          <c:dLbls>
            <c:dLbl>
              <c:idx val="0"/>
              <c:layout>
                <c:manualLayout>
                  <c:x val="-4.8414427499395042E-3"/>
                  <c:y val="4.566063089905140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D91-4CFB-ACC6-56D28C819338}"/>
                </c:ext>
                <c:ext xmlns:c15="http://schemas.microsoft.com/office/drawing/2012/chart" uri="{CE6537A1-D6FC-4f65-9D91-7224C49458BB}"/>
              </c:extLst>
            </c:dLbl>
            <c:dLbl>
              <c:idx val="1"/>
              <c:layout>
                <c:manualLayout>
                  <c:x val="-2.3440969660927682E-3"/>
                  <c:y val="5.195425611713384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D91-4CFB-ACC6-56D28C819338}"/>
                </c:ext>
                <c:ext xmlns:c15="http://schemas.microsoft.com/office/drawing/2012/chart" uri="{CE6537A1-D6FC-4f65-9D91-7224C49458BB}"/>
              </c:extLst>
            </c:dLbl>
            <c:dLbl>
              <c:idx val="2"/>
              <c:layout>
                <c:manualLayout>
                  <c:x val="-2.3440969660927461E-3"/>
                  <c:y val="5.486025263340219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D91-4CFB-ACC6-56D28C819338}"/>
                </c:ext>
                <c:ext xmlns:c15="http://schemas.microsoft.com/office/drawing/2012/chart" uri="{CE6537A1-D6FC-4f65-9D91-7224C49458BB}"/>
              </c:extLst>
            </c:dLbl>
            <c:dLbl>
              <c:idx val="3"/>
              <c:layout>
                <c:manualLayout>
                  <c:x val="-4.4379379200069694E-17"/>
                  <c:y val="5.676778428241965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D91-4CFB-ACC6-56D28C819338}"/>
                </c:ext>
                <c:ext xmlns:c15="http://schemas.microsoft.com/office/drawing/2012/chart" uri="{CE6537A1-D6FC-4f65-9D91-7224C49458BB}"/>
              </c:extLst>
            </c:dLbl>
            <c:dLbl>
              <c:idx val="4"/>
              <c:layout>
                <c:manualLayout>
                  <c:x val="-8.8758758400139388E-17"/>
                  <c:y val="6.341844310440432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6D91-4CFB-ACC6-56D28C819338}"/>
                </c:ext>
                <c:ext xmlns:c15="http://schemas.microsoft.com/office/drawing/2012/chart" uri="{CE6537A1-D6FC-4f65-9D91-7224C49458BB}"/>
              </c:extLst>
            </c:dLbl>
            <c:dLbl>
              <c:idx val="5"/>
              <c:layout>
                <c:manualLayout>
                  <c:x val="-7.6624408877083711E-5"/>
                  <c:y val="6.263425427329825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6D91-4CFB-ACC6-56D28C819338}"/>
                </c:ext>
                <c:ext xmlns:c15="http://schemas.microsoft.com/office/drawing/2012/chart" uri="{CE6537A1-D6FC-4f65-9D91-7224C49458BB}"/>
              </c:extLst>
            </c:dLbl>
            <c:dLbl>
              <c:idx val="6"/>
              <c:layout>
                <c:manualLayout>
                  <c:x val="-2.3440969660928346E-3"/>
                  <c:y val="7.682620034390326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6D91-4CFB-ACC6-56D28C819338}"/>
                </c:ext>
                <c:ext xmlns:c15="http://schemas.microsoft.com/office/drawing/2012/chart" uri="{CE6537A1-D6FC-4f65-9D91-7224C49458BB}"/>
              </c:extLst>
            </c:dLbl>
            <c:dLbl>
              <c:idx val="7"/>
              <c:layout>
                <c:manualLayout>
                  <c:x val="0"/>
                  <c:y val="6.924887449207213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6D91-4CFB-ACC6-56D28C819338}"/>
                </c:ext>
                <c:ext xmlns:c15="http://schemas.microsoft.com/office/drawing/2012/chart" uri="{CE6537A1-D6FC-4f65-9D91-7224C49458BB}"/>
              </c:extLst>
            </c:dLbl>
            <c:dLbl>
              <c:idx val="8"/>
              <c:layout>
                <c:manualLayout>
                  <c:x val="0"/>
                  <c:y val="6.386375731772218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6D91-4CFB-ACC6-56D28C819338}"/>
                </c:ext>
                <c:ext xmlns:c15="http://schemas.microsoft.com/office/drawing/2012/chart" uri="{CE6537A1-D6FC-4f65-9D91-7224C49458BB}"/>
              </c:extLst>
            </c:dLbl>
            <c:dLbl>
              <c:idx val="9"/>
              <c:layout>
                <c:manualLayout>
                  <c:x val="-1.7751751680027878E-16"/>
                  <c:y val="0.1071533833683243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6D91-4CFB-ACC6-56D28C819338}"/>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800" b="1">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'[5]Активни договори 2017'!$F$34:$O$35</c:f>
              <c:multiLvlStrCache>
                <c:ptCount val="10"/>
                <c:lvl>
                  <c:pt idx="0">
                    <c:v>2014</c:v>
                  </c:pt>
                  <c:pt idx="1">
                    <c:v>2015</c:v>
                  </c:pt>
                  <c:pt idx="2">
                    <c:v>2016</c:v>
                  </c:pt>
                  <c:pt idx="3">
                    <c:v>2017</c:v>
                  </c:pt>
                  <c:pt idx="4">
                    <c:v>2018</c:v>
                  </c:pt>
                  <c:pt idx="5">
                    <c:v>2014</c:v>
                  </c:pt>
                  <c:pt idx="6">
                    <c:v>2015</c:v>
                  </c:pt>
                  <c:pt idx="7">
                    <c:v>2016</c:v>
                  </c:pt>
                  <c:pt idx="8">
                    <c:v>2017</c:v>
                  </c:pt>
                  <c:pt idx="9">
                    <c:v>2018</c:v>
                  </c:pt>
                </c:lvl>
                <c:lvl>
                  <c:pt idx="0">
                    <c:v>правни лица</c:v>
                  </c:pt>
                  <c:pt idx="5">
                    <c:v>физички лица</c:v>
                  </c:pt>
                </c:lvl>
              </c:multiLvlStrCache>
            </c:multiLvlStrRef>
          </c:cat>
          <c:val>
            <c:numRef>
              <c:f>'[5]Активни договори 2017'!$F$36:$O$36</c:f>
              <c:numCache>
                <c:formatCode>General</c:formatCode>
                <c:ptCount val="10"/>
                <c:pt idx="0">
                  <c:v>292</c:v>
                </c:pt>
                <c:pt idx="1">
                  <c:v>368</c:v>
                </c:pt>
                <c:pt idx="2">
                  <c:v>402</c:v>
                </c:pt>
                <c:pt idx="3">
                  <c:v>567</c:v>
                </c:pt>
                <c:pt idx="4">
                  <c:v>800</c:v>
                </c:pt>
                <c:pt idx="5">
                  <c:v>1152</c:v>
                </c:pt>
                <c:pt idx="6">
                  <c:v>1470</c:v>
                </c:pt>
                <c:pt idx="7">
                  <c:v>1594</c:v>
                </c:pt>
                <c:pt idx="8">
                  <c:v>2176</c:v>
                </c:pt>
                <c:pt idx="9">
                  <c:v>2794</c:v>
                </c:pt>
              </c:numCache>
            </c:numRef>
          </c:val>
          <c:extLst xmlns:c16r2="http://schemas.microsoft.com/office/drawing/2015/06/chart">
            <c:ext xmlns:c16="http://schemas.microsoft.com/office/drawing/2014/chart" uri="{C3380CC4-5D6E-409C-BE32-E72D297353CC}">
              <c16:uniqueId val="{0000000A-6D91-4CFB-ACC6-56D28C819338}"/>
            </c:ext>
          </c:extLst>
        </c:ser>
        <c:dLbls>
          <c:showLegendKey val="0"/>
          <c:showVal val="0"/>
          <c:showCatName val="0"/>
          <c:showSerName val="0"/>
          <c:showPercent val="0"/>
          <c:showBubbleSize val="0"/>
        </c:dLbls>
        <c:gapWidth val="35"/>
        <c:axId val="395771696"/>
        <c:axId val="325368912"/>
      </c:barChart>
      <c:lineChart>
        <c:grouping val="standard"/>
        <c:varyColors val="0"/>
        <c:ser>
          <c:idx val="1"/>
          <c:order val="1"/>
          <c:tx>
            <c:strRef>
              <c:f>'[5]Активни договори 2017'!$E$37</c:f>
              <c:strCache>
                <c:ptCount val="1"/>
                <c:pt idx="0">
                  <c:v>Број на активни договори (десна скала)</c:v>
                </c:pt>
              </c:strCache>
            </c:strRef>
          </c:tx>
          <c:spPr>
            <a:ln w="44450">
              <a:noFill/>
            </a:ln>
          </c:spPr>
          <c:marker>
            <c:symbol val="triangle"/>
            <c:size val="12"/>
            <c:spPr>
              <a:solidFill>
                <a:schemeClr val="bg1">
                  <a:lumMod val="65000"/>
                </a:schemeClr>
              </a:solidFill>
              <a:ln w="19050">
                <a:noFill/>
              </a:ln>
            </c:spPr>
          </c:marker>
          <c:dLbls>
            <c:dLbl>
              <c:idx val="0"/>
              <c:layout>
                <c:manualLayout>
                  <c:x val="-5.1647138878881969E-2"/>
                  <c:y val="-9.5208961040593714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6D91-4CFB-ACC6-56D28C819338}"/>
                </c:ext>
                <c:ext xmlns:c15="http://schemas.microsoft.com/office/drawing/2012/chart" uri="{CE6537A1-D6FC-4f65-9D91-7224C49458BB}"/>
              </c:extLst>
            </c:dLbl>
            <c:dLbl>
              <c:idx val="1"/>
              <c:layout>
                <c:manualLayout>
                  <c:x val="-5.4067860253851734E-2"/>
                  <c:y val="-1.968350284048448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6D91-4CFB-ACC6-56D28C819338}"/>
                </c:ext>
                <c:ext xmlns:c15="http://schemas.microsoft.com/office/drawing/2012/chart" uri="{CE6537A1-D6FC-4f65-9D91-7224C49458BB}"/>
              </c:extLst>
            </c:dLbl>
            <c:dLbl>
              <c:idx val="2"/>
              <c:layout>
                <c:manualLayout>
                  <c:x val="-5.1417265652250986E-2"/>
                  <c:y val="-1.936250783979304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6D91-4CFB-ACC6-56D28C819338}"/>
                </c:ext>
                <c:ext xmlns:c15="http://schemas.microsoft.com/office/drawing/2012/chart" uri="{CE6537A1-D6FC-4f65-9D91-7224C49458BB}"/>
              </c:extLst>
            </c:dLbl>
            <c:dLbl>
              <c:idx val="3"/>
              <c:layout>
                <c:manualLayout>
                  <c:x val="-5.0835148874364564E-2"/>
                  <c:y val="-3.547986517651245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6D91-4CFB-ACC6-56D28C819338}"/>
                </c:ext>
                <c:ext xmlns:c15="http://schemas.microsoft.com/office/drawing/2012/chart" uri="{CE6537A1-D6FC-4f65-9D91-7224C49458BB}"/>
              </c:extLst>
            </c:dLbl>
            <c:dLbl>
              <c:idx val="4"/>
              <c:layout>
                <c:manualLayout>
                  <c:x val="-4.9379666321666217E-2"/>
                  <c:y val="-4.113177976222896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6D91-4CFB-ACC6-56D28C819338}"/>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900" b="1">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'[5]Активни договори 2017'!$F$34:$O$35</c:f>
              <c:multiLvlStrCache>
                <c:ptCount val="10"/>
                <c:lvl>
                  <c:pt idx="0">
                    <c:v>2014</c:v>
                  </c:pt>
                  <c:pt idx="1">
                    <c:v>2015</c:v>
                  </c:pt>
                  <c:pt idx="2">
                    <c:v>2016</c:v>
                  </c:pt>
                  <c:pt idx="3">
                    <c:v>2017</c:v>
                  </c:pt>
                  <c:pt idx="4">
                    <c:v>2018</c:v>
                  </c:pt>
                  <c:pt idx="5">
                    <c:v>2014</c:v>
                  </c:pt>
                  <c:pt idx="6">
                    <c:v>2015</c:v>
                  </c:pt>
                  <c:pt idx="7">
                    <c:v>2016</c:v>
                  </c:pt>
                  <c:pt idx="8">
                    <c:v>2017</c:v>
                  </c:pt>
                  <c:pt idx="9">
                    <c:v>2018</c:v>
                  </c:pt>
                </c:lvl>
                <c:lvl>
                  <c:pt idx="0">
                    <c:v>правни лица</c:v>
                  </c:pt>
                  <c:pt idx="5">
                    <c:v>физички лица</c:v>
                  </c:pt>
                </c:lvl>
              </c:multiLvlStrCache>
            </c:multiLvlStrRef>
          </c:cat>
          <c:val>
            <c:numRef>
              <c:f>'[5]Активни договори 2017'!$F$37:$O$37</c:f>
              <c:numCache>
                <c:formatCode>General</c:formatCode>
                <c:ptCount val="10"/>
                <c:pt idx="0">
                  <c:v>533</c:v>
                </c:pt>
                <c:pt idx="1">
                  <c:v>538</c:v>
                </c:pt>
                <c:pt idx="2">
                  <c:v>566</c:v>
                </c:pt>
                <c:pt idx="3">
                  <c:v>592</c:v>
                </c:pt>
                <c:pt idx="4">
                  <c:v>649</c:v>
                </c:pt>
              </c:numCache>
            </c:numRef>
          </c:val>
          <c:smooth val="0"/>
          <c:extLst xmlns:c16r2="http://schemas.microsoft.com/office/drawing/2015/06/chart">
            <c:ext xmlns:c16="http://schemas.microsoft.com/office/drawing/2014/chart" uri="{C3380CC4-5D6E-409C-BE32-E72D297353CC}">
              <c16:uniqueId val="{00000010-6D91-4CFB-ACC6-56D28C819338}"/>
            </c:ext>
          </c:extLst>
        </c:ser>
        <c:ser>
          <c:idx val="2"/>
          <c:order val="2"/>
          <c:tx>
            <c:strRef>
              <c:f>'[5]Активни договори 2017'!$E$38</c:f>
              <c:strCache>
                <c:ptCount val="1"/>
                <c:pt idx="0">
                  <c:v>Број на активни договори (десна скала)</c:v>
                </c:pt>
              </c:strCache>
            </c:strRef>
          </c:tx>
          <c:spPr>
            <a:ln w="44450">
              <a:noFill/>
            </a:ln>
          </c:spPr>
          <c:marker>
            <c:symbol val="triangle"/>
            <c:size val="12"/>
            <c:spPr>
              <a:solidFill>
                <a:schemeClr val="bg1">
                  <a:lumMod val="65000"/>
                </a:schemeClr>
              </a:solidFill>
            </c:spPr>
          </c:marker>
          <c:dLbls>
            <c:dLbl>
              <c:idx val="5"/>
              <c:layout>
                <c:manualLayout>
                  <c:x val="-6.535947712418301E-2"/>
                  <c:y val="-3.547986517651239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6D91-4CFB-ACC6-56D28C819338}"/>
                </c:ext>
                <c:ext xmlns:c15="http://schemas.microsoft.com/office/drawing/2012/chart" uri="{CE6537A1-D6FC-4f65-9D91-7224C49458BB}"/>
              </c:extLst>
            </c:dLbl>
            <c:dLbl>
              <c:idx val="6"/>
              <c:layout>
                <c:manualLayout>
                  <c:x val="-6.7780198499152747E-2"/>
                  <c:y val="-4.612382472946609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6D91-4CFB-ACC6-56D28C819338}"/>
                </c:ext>
                <c:ext xmlns:c15="http://schemas.microsoft.com/office/drawing/2012/chart" uri="{CE6537A1-D6FC-4f65-9D91-7224C49458BB}"/>
              </c:extLst>
            </c:dLbl>
            <c:dLbl>
              <c:idx val="7"/>
              <c:layout>
                <c:manualLayout>
                  <c:x val="-6.535947712418301E-2"/>
                  <c:y val="-4.96718112471172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6D91-4CFB-ACC6-56D28C819338}"/>
                </c:ext>
                <c:ext xmlns:c15="http://schemas.microsoft.com/office/drawing/2012/chart" uri="{CE6537A1-D6FC-4f65-9D91-7224C49458BB}"/>
              </c:extLst>
            </c:dLbl>
            <c:dLbl>
              <c:idx val="8"/>
              <c:layout>
                <c:manualLayout>
                  <c:x val="-6.778019849915283E-2"/>
                  <c:y val="-4.61238247294660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6D91-4CFB-ACC6-56D28C819338}"/>
                </c:ext>
                <c:ext xmlns:c15="http://schemas.microsoft.com/office/drawing/2012/chart" uri="{CE6537A1-D6FC-4f65-9D91-7224C49458BB}"/>
              </c:extLst>
            </c:dLbl>
            <c:dLbl>
              <c:idx val="9"/>
              <c:layout>
                <c:manualLayout>
                  <c:x val="-0.11619462599854766"/>
                  <c:y val="-2.128791910590738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6D91-4CFB-ACC6-56D28C819338}"/>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900" b="1">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'[5]Активни договори 2017'!$F$34:$O$35</c:f>
              <c:multiLvlStrCache>
                <c:ptCount val="10"/>
                <c:lvl>
                  <c:pt idx="0">
                    <c:v>2014</c:v>
                  </c:pt>
                  <c:pt idx="1">
                    <c:v>2015</c:v>
                  </c:pt>
                  <c:pt idx="2">
                    <c:v>2016</c:v>
                  </c:pt>
                  <c:pt idx="3">
                    <c:v>2017</c:v>
                  </c:pt>
                  <c:pt idx="4">
                    <c:v>2018</c:v>
                  </c:pt>
                  <c:pt idx="5">
                    <c:v>2014</c:v>
                  </c:pt>
                  <c:pt idx="6">
                    <c:v>2015</c:v>
                  </c:pt>
                  <c:pt idx="7">
                    <c:v>2016</c:v>
                  </c:pt>
                  <c:pt idx="8">
                    <c:v>2017</c:v>
                  </c:pt>
                  <c:pt idx="9">
                    <c:v>2018</c:v>
                  </c:pt>
                </c:lvl>
                <c:lvl>
                  <c:pt idx="0">
                    <c:v>правни лица</c:v>
                  </c:pt>
                  <c:pt idx="5">
                    <c:v>физички лица</c:v>
                  </c:pt>
                </c:lvl>
              </c:multiLvlStrCache>
            </c:multiLvlStrRef>
          </c:cat>
          <c:val>
            <c:numRef>
              <c:f>'[5]Активни договори 2017'!$F$38:$O$38</c:f>
              <c:numCache>
                <c:formatCode>General</c:formatCode>
                <c:ptCount val="10"/>
                <c:pt idx="5">
                  <c:v>11386</c:v>
                </c:pt>
                <c:pt idx="6">
                  <c:v>14409</c:v>
                </c:pt>
                <c:pt idx="7">
                  <c:v>16809</c:v>
                </c:pt>
                <c:pt idx="8">
                  <c:v>30115</c:v>
                </c:pt>
                <c:pt idx="9">
                  <c:v>61817</c:v>
                </c:pt>
              </c:numCache>
            </c:numRef>
          </c:val>
          <c:smooth val="0"/>
          <c:extLst xmlns:c16r2="http://schemas.microsoft.com/office/drawing/2015/06/chart">
            <c:ext xmlns:c16="http://schemas.microsoft.com/office/drawing/2014/chart" uri="{C3380CC4-5D6E-409C-BE32-E72D297353CC}">
              <c16:uniqueId val="{00000016-6D91-4CFB-ACC6-56D28C819338}"/>
            </c:ext>
          </c:extLst>
        </c:ser>
        <c:dLbls>
          <c:showLegendKey val="0"/>
          <c:showVal val="0"/>
          <c:showCatName val="0"/>
          <c:showSerName val="0"/>
          <c:showPercent val="0"/>
          <c:showBubbleSize val="0"/>
        </c:dLbls>
        <c:marker val="1"/>
        <c:smooth val="0"/>
        <c:axId val="325370032"/>
        <c:axId val="325369472"/>
      </c:lineChart>
      <c:catAx>
        <c:axId val="395771696"/>
        <c:scaling>
          <c:orientation val="minMax"/>
        </c:scaling>
        <c:delete val="0"/>
        <c:axPos val="b"/>
        <c:numFmt formatCode="General" sourceLinked="1"/>
        <c:majorTickMark val="out"/>
        <c:minorTickMark val="none"/>
        <c:tickLblPos val="nextTo"/>
        <c:spPr>
          <a:ln>
            <a:solidFill>
              <a:schemeClr val="tx1"/>
            </a:solidFill>
          </a:ln>
        </c:spPr>
        <c:txPr>
          <a:bodyPr/>
          <a:lstStyle/>
          <a:p>
            <a:pPr>
              <a:defRPr>
                <a:latin typeface="Tahoma" pitchFamily="34" charset="0"/>
                <a:cs typeface="Tahoma" pitchFamily="34" charset="0"/>
              </a:defRPr>
            </a:pPr>
            <a:endParaRPr lang="en-US"/>
          </a:p>
        </c:txPr>
        <c:crossAx val="325368912"/>
        <c:crosses val="autoZero"/>
        <c:auto val="1"/>
        <c:lblAlgn val="ctr"/>
        <c:lblOffset val="100"/>
        <c:noMultiLvlLbl val="0"/>
      </c:catAx>
      <c:valAx>
        <c:axId val="325368912"/>
        <c:scaling>
          <c:orientation val="minMax"/>
        </c:scaling>
        <c:delete val="0"/>
        <c:axPos val="l"/>
        <c:majorGridlines>
          <c:spPr>
            <a:ln w="9525">
              <a:solidFill>
                <a:schemeClr val="bg1">
                  <a:lumMod val="75000"/>
                </a:schemeClr>
              </a:solidFill>
              <a:prstDash val="solid"/>
            </a:ln>
          </c:spPr>
        </c:majorGridlines>
        <c:numFmt formatCode="0" sourceLinked="0"/>
        <c:majorTickMark val="out"/>
        <c:minorTickMark val="none"/>
        <c:tickLblPos val="nextTo"/>
        <c:spPr>
          <a:ln>
            <a:solidFill>
              <a:schemeClr val="tx1"/>
            </a:solidFill>
          </a:ln>
        </c:spPr>
        <c:txPr>
          <a:bodyPr/>
          <a:lstStyle/>
          <a:p>
            <a:pPr>
              <a:defRPr>
                <a:latin typeface="Tahoma" pitchFamily="34" charset="0"/>
                <a:cs typeface="Tahoma" pitchFamily="34" charset="0"/>
              </a:defRPr>
            </a:pPr>
            <a:endParaRPr lang="en-US"/>
          </a:p>
        </c:txPr>
        <c:crossAx val="395771696"/>
        <c:crosses val="autoZero"/>
        <c:crossBetween val="between"/>
        <c:majorUnit val="300"/>
      </c:valAx>
      <c:valAx>
        <c:axId val="325369472"/>
        <c:scaling>
          <c:orientation val="minMax"/>
          <c:min val="0"/>
        </c:scaling>
        <c:delete val="0"/>
        <c:axPos val="r"/>
        <c:numFmt formatCode="General" sourceLinked="1"/>
        <c:majorTickMark val="out"/>
        <c:minorTickMark val="none"/>
        <c:tickLblPos val="nextTo"/>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en-US"/>
          </a:p>
        </c:txPr>
        <c:crossAx val="325370032"/>
        <c:crosses val="max"/>
        <c:crossBetween val="between"/>
        <c:majorUnit val="6000"/>
      </c:valAx>
      <c:catAx>
        <c:axId val="325370032"/>
        <c:scaling>
          <c:orientation val="minMax"/>
        </c:scaling>
        <c:delete val="1"/>
        <c:axPos val="b"/>
        <c:numFmt formatCode="General" sourceLinked="1"/>
        <c:majorTickMark val="out"/>
        <c:minorTickMark val="none"/>
        <c:tickLblPos val="nextTo"/>
        <c:crossAx val="325369472"/>
        <c:crosses val="autoZero"/>
        <c:auto val="1"/>
        <c:lblAlgn val="ctr"/>
        <c:lblOffset val="100"/>
        <c:noMultiLvlLbl val="0"/>
      </c:catAx>
      <c:spPr>
        <a:ln>
          <a:solidFill>
            <a:schemeClr val="tx1"/>
          </a:solidFill>
        </a:ln>
      </c:spPr>
    </c:plotArea>
    <c:legend>
      <c:legendPos val="b"/>
      <c:legendEntry>
        <c:idx val="2"/>
        <c:delete val="1"/>
      </c:legendEntry>
      <c:layout>
        <c:manualLayout>
          <c:xMode val="edge"/>
          <c:yMode val="edge"/>
          <c:x val="5.7508150998101096E-2"/>
          <c:y val="0.84238377435524947"/>
          <c:w val="0.91560468906473957"/>
          <c:h val="0.11959342346357649"/>
        </c:manualLayout>
      </c:layout>
      <c:overlay val="0"/>
      <c:txPr>
        <a:bodyPr/>
        <a:lstStyle/>
        <a:p>
          <a:pPr>
            <a:defRPr>
              <a:latin typeface="Tahoma" pitchFamily="34" charset="0"/>
              <a:cs typeface="Tahoma" pitchFamily="34" charset="0"/>
            </a:defRPr>
          </a:pPr>
          <a:endParaRPr lang="en-US"/>
        </a:p>
      </c:txPr>
    </c:legend>
    <c:plotVisOnly val="1"/>
    <c:dispBlanksAs val="gap"/>
    <c:showDLblsOverMax val="0"/>
  </c:chart>
  <c:spPr>
    <a:ln>
      <a:solidFill>
        <a:schemeClr val="tx1"/>
      </a:solidFill>
    </a:ln>
  </c:spPr>
  <c:printSettings>
    <c:headerFooter/>
    <c:pageMargins b="0.75000000000000933" l="0.70000000000000062" r="0.70000000000000062" t="0.750000000000009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7</xdr:row>
      <xdr:rowOff>28575</xdr:rowOff>
    </xdr:from>
    <xdr:to>
      <xdr:col>12</xdr:col>
      <xdr:colOff>0</xdr:colOff>
      <xdr:row>30</xdr:row>
      <xdr:rowOff>171450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075" y="1295400"/>
          <a:ext cx="62769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104775</xdr:colOff>
      <xdr:row>21</xdr:row>
      <xdr:rowOff>142875</xdr:rowOff>
    </xdr:from>
    <xdr:to>
      <xdr:col>13</xdr:col>
      <xdr:colOff>180975</xdr:colOff>
      <xdr:row>22</xdr:row>
      <xdr:rowOff>28575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29575" y="425767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22</xdr:row>
      <xdr:rowOff>161925</xdr:rowOff>
    </xdr:from>
    <xdr:to>
      <xdr:col>13</xdr:col>
      <xdr:colOff>180975</xdr:colOff>
      <xdr:row>23</xdr:row>
      <xdr:rowOff>57150</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20050" y="4467225"/>
          <a:ext cx="857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4</xdr:row>
      <xdr:rowOff>190499</xdr:rowOff>
    </xdr:from>
    <xdr:to>
      <xdr:col>10</xdr:col>
      <xdr:colOff>234315</xdr:colOff>
      <xdr:row>25</xdr:row>
      <xdr:rowOff>123824</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30</xdr:row>
      <xdr:rowOff>0</xdr:rowOff>
    </xdr:from>
    <xdr:to>
      <xdr:col>10</xdr:col>
      <xdr:colOff>236220</xdr:colOff>
      <xdr:row>49</xdr:row>
      <xdr:rowOff>180975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30</xdr:row>
      <xdr:rowOff>190499</xdr:rowOff>
    </xdr:from>
    <xdr:to>
      <xdr:col>20</xdr:col>
      <xdr:colOff>19050</xdr:colOff>
      <xdr:row>52</xdr:row>
      <xdr:rowOff>0</xdr:rowOff>
    </xdr:to>
    <xdr:grpSp>
      <xdr:nvGrpSpPr>
        <xdr:cNvPr id="5" name="Group 4"/>
        <xdr:cNvGrpSpPr/>
      </xdr:nvGrpSpPr>
      <xdr:grpSpPr>
        <a:xfrm>
          <a:off x="609600" y="6057899"/>
          <a:ext cx="11601450" cy="4000501"/>
          <a:chOff x="609600" y="6057899"/>
          <a:chExt cx="11601450" cy="4000501"/>
        </a:xfrm>
      </xdr:grpSpPr>
      <xdr:graphicFrame macro="">
        <xdr:nvGraphicFramePr>
          <xdr:cNvPr id="6" name="Chart 5"/>
          <xdr:cNvGraphicFramePr>
            <a:graphicFrameLocks/>
          </xdr:cNvGraphicFramePr>
        </xdr:nvGraphicFramePr>
        <xdr:xfrm>
          <a:off x="609600" y="6057899"/>
          <a:ext cx="5819775" cy="399097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7" name="Chart 6"/>
          <xdr:cNvGraphicFramePr>
            <a:graphicFrameLocks/>
          </xdr:cNvGraphicFramePr>
        </xdr:nvGraphicFramePr>
        <xdr:xfrm>
          <a:off x="6429375" y="6057900"/>
          <a:ext cx="5781675" cy="40005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xdr:col>
      <xdr:colOff>0</xdr:colOff>
      <xdr:row>59</xdr:row>
      <xdr:rowOff>0</xdr:rowOff>
    </xdr:from>
    <xdr:to>
      <xdr:col>10</xdr:col>
      <xdr:colOff>304800</xdr:colOff>
      <xdr:row>79</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609599</xdr:colOff>
      <xdr:row>5</xdr:row>
      <xdr:rowOff>0</xdr:rowOff>
    </xdr:from>
    <xdr:to>
      <xdr:col>10</xdr:col>
      <xdr:colOff>276224</xdr:colOff>
      <xdr:row>25</xdr:row>
      <xdr:rowOff>161925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majakv\AppData\Local\Microsoft\Windows\Temporary%20Internet%20Files\Content.Outlook\AMGICJ7H\Platen%20bilans%20i%20nadvoresen%20dolg\BiljanaS\podatoci_2010\proizvodi\uvoz\U_27_defin_2008_1-6_2010_US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_nbm\NetApps\Info\Istrazuvanje_statisticki_serii\Vrabotenost%20i%20plati\kvartalni\Q1.2006\DOCUME~1\oliverap\LOCALS~1\Temp\HS\Hs_2004\uvoz_2004\nafta_2004\U_98_defin_2002_1-6_2004_2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ragicaB/Downloads/&#1060;&#1041;&#1052;%20&#1056;&#1072;&#1073;&#1086;&#1090;&#1085;&#1080;/1%20Rabotni%20materijali%202017%2018%2019/FSR%202018/Lizing%20FSR%202018/Lizing%20presmetki_2018%20Mlade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ragicaB/Downloads/FSR%202018/Finansiski%20drustva%20FSR%202018/Finansiski%20drushtva%202018%20presmetki%20Mlade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ragicaB/Downloads/&#1060;&#1041;&#1052;%20&#1056;&#1072;&#1073;&#1086;&#1090;&#1085;&#1080;/1%20Rabotni%20materijali%202017%2018%2019/FSR%202018/Finansiski%20drustva%20FSR%202018/Finansiski%20drushtva%202018%20presmetki%20Mlad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proseci"/>
      <sheetName val="27 _a.v."/>
      <sheetName val="27"/>
      <sheetName val="BAZA"/>
      <sheetName val="Sheet1"/>
      <sheetName val="def_2002"/>
      <sheetName val="def2003"/>
      <sheetName val="defin2004"/>
      <sheetName val="defin_2005"/>
      <sheetName val="defin_2006"/>
      <sheetName val="defin_2007"/>
      <sheetName val="defin_2008"/>
      <sheetName val="2716_1-7_2008"/>
      <sheetName val="Sheet3"/>
      <sheetName val="mepso_baza"/>
      <sheetName val="1-12_2009"/>
      <sheetName val="1-6_20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ктива и број на друштва"/>
      <sheetName val="Активни договори 2016"/>
      <sheetName val="Новосклучени договори"/>
      <sheetName val="Новосклучени договори (eng)"/>
      <sheetName val="Aktivni dogovri valuta 2017"/>
      <sheetName val="Aktivni dogovori rocnost 2017"/>
      <sheetName val="Правни и физички лица"/>
      <sheetName val="Актива"/>
      <sheetName val="Bilans 2016"/>
      <sheetName val="Bilans 2015"/>
      <sheetName val="Bilans_2014"/>
      <sheetName val="Депозити"/>
      <sheetName val="2016"/>
      <sheetName val="Dogovori za fin lizing 2017"/>
      <sheetName val="Dogovori za fin lizing 2016 (2"/>
      <sheetName val="Биланс на успех 2016"/>
      <sheetName val="Bilans na uspeh 2015"/>
      <sheetName val="по предмет на лизинг 2016"/>
      <sheetName val="predmet na lizing 2015"/>
      <sheetName val="po predmet na lizing"/>
      <sheetName val="rocna str 2015"/>
    </sheetNames>
    <sheetDataSet>
      <sheetData sheetId="0"/>
      <sheetData sheetId="1"/>
      <sheetData sheetId="2"/>
      <sheetData sheetId="3"/>
      <sheetData sheetId="4"/>
      <sheetData sheetId="5">
        <row r="31">
          <cell r="H31" t="str">
            <v>правни лица</v>
          </cell>
          <cell r="K31" t="str">
            <v>физички лица</v>
          </cell>
        </row>
        <row r="32">
          <cell r="H32" t="str">
            <v>До 1 година</v>
          </cell>
          <cell r="I32" t="str">
            <v>Од 1 до 5 години</v>
          </cell>
          <cell r="J32" t="str">
            <v>Од 5 до 10 години</v>
          </cell>
          <cell r="K32" t="str">
            <v>До 1 година</v>
          </cell>
          <cell r="L32" t="str">
            <v>Од 1 до 5 години</v>
          </cell>
          <cell r="M32" t="str">
            <v>Од 5 до 10 години</v>
          </cell>
        </row>
        <row r="33">
          <cell r="G33" t="str">
            <v>Вредност на активни договори за 2017 година</v>
          </cell>
          <cell r="H33">
            <v>29</v>
          </cell>
          <cell r="I33">
            <v>3312</v>
          </cell>
          <cell r="J33">
            <v>550</v>
          </cell>
          <cell r="K33">
            <v>3</v>
          </cell>
          <cell r="L33">
            <v>526</v>
          </cell>
          <cell r="M33">
            <v>377</v>
          </cell>
        </row>
        <row r="34">
          <cell r="G34" t="str">
            <v>Вредност на активни договори за 2018 година</v>
          </cell>
          <cell r="H34">
            <v>87</v>
          </cell>
          <cell r="I34">
            <v>4246</v>
          </cell>
          <cell r="J34">
            <v>724</v>
          </cell>
          <cell r="K34">
            <v>73</v>
          </cell>
          <cell r="L34">
            <v>644</v>
          </cell>
          <cell r="M34">
            <v>470</v>
          </cell>
        </row>
      </sheetData>
      <sheetData sheetId="6"/>
      <sheetData sheetId="7"/>
      <sheetData sheetId="8"/>
      <sheetData sheetId="9"/>
      <sheetData sheetId="10"/>
      <sheetData sheetId="11"/>
      <sheetData sheetId="12"/>
      <sheetData sheetId="13">
        <row r="11">
          <cell r="M11" t="str">
            <v>правни лица</v>
          </cell>
          <cell r="R11" t="str">
            <v>физички лица</v>
          </cell>
        </row>
        <row r="12">
          <cell r="M12">
            <v>2014</v>
          </cell>
          <cell r="N12">
            <v>2015</v>
          </cell>
          <cell r="O12">
            <v>2016</v>
          </cell>
          <cell r="P12">
            <v>2017</v>
          </cell>
          <cell r="Q12">
            <v>2018</v>
          </cell>
          <cell r="R12">
            <v>2014</v>
          </cell>
          <cell r="S12">
            <v>2015</v>
          </cell>
          <cell r="T12">
            <v>2016</v>
          </cell>
          <cell r="U12">
            <v>2017</v>
          </cell>
          <cell r="V12">
            <v>2018</v>
          </cell>
        </row>
        <row r="13">
          <cell r="L13" t="str">
            <v>Вредност на раскинати договори (лева скала)</v>
          </cell>
          <cell r="M13">
            <v>127</v>
          </cell>
          <cell r="N13">
            <v>260</v>
          </cell>
          <cell r="O13">
            <v>162</v>
          </cell>
          <cell r="P13">
            <v>138</v>
          </cell>
          <cell r="Q13">
            <v>178</v>
          </cell>
          <cell r="R13">
            <v>60</v>
          </cell>
          <cell r="S13">
            <v>71</v>
          </cell>
          <cell r="T13">
            <v>52</v>
          </cell>
          <cell r="U13">
            <v>23</v>
          </cell>
          <cell r="V13">
            <v>45</v>
          </cell>
        </row>
        <row r="14">
          <cell r="L14" t="str">
            <v>Број на раскинати договори (десна скала)</v>
          </cell>
          <cell r="M14">
            <v>126</v>
          </cell>
          <cell r="N14">
            <v>170</v>
          </cell>
          <cell r="O14">
            <v>154</v>
          </cell>
          <cell r="P14">
            <v>68</v>
          </cell>
          <cell r="Q14">
            <v>102</v>
          </cell>
        </row>
        <row r="15">
          <cell r="L15" t="str">
            <v xml:space="preserve">Број на раскинати договори </v>
          </cell>
          <cell r="R15">
            <v>72</v>
          </cell>
          <cell r="S15">
            <v>87</v>
          </cell>
          <cell r="T15">
            <v>49</v>
          </cell>
          <cell r="U15">
            <v>22</v>
          </cell>
          <cell r="V15">
            <v>34</v>
          </cell>
        </row>
      </sheetData>
      <sheetData sheetId="14"/>
      <sheetData sheetId="15"/>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2016"/>
      <sheetName val="BS 2015"/>
      <sheetName val="Struktura na BS 2016"/>
      <sheetName val="Актива и број на друштва"/>
      <sheetName val="Sopstvenicka struktura 2016"/>
      <sheetName val="Сопственичка структура"/>
      <sheetName val="БУ 2015"/>
      <sheetName val="БУ 2016-15"/>
      <sheetName val="BS 2015-16"/>
      <sheetName val="БУ корегиран 2015"/>
      <sheetName val="Skluceni dogovori 2016"/>
      <sheetName val="Склучени договори 2016 i 2017"/>
      <sheetName val="Склучени договори 2015 (eng)"/>
      <sheetName val="2016 valuta"/>
      <sheetName val="2016 valuta (eng)"/>
      <sheetName val="2016 rocnost"/>
      <sheetName val="2016 rocnost (eng)"/>
      <sheetName val="Активни договори 2017"/>
      <sheetName val="Активни договори 2016 (eng)"/>
      <sheetName val="Активни договори валут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9">
          <cell r="L9" t="str">
            <v>Правни лица</v>
          </cell>
        </row>
      </sheetData>
      <sheetData sheetId="12" refreshError="1"/>
      <sheetData sheetId="13">
        <row r="34">
          <cell r="E34" t="str">
            <v>правни лица</v>
          </cell>
          <cell r="I34" t="str">
            <v>физички лица</v>
          </cell>
        </row>
        <row r="35">
          <cell r="E35">
            <v>2017</v>
          </cell>
          <cell r="G35">
            <v>2018</v>
          </cell>
          <cell r="I35">
            <v>2017</v>
          </cell>
          <cell r="K35">
            <v>2018</v>
          </cell>
        </row>
        <row r="36">
          <cell r="E36" t="str">
            <v>Денари</v>
          </cell>
          <cell r="F36" t="str">
            <v>Денари со валутна клаузула</v>
          </cell>
          <cell r="G36" t="str">
            <v>Денари</v>
          </cell>
          <cell r="H36" t="str">
            <v>Денари со валутна клаузула</v>
          </cell>
          <cell r="I36" t="str">
            <v>Денари</v>
          </cell>
          <cell r="J36" t="str">
            <v>Денари со валутна клаузула</v>
          </cell>
          <cell r="K36" t="str">
            <v>Денари</v>
          </cell>
          <cell r="L36" t="str">
            <v>Денари со валутна клаузула</v>
          </cell>
        </row>
        <row r="37">
          <cell r="D37" t="str">
            <v xml:space="preserve">Вредност на активни договори (лева скала) </v>
          </cell>
          <cell r="E37">
            <v>259</v>
          </cell>
          <cell r="F37">
            <v>307</v>
          </cell>
          <cell r="G37">
            <v>580</v>
          </cell>
          <cell r="H37">
            <v>220</v>
          </cell>
          <cell r="I37">
            <v>1929</v>
          </cell>
          <cell r="J37">
            <v>247</v>
          </cell>
          <cell r="K37">
            <v>2705</v>
          </cell>
          <cell r="L37">
            <v>90</v>
          </cell>
        </row>
        <row r="38">
          <cell r="D38" t="str">
            <v>Број на активни договори (десна скала)</v>
          </cell>
          <cell r="E38">
            <v>444</v>
          </cell>
          <cell r="F38">
            <v>148</v>
          </cell>
          <cell r="G38">
            <v>508</v>
          </cell>
          <cell r="H38">
            <v>141</v>
          </cell>
        </row>
        <row r="39">
          <cell r="D39" t="str">
            <v>Број на активни договори (десна скала)</v>
          </cell>
          <cell r="I39">
            <v>29389</v>
          </cell>
          <cell r="J39">
            <v>726</v>
          </cell>
          <cell r="K39">
            <v>61186</v>
          </cell>
          <cell r="L39">
            <v>631</v>
          </cell>
        </row>
      </sheetData>
      <sheetData sheetId="14" refreshError="1"/>
      <sheetData sheetId="15">
        <row r="33">
          <cell r="D33" t="str">
            <v>правни лица</v>
          </cell>
          <cell r="J33" t="str">
            <v>физички лица</v>
          </cell>
        </row>
        <row r="34">
          <cell r="D34">
            <v>2017</v>
          </cell>
          <cell r="G34">
            <v>2018</v>
          </cell>
          <cell r="J34">
            <v>2017</v>
          </cell>
          <cell r="M34">
            <v>2018</v>
          </cell>
        </row>
        <row r="35">
          <cell r="D35" t="str">
            <v>Рок до 1 година</v>
          </cell>
          <cell r="E35" t="str">
            <v>Рок од 1 до 3 години</v>
          </cell>
          <cell r="F35" t="str">
            <v>Рок над 3 година</v>
          </cell>
          <cell r="G35" t="str">
            <v>Рок до 1 година</v>
          </cell>
          <cell r="H35" t="str">
            <v>Рок од 1 до 3 години</v>
          </cell>
          <cell r="I35" t="str">
            <v>Рок над 3 година</v>
          </cell>
          <cell r="J35" t="str">
            <v>Рок до 1 година</v>
          </cell>
          <cell r="K35" t="str">
            <v>Рок од 1 до 3 години</v>
          </cell>
          <cell r="L35" t="str">
            <v>Рок над 3 година</v>
          </cell>
          <cell r="M35" t="str">
            <v>Рок до 1 година</v>
          </cell>
          <cell r="N35" t="str">
            <v>Рок од 1 до 3 години</v>
          </cell>
          <cell r="O35" t="str">
            <v>Рок над 3 година</v>
          </cell>
        </row>
        <row r="36">
          <cell r="C36" t="str">
            <v xml:space="preserve">Вредност на активни договори (лева скала) </v>
          </cell>
          <cell r="D36">
            <v>296</v>
          </cell>
          <cell r="E36">
            <v>177</v>
          </cell>
          <cell r="F36">
            <v>94</v>
          </cell>
          <cell r="G36">
            <v>407</v>
          </cell>
          <cell r="H36">
            <v>310</v>
          </cell>
          <cell r="I36">
            <v>83</v>
          </cell>
          <cell r="J36">
            <v>181</v>
          </cell>
          <cell r="K36">
            <v>1357</v>
          </cell>
          <cell r="L36">
            <v>638</v>
          </cell>
          <cell r="M36">
            <v>509</v>
          </cell>
          <cell r="N36">
            <v>1645</v>
          </cell>
          <cell r="O36">
            <v>640</v>
          </cell>
        </row>
        <row r="37">
          <cell r="C37" t="str">
            <v>Број на активни договори (десна скала)</v>
          </cell>
          <cell r="D37">
            <v>252</v>
          </cell>
          <cell r="E37">
            <v>300</v>
          </cell>
          <cell r="F37">
            <v>40</v>
          </cell>
          <cell r="G37">
            <v>281</v>
          </cell>
          <cell r="H37">
            <v>326</v>
          </cell>
          <cell r="I37">
            <v>42</v>
          </cell>
        </row>
        <row r="38">
          <cell r="C38" t="str">
            <v>Број на активни договори (десна скала)</v>
          </cell>
          <cell r="J38">
            <v>13507</v>
          </cell>
          <cell r="K38">
            <v>14212</v>
          </cell>
          <cell r="L38">
            <v>2396</v>
          </cell>
          <cell r="M38">
            <v>38977</v>
          </cell>
          <cell r="N38">
            <v>20410</v>
          </cell>
          <cell r="O38">
            <v>2430</v>
          </cell>
        </row>
      </sheetData>
      <sheetData sheetId="16" refreshError="1"/>
      <sheetData sheetId="17">
        <row r="7">
          <cell r="S7">
            <v>2017</v>
          </cell>
          <cell r="V7">
            <v>2018</v>
          </cell>
        </row>
        <row r="8">
          <cell r="S8" t="str">
            <v>Одобрени кредити</v>
          </cell>
          <cell r="T8" t="str">
            <v>Факторинг (преземени побарувања)</v>
          </cell>
          <cell r="U8" t="str">
            <v>Издадени кредитни картички</v>
          </cell>
          <cell r="V8" t="str">
            <v>Одобрени кредити</v>
          </cell>
          <cell r="W8" t="str">
            <v>Факторинг (преземени побарувања)</v>
          </cell>
          <cell r="X8" t="str">
            <v>Издадени кредитни картички</v>
          </cell>
        </row>
        <row r="9">
          <cell r="R9" t="str">
            <v xml:space="preserve">Вредност на активни договори (лева скала) </v>
          </cell>
          <cell r="S9">
            <v>1477</v>
          </cell>
          <cell r="T9">
            <v>121</v>
          </cell>
          <cell r="U9">
            <v>1145</v>
          </cell>
          <cell r="V9">
            <v>2268</v>
          </cell>
          <cell r="W9">
            <v>129</v>
          </cell>
          <cell r="X9">
            <v>1198</v>
          </cell>
        </row>
        <row r="10">
          <cell r="R10" t="str">
            <v>Број на активни договори (десна скала)</v>
          </cell>
          <cell r="S10">
            <v>17536</v>
          </cell>
          <cell r="T10">
            <v>150</v>
          </cell>
          <cell r="U10">
            <v>13021</v>
          </cell>
          <cell r="V10">
            <v>48962</v>
          </cell>
          <cell r="W10">
            <v>142</v>
          </cell>
          <cell r="X10">
            <v>13361</v>
          </cell>
        </row>
      </sheetData>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2016"/>
      <sheetName val="BS 2015"/>
      <sheetName val="Struktura na BS 2016"/>
      <sheetName val="Актива и број на друштва"/>
      <sheetName val="Sopstvenicka struktura 2016"/>
      <sheetName val="Сопственичка структура"/>
      <sheetName val="БУ 2015"/>
      <sheetName val="БУ 2016-15"/>
      <sheetName val="BS 2015-16"/>
      <sheetName val="БУ корегиран 2015"/>
      <sheetName val="Skluceni dogovori 2016"/>
      <sheetName val="Склучени договори 2016 i 2017"/>
      <sheetName val="Склучени договори 2015 (eng)"/>
      <sheetName val="2016 valuta"/>
      <sheetName val="2016 valuta (eng)"/>
      <sheetName val="2016 rocnost"/>
      <sheetName val="2016 rocnost (eng)"/>
      <sheetName val="Активни договори 2017"/>
      <sheetName val="Активни договори 2016 (eng)"/>
      <sheetName val="Активни договори валут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34">
          <cell r="F34" t="str">
            <v>правни лица</v>
          </cell>
          <cell r="K34" t="str">
            <v>физички лица</v>
          </cell>
        </row>
        <row r="35">
          <cell r="F35">
            <v>2014</v>
          </cell>
          <cell r="G35">
            <v>2015</v>
          </cell>
          <cell r="H35">
            <v>2016</v>
          </cell>
          <cell r="I35">
            <v>2017</v>
          </cell>
          <cell r="J35">
            <v>2018</v>
          </cell>
          <cell r="K35">
            <v>2014</v>
          </cell>
          <cell r="L35">
            <v>2015</v>
          </cell>
          <cell r="M35">
            <v>2016</v>
          </cell>
          <cell r="N35">
            <v>2017</v>
          </cell>
          <cell r="O35">
            <v>2018</v>
          </cell>
        </row>
        <row r="36">
          <cell r="E36" t="str">
            <v xml:space="preserve">Вредност на активни договори (лева скала) </v>
          </cell>
          <cell r="F36">
            <v>292</v>
          </cell>
          <cell r="G36">
            <v>368</v>
          </cell>
          <cell r="H36">
            <v>402</v>
          </cell>
          <cell r="I36">
            <v>567</v>
          </cell>
          <cell r="J36">
            <v>800</v>
          </cell>
          <cell r="K36">
            <v>1152</v>
          </cell>
          <cell r="L36">
            <v>1470</v>
          </cell>
          <cell r="M36">
            <v>1594</v>
          </cell>
          <cell r="N36">
            <v>2176</v>
          </cell>
          <cell r="O36">
            <v>2794</v>
          </cell>
        </row>
        <row r="37">
          <cell r="E37" t="str">
            <v>Број на активни договори (десна скала)</v>
          </cell>
          <cell r="F37">
            <v>533</v>
          </cell>
          <cell r="G37">
            <v>538</v>
          </cell>
          <cell r="H37">
            <v>566</v>
          </cell>
          <cell r="I37">
            <v>592</v>
          </cell>
          <cell r="J37">
            <v>649</v>
          </cell>
        </row>
        <row r="38">
          <cell r="E38" t="str">
            <v>Број на активни договори (десна скала)</v>
          </cell>
          <cell r="K38">
            <v>11386</v>
          </cell>
          <cell r="L38">
            <v>14409</v>
          </cell>
          <cell r="M38">
            <v>16809</v>
          </cell>
          <cell r="N38">
            <v>30115</v>
          </cell>
          <cell r="O38">
            <v>61817</v>
          </cell>
        </row>
      </sheetData>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5"/>
  <sheetViews>
    <sheetView workbookViewId="0">
      <selection activeCell="B3" sqref="B3:L3"/>
    </sheetView>
  </sheetViews>
  <sheetFormatPr defaultColWidth="8.85546875" defaultRowHeight="14.25"/>
  <cols>
    <col min="1" max="1" width="5.42578125" style="1" customWidth="1"/>
    <col min="2" max="2" width="34.5703125" style="1" customWidth="1"/>
    <col min="3" max="3" width="11.140625" style="1" customWidth="1"/>
    <col min="4" max="4" width="12" style="1" customWidth="1"/>
    <col min="5" max="6" width="10" style="1" customWidth="1"/>
    <col min="7" max="8" width="11.7109375" style="1" customWidth="1"/>
    <col min="9" max="12" width="10" style="1" customWidth="1"/>
    <col min="13" max="16384" width="8.85546875" style="1"/>
  </cols>
  <sheetData>
    <row r="1" spans="2:16">
      <c r="K1" s="1023" t="s">
        <v>187</v>
      </c>
      <c r="L1" s="1023"/>
    </row>
    <row r="3" spans="2:16">
      <c r="B3" s="1023" t="s">
        <v>96</v>
      </c>
      <c r="C3" s="1023"/>
      <c r="D3" s="1023"/>
      <c r="E3" s="1023"/>
      <c r="F3" s="1023"/>
      <c r="G3" s="1023"/>
      <c r="H3" s="1023"/>
      <c r="I3" s="1023"/>
      <c r="J3" s="1023"/>
      <c r="K3" s="1023"/>
      <c r="L3" s="1023"/>
    </row>
    <row r="4" spans="2:16" ht="15" thickBot="1"/>
    <row r="5" spans="2:16" ht="90.6" customHeight="1">
      <c r="B5" s="1021" t="s">
        <v>94</v>
      </c>
      <c r="C5" s="1024" t="s">
        <v>95</v>
      </c>
      <c r="D5" s="1024"/>
      <c r="E5" s="1025" t="s">
        <v>98</v>
      </c>
      <c r="F5" s="1026"/>
      <c r="G5" s="1027" t="s">
        <v>93</v>
      </c>
      <c r="H5" s="1028"/>
      <c r="I5" s="1025" t="s">
        <v>91</v>
      </c>
      <c r="J5" s="1026"/>
      <c r="K5" s="1024" t="s">
        <v>92</v>
      </c>
      <c r="L5" s="1024"/>
    </row>
    <row r="6" spans="2:16" ht="15" thickBot="1">
      <c r="B6" s="1022"/>
      <c r="C6" s="78">
        <v>2017</v>
      </c>
      <c r="D6" s="80">
        <v>2018</v>
      </c>
      <c r="E6" s="78">
        <v>2017</v>
      </c>
      <c r="F6" s="241">
        <v>2018</v>
      </c>
      <c r="G6" s="79">
        <v>2017</v>
      </c>
      <c r="H6" s="80">
        <v>2018</v>
      </c>
      <c r="I6" s="78">
        <v>2017</v>
      </c>
      <c r="J6" s="241">
        <v>2018</v>
      </c>
      <c r="K6" s="79">
        <v>2017</v>
      </c>
      <c r="L6" s="80">
        <v>2018</v>
      </c>
    </row>
    <row r="7" spans="2:16" ht="28.5">
      <c r="B7" s="73" t="s">
        <v>1</v>
      </c>
      <c r="C7" s="85">
        <v>27961.268962812926</v>
      </c>
      <c r="D7" s="86">
        <v>26568.067473426214</v>
      </c>
      <c r="E7" s="242">
        <f>C7/C13*100</f>
        <v>9.333162847732547</v>
      </c>
      <c r="F7" s="243">
        <f>D7/D13*100</f>
        <v>8.6329230853222647</v>
      </c>
      <c r="G7" s="237">
        <v>-4347.6859169431882</v>
      </c>
      <c r="H7" s="86">
        <f>D7-C7</f>
        <v>-1393.2014893867126</v>
      </c>
      <c r="I7" s="246">
        <v>-13.456597197662148</v>
      </c>
      <c r="J7" s="252">
        <f>D7/C7*100-100</f>
        <v>-4.9826118093552907</v>
      </c>
      <c r="K7" s="148">
        <f>G7/G13*100</f>
        <v>-155.28306624308431</v>
      </c>
      <c r="L7" s="149">
        <f>H7/H13*100</f>
        <v>-17.068610321349187</v>
      </c>
      <c r="P7" s="152"/>
    </row>
    <row r="8" spans="2:16">
      <c r="B8" s="76" t="s">
        <v>0</v>
      </c>
      <c r="C8" s="89">
        <v>56154.94035737589</v>
      </c>
      <c r="D8" s="90">
        <v>58242.105473805539</v>
      </c>
      <c r="E8" s="244">
        <f>C8/C13*100</f>
        <v>18.743899061130897</v>
      </c>
      <c r="F8" s="245">
        <f>D8/D13*100</f>
        <v>18.924960100522849</v>
      </c>
      <c r="G8" s="238">
        <v>970.12554742133216</v>
      </c>
      <c r="H8" s="249">
        <f t="shared" ref="H8:H12" si="0">D8-C8</f>
        <v>2087.1651164296491</v>
      </c>
      <c r="I8" s="244">
        <v>1.7579574213708185</v>
      </c>
      <c r="J8" s="245">
        <f t="shared" ref="J8:J13" si="1">D8/C8*100-100</f>
        <v>3.7167969605999218</v>
      </c>
      <c r="K8" s="250">
        <f>G8/G13*100</f>
        <v>34.649253079038282</v>
      </c>
      <c r="L8" s="150">
        <f>H8/H13*100</f>
        <v>25.570607209394542</v>
      </c>
      <c r="P8" s="152"/>
    </row>
    <row r="9" spans="2:16">
      <c r="B9" s="76" t="s">
        <v>2</v>
      </c>
      <c r="C9" s="89">
        <v>42678.017741042888</v>
      </c>
      <c r="D9" s="90">
        <v>42775.764270492466</v>
      </c>
      <c r="E9" s="244">
        <f>C9/C13*100</f>
        <v>14.245451096132964</v>
      </c>
      <c r="F9" s="245">
        <f>D9/D13*100</f>
        <v>13.899388174634719</v>
      </c>
      <c r="G9" s="238">
        <v>-1941.8906794268041</v>
      </c>
      <c r="H9" s="249">
        <f t="shared" si="0"/>
        <v>97.746529449577793</v>
      </c>
      <c r="I9" s="244">
        <v>-4.3520723106996542</v>
      </c>
      <c r="J9" s="245">
        <f t="shared" si="1"/>
        <v>0.22903249640758361</v>
      </c>
      <c r="K9" s="250">
        <f>G9/G13*100</f>
        <v>-69.357065981958485</v>
      </c>
      <c r="L9" s="150">
        <f>H9/H13*100</f>
        <v>1.1975277331734366</v>
      </c>
      <c r="P9" s="152"/>
    </row>
    <row r="10" spans="2:16" ht="42.75">
      <c r="B10" s="76" t="s">
        <v>89</v>
      </c>
      <c r="C10" s="89">
        <v>80047.143100497749</v>
      </c>
      <c r="D10" s="90">
        <v>87404.693635854463</v>
      </c>
      <c r="E10" s="244">
        <f>C10/C13*100</f>
        <v>26.718852532990983</v>
      </c>
      <c r="F10" s="245">
        <f>D10/D13*100</f>
        <v>28.400936508054581</v>
      </c>
      <c r="G10" s="238">
        <v>3759.5515721823904</v>
      </c>
      <c r="H10" s="249">
        <f t="shared" si="0"/>
        <v>7357.5505353567132</v>
      </c>
      <c r="I10" s="244">
        <v>4.9281298529223676</v>
      </c>
      <c r="J10" s="245">
        <f t="shared" si="1"/>
        <v>9.1915217088003374</v>
      </c>
      <c r="K10" s="250">
        <f>G10/G13*100</f>
        <v>134.27710901387965</v>
      </c>
      <c r="L10" s="150">
        <f>H10/H13*100</f>
        <v>90.13998618600354</v>
      </c>
      <c r="P10" s="152"/>
    </row>
    <row r="11" spans="2:16">
      <c r="B11" s="76" t="s">
        <v>82</v>
      </c>
      <c r="C11" s="89">
        <v>30019.104124294961</v>
      </c>
      <c r="D11" s="90">
        <v>28040.968020728938</v>
      </c>
      <c r="E11" s="244">
        <f>C11/C13*100</f>
        <v>10.020045503217354</v>
      </c>
      <c r="F11" s="245">
        <f>D11/D13*100</f>
        <v>9.1115215814270947</v>
      </c>
      <c r="G11" s="238">
        <v>3664.7188404439512</v>
      </c>
      <c r="H11" s="249">
        <f t="shared" si="0"/>
        <v>-1978.1361035660229</v>
      </c>
      <c r="I11" s="244">
        <v>13.905537165723828</v>
      </c>
      <c r="J11" s="245">
        <f t="shared" si="1"/>
        <v>-6.5895907332060801</v>
      </c>
      <c r="K11" s="250">
        <f>G11/G13*100</f>
        <v>130.8900388239276</v>
      </c>
      <c r="L11" s="150">
        <f>H11/H13*100</f>
        <v>-24.23485373190594</v>
      </c>
      <c r="P11" s="152"/>
    </row>
    <row r="12" spans="2:16" ht="64.5" customHeight="1" thickBot="1">
      <c r="B12" s="73" t="s">
        <v>90</v>
      </c>
      <c r="C12" s="85">
        <v>62730.022729743403</v>
      </c>
      <c r="D12" s="93">
        <v>64721.258539624047</v>
      </c>
      <c r="E12" s="246">
        <f>C12/C13*100</f>
        <v>20.938588958795261</v>
      </c>
      <c r="F12" s="247">
        <f>D12/D13*100</f>
        <v>21.030270550038502</v>
      </c>
      <c r="G12" s="239">
        <v>695.02611988403805</v>
      </c>
      <c r="H12" s="93">
        <f t="shared" si="0"/>
        <v>1991.2358098806435</v>
      </c>
      <c r="I12" s="246">
        <v>1.1203774608953267</v>
      </c>
      <c r="J12" s="251">
        <f t="shared" si="1"/>
        <v>3.1742947367632723</v>
      </c>
      <c r="K12" s="151">
        <f>G12/G13*100</f>
        <v>24.82373130819634</v>
      </c>
      <c r="L12" s="149">
        <f>H12/H13*100</f>
        <v>24.39534292468365</v>
      </c>
      <c r="P12" s="152"/>
    </row>
    <row r="13" spans="2:16" ht="15" thickBot="1">
      <c r="B13" s="83" t="s">
        <v>83</v>
      </c>
      <c r="C13" s="74">
        <f>C12+C11+C10+C9+C8+C7</f>
        <v>299590.49701576779</v>
      </c>
      <c r="D13" s="81">
        <f>D7+D8+D9+D10+D11+D12</f>
        <v>307752.85741393163</v>
      </c>
      <c r="E13" s="248">
        <f t="shared" ref="E13:F13" si="2">E7+E8+E9+E10+E11+E12</f>
        <v>100</v>
      </c>
      <c r="F13" s="135">
        <f t="shared" si="2"/>
        <v>100.00000000000003</v>
      </c>
      <c r="G13" s="240">
        <v>2799.8454835617449</v>
      </c>
      <c r="H13" s="81">
        <f>D13-C13</f>
        <v>8162.3603981638444</v>
      </c>
      <c r="I13" s="134">
        <v>0.94337387957044427</v>
      </c>
      <c r="J13" s="135">
        <f t="shared" si="1"/>
        <v>2.7245057768752474</v>
      </c>
      <c r="K13" s="75">
        <f>SUM(K7:K12)</f>
        <v>99.999999999999105</v>
      </c>
      <c r="L13" s="75">
        <f>SUM(L7:L12)</f>
        <v>100.00000000000003</v>
      </c>
    </row>
    <row r="15" spans="2:16">
      <c r="B15" s="405" t="s">
        <v>173</v>
      </c>
    </row>
  </sheetData>
  <mergeCells count="8">
    <mergeCell ref="B5:B6"/>
    <mergeCell ref="B3:L3"/>
    <mergeCell ref="K1:L1"/>
    <mergeCell ref="C5:D5"/>
    <mergeCell ref="E5:F5"/>
    <mergeCell ref="G5:H5"/>
    <mergeCell ref="I5:J5"/>
    <mergeCell ref="K5:L5"/>
  </mergeCells>
  <pageMargins left="0.70866141732283472" right="0.70866141732283472" top="0.74803149606299213" bottom="0.74803149606299213" header="0.31496062992125984" footer="0.31496062992125984"/>
  <pageSetup paperSize="9"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27"/>
  <sheetViews>
    <sheetView showGridLines="0" workbookViewId="0"/>
  </sheetViews>
  <sheetFormatPr defaultRowHeight="12.75"/>
  <cols>
    <col min="1" max="1" width="5.42578125" style="2" customWidth="1"/>
    <col min="2" max="2" width="35.42578125" style="2" customWidth="1"/>
    <col min="3" max="3" width="10.28515625" style="2" bestFit="1" customWidth="1"/>
    <col min="4" max="5" width="11.7109375" style="2" customWidth="1"/>
    <col min="6" max="6" width="14.85546875" style="2" customWidth="1"/>
    <col min="7" max="8" width="11.7109375" style="2" customWidth="1"/>
    <col min="9" max="9" width="14.85546875" style="2" customWidth="1"/>
    <col min="10" max="12" width="11.7109375" style="2" customWidth="1"/>
    <col min="13" max="13" width="15" style="2" customWidth="1"/>
    <col min="14" max="15" width="11.7109375" style="2" customWidth="1"/>
    <col min="16" max="16" width="15" style="2" customWidth="1"/>
    <col min="17" max="17" width="15.7109375" style="2" customWidth="1"/>
    <col min="18" max="238" width="9.140625" style="2"/>
    <col min="239" max="239" width="35.42578125" style="2" customWidth="1"/>
    <col min="240" max="243" width="0" style="2" hidden="1" customWidth="1"/>
    <col min="244" max="244" width="11.7109375" style="2" customWidth="1"/>
    <col min="245" max="245" width="18.7109375" style="2" customWidth="1"/>
    <col min="246" max="246" width="11.7109375" style="2" customWidth="1"/>
    <col min="247" max="247" width="15" style="2" customWidth="1"/>
    <col min="248" max="248" width="11.7109375" style="2" customWidth="1"/>
    <col min="249" max="249" width="17.42578125" style="2" customWidth="1"/>
    <col min="250" max="250" width="11.7109375" style="2" customWidth="1"/>
    <col min="251" max="251" width="15" style="2" customWidth="1"/>
    <col min="252" max="252" width="15.7109375" style="2" customWidth="1"/>
    <col min="253" max="254" width="17.28515625" style="2" customWidth="1"/>
    <col min="255" max="257" width="9.140625" style="2"/>
    <col min="258" max="258" width="11" style="2" customWidth="1"/>
    <col min="259" max="259" width="9.140625" style="2"/>
    <col min="260" max="260" width="10.5703125" style="2" customWidth="1"/>
    <col min="261" max="494" width="9.140625" style="2"/>
    <col min="495" max="495" width="35.42578125" style="2" customWidth="1"/>
    <col min="496" max="499" width="0" style="2" hidden="1" customWidth="1"/>
    <col min="500" max="500" width="11.7109375" style="2" customWidth="1"/>
    <col min="501" max="501" width="18.7109375" style="2" customWidth="1"/>
    <col min="502" max="502" width="11.7109375" style="2" customWidth="1"/>
    <col min="503" max="503" width="15" style="2" customWidth="1"/>
    <col min="504" max="504" width="11.7109375" style="2" customWidth="1"/>
    <col min="505" max="505" width="17.42578125" style="2" customWidth="1"/>
    <col min="506" max="506" width="11.7109375" style="2" customWidth="1"/>
    <col min="507" max="507" width="15" style="2" customWidth="1"/>
    <col min="508" max="508" width="15.7109375" style="2" customWidth="1"/>
    <col min="509" max="510" width="17.28515625" style="2" customWidth="1"/>
    <col min="511" max="513" width="9.140625" style="2"/>
    <col min="514" max="514" width="11" style="2" customWidth="1"/>
    <col min="515" max="515" width="9.140625" style="2"/>
    <col min="516" max="516" width="10.5703125" style="2" customWidth="1"/>
    <col min="517" max="750" width="9.140625" style="2"/>
    <col min="751" max="751" width="35.42578125" style="2" customWidth="1"/>
    <col min="752" max="755" width="0" style="2" hidden="1" customWidth="1"/>
    <col min="756" max="756" width="11.7109375" style="2" customWidth="1"/>
    <col min="757" max="757" width="18.7109375" style="2" customWidth="1"/>
    <col min="758" max="758" width="11.7109375" style="2" customWidth="1"/>
    <col min="759" max="759" width="15" style="2" customWidth="1"/>
    <col min="760" max="760" width="11.7109375" style="2" customWidth="1"/>
    <col min="761" max="761" width="17.42578125" style="2" customWidth="1"/>
    <col min="762" max="762" width="11.7109375" style="2" customWidth="1"/>
    <col min="763" max="763" width="15" style="2" customWidth="1"/>
    <col min="764" max="764" width="15.7109375" style="2" customWidth="1"/>
    <col min="765" max="766" width="17.28515625" style="2" customWidth="1"/>
    <col min="767" max="769" width="9.140625" style="2"/>
    <col min="770" max="770" width="11" style="2" customWidth="1"/>
    <col min="771" max="771" width="9.140625" style="2"/>
    <col min="772" max="772" width="10.5703125" style="2" customWidth="1"/>
    <col min="773" max="1006" width="9.140625" style="2"/>
    <col min="1007" max="1007" width="35.42578125" style="2" customWidth="1"/>
    <col min="1008" max="1011" width="0" style="2" hidden="1" customWidth="1"/>
    <col min="1012" max="1012" width="11.7109375" style="2" customWidth="1"/>
    <col min="1013" max="1013" width="18.7109375" style="2" customWidth="1"/>
    <col min="1014" max="1014" width="11.7109375" style="2" customWidth="1"/>
    <col min="1015" max="1015" width="15" style="2" customWidth="1"/>
    <col min="1016" max="1016" width="11.7109375" style="2" customWidth="1"/>
    <col min="1017" max="1017" width="17.42578125" style="2" customWidth="1"/>
    <col min="1018" max="1018" width="11.7109375" style="2" customWidth="1"/>
    <col min="1019" max="1019" width="15" style="2" customWidth="1"/>
    <col min="1020" max="1020" width="15.7109375" style="2" customWidth="1"/>
    <col min="1021" max="1022" width="17.28515625" style="2" customWidth="1"/>
    <col min="1023" max="1025" width="9.140625" style="2"/>
    <col min="1026" max="1026" width="11" style="2" customWidth="1"/>
    <col min="1027" max="1027" width="9.140625" style="2"/>
    <col min="1028" max="1028" width="10.5703125" style="2" customWidth="1"/>
    <col min="1029" max="1262" width="9.140625" style="2"/>
    <col min="1263" max="1263" width="35.42578125" style="2" customWidth="1"/>
    <col min="1264" max="1267" width="0" style="2" hidden="1" customWidth="1"/>
    <col min="1268" max="1268" width="11.7109375" style="2" customWidth="1"/>
    <col min="1269" max="1269" width="18.7109375" style="2" customWidth="1"/>
    <col min="1270" max="1270" width="11.7109375" style="2" customWidth="1"/>
    <col min="1271" max="1271" width="15" style="2" customWidth="1"/>
    <col min="1272" max="1272" width="11.7109375" style="2" customWidth="1"/>
    <col min="1273" max="1273" width="17.42578125" style="2" customWidth="1"/>
    <col min="1274" max="1274" width="11.7109375" style="2" customWidth="1"/>
    <col min="1275" max="1275" width="15" style="2" customWidth="1"/>
    <col min="1276" max="1276" width="15.7109375" style="2" customWidth="1"/>
    <col min="1277" max="1278" width="17.28515625" style="2" customWidth="1"/>
    <col min="1279" max="1281" width="9.140625" style="2"/>
    <col min="1282" max="1282" width="11" style="2" customWidth="1"/>
    <col min="1283" max="1283" width="9.140625" style="2"/>
    <col min="1284" max="1284" width="10.5703125" style="2" customWidth="1"/>
    <col min="1285" max="1518" width="9.140625" style="2"/>
    <col min="1519" max="1519" width="35.42578125" style="2" customWidth="1"/>
    <col min="1520" max="1523" width="0" style="2" hidden="1" customWidth="1"/>
    <col min="1524" max="1524" width="11.7109375" style="2" customWidth="1"/>
    <col min="1525" max="1525" width="18.7109375" style="2" customWidth="1"/>
    <col min="1526" max="1526" width="11.7109375" style="2" customWidth="1"/>
    <col min="1527" max="1527" width="15" style="2" customWidth="1"/>
    <col min="1528" max="1528" width="11.7109375" style="2" customWidth="1"/>
    <col min="1529" max="1529" width="17.42578125" style="2" customWidth="1"/>
    <col min="1530" max="1530" width="11.7109375" style="2" customWidth="1"/>
    <col min="1531" max="1531" width="15" style="2" customWidth="1"/>
    <col min="1532" max="1532" width="15.7109375" style="2" customWidth="1"/>
    <col min="1533" max="1534" width="17.28515625" style="2" customWidth="1"/>
    <col min="1535" max="1537" width="9.140625" style="2"/>
    <col min="1538" max="1538" width="11" style="2" customWidth="1"/>
    <col min="1539" max="1539" width="9.140625" style="2"/>
    <col min="1540" max="1540" width="10.5703125" style="2" customWidth="1"/>
    <col min="1541" max="1774" width="9.140625" style="2"/>
    <col min="1775" max="1775" width="35.42578125" style="2" customWidth="1"/>
    <col min="1776" max="1779" width="0" style="2" hidden="1" customWidth="1"/>
    <col min="1780" max="1780" width="11.7109375" style="2" customWidth="1"/>
    <col min="1781" max="1781" width="18.7109375" style="2" customWidth="1"/>
    <col min="1782" max="1782" width="11.7109375" style="2" customWidth="1"/>
    <col min="1783" max="1783" width="15" style="2" customWidth="1"/>
    <col min="1784" max="1784" width="11.7109375" style="2" customWidth="1"/>
    <col min="1785" max="1785" width="17.42578125" style="2" customWidth="1"/>
    <col min="1786" max="1786" width="11.7109375" style="2" customWidth="1"/>
    <col min="1787" max="1787" width="15" style="2" customWidth="1"/>
    <col min="1788" max="1788" width="15.7109375" style="2" customWidth="1"/>
    <col min="1789" max="1790" width="17.28515625" style="2" customWidth="1"/>
    <col min="1791" max="1793" width="9.140625" style="2"/>
    <col min="1794" max="1794" width="11" style="2" customWidth="1"/>
    <col min="1795" max="1795" width="9.140625" style="2"/>
    <col min="1796" max="1796" width="10.5703125" style="2" customWidth="1"/>
    <col min="1797" max="2030" width="9.140625" style="2"/>
    <col min="2031" max="2031" width="35.42578125" style="2" customWidth="1"/>
    <col min="2032" max="2035" width="0" style="2" hidden="1" customWidth="1"/>
    <col min="2036" max="2036" width="11.7109375" style="2" customWidth="1"/>
    <col min="2037" max="2037" width="18.7109375" style="2" customWidth="1"/>
    <col min="2038" max="2038" width="11.7109375" style="2" customWidth="1"/>
    <col min="2039" max="2039" width="15" style="2" customWidth="1"/>
    <col min="2040" max="2040" width="11.7109375" style="2" customWidth="1"/>
    <col min="2041" max="2041" width="17.42578125" style="2" customWidth="1"/>
    <col min="2042" max="2042" width="11.7109375" style="2" customWidth="1"/>
    <col min="2043" max="2043" width="15" style="2" customWidth="1"/>
    <col min="2044" max="2044" width="15.7109375" style="2" customWidth="1"/>
    <col min="2045" max="2046" width="17.28515625" style="2" customWidth="1"/>
    <col min="2047" max="2049" width="9.140625" style="2"/>
    <col min="2050" max="2050" width="11" style="2" customWidth="1"/>
    <col min="2051" max="2051" width="9.140625" style="2"/>
    <col min="2052" max="2052" width="10.5703125" style="2" customWidth="1"/>
    <col min="2053" max="2286" width="9.140625" style="2"/>
    <col min="2287" max="2287" width="35.42578125" style="2" customWidth="1"/>
    <col min="2288" max="2291" width="0" style="2" hidden="1" customWidth="1"/>
    <col min="2292" max="2292" width="11.7109375" style="2" customWidth="1"/>
    <col min="2293" max="2293" width="18.7109375" style="2" customWidth="1"/>
    <col min="2294" max="2294" width="11.7109375" style="2" customWidth="1"/>
    <col min="2295" max="2295" width="15" style="2" customWidth="1"/>
    <col min="2296" max="2296" width="11.7109375" style="2" customWidth="1"/>
    <col min="2297" max="2297" width="17.42578125" style="2" customWidth="1"/>
    <col min="2298" max="2298" width="11.7109375" style="2" customWidth="1"/>
    <col min="2299" max="2299" width="15" style="2" customWidth="1"/>
    <col min="2300" max="2300" width="15.7109375" style="2" customWidth="1"/>
    <col min="2301" max="2302" width="17.28515625" style="2" customWidth="1"/>
    <col min="2303" max="2305" width="9.140625" style="2"/>
    <col min="2306" max="2306" width="11" style="2" customWidth="1"/>
    <col min="2307" max="2307" width="9.140625" style="2"/>
    <col min="2308" max="2308" width="10.5703125" style="2" customWidth="1"/>
    <col min="2309" max="2542" width="9.140625" style="2"/>
    <col min="2543" max="2543" width="35.42578125" style="2" customWidth="1"/>
    <col min="2544" max="2547" width="0" style="2" hidden="1" customWidth="1"/>
    <col min="2548" max="2548" width="11.7109375" style="2" customWidth="1"/>
    <col min="2549" max="2549" width="18.7109375" style="2" customWidth="1"/>
    <col min="2550" max="2550" width="11.7109375" style="2" customWidth="1"/>
    <col min="2551" max="2551" width="15" style="2" customWidth="1"/>
    <col min="2552" max="2552" width="11.7109375" style="2" customWidth="1"/>
    <col min="2553" max="2553" width="17.42578125" style="2" customWidth="1"/>
    <col min="2554" max="2554" width="11.7109375" style="2" customWidth="1"/>
    <col min="2555" max="2555" width="15" style="2" customWidth="1"/>
    <col min="2556" max="2556" width="15.7109375" style="2" customWidth="1"/>
    <col min="2557" max="2558" width="17.28515625" style="2" customWidth="1"/>
    <col min="2559" max="2561" width="9.140625" style="2"/>
    <col min="2562" max="2562" width="11" style="2" customWidth="1"/>
    <col min="2563" max="2563" width="9.140625" style="2"/>
    <col min="2564" max="2564" width="10.5703125" style="2" customWidth="1"/>
    <col min="2565" max="2798" width="9.140625" style="2"/>
    <col min="2799" max="2799" width="35.42578125" style="2" customWidth="1"/>
    <col min="2800" max="2803" width="0" style="2" hidden="1" customWidth="1"/>
    <col min="2804" max="2804" width="11.7109375" style="2" customWidth="1"/>
    <col min="2805" max="2805" width="18.7109375" style="2" customWidth="1"/>
    <col min="2806" max="2806" width="11.7109375" style="2" customWidth="1"/>
    <col min="2807" max="2807" width="15" style="2" customWidth="1"/>
    <col min="2808" max="2808" width="11.7109375" style="2" customWidth="1"/>
    <col min="2809" max="2809" width="17.42578125" style="2" customWidth="1"/>
    <col min="2810" max="2810" width="11.7109375" style="2" customWidth="1"/>
    <col min="2811" max="2811" width="15" style="2" customWidth="1"/>
    <col min="2812" max="2812" width="15.7109375" style="2" customWidth="1"/>
    <col min="2813" max="2814" width="17.28515625" style="2" customWidth="1"/>
    <col min="2815" max="2817" width="9.140625" style="2"/>
    <col min="2818" max="2818" width="11" style="2" customWidth="1"/>
    <col min="2819" max="2819" width="9.140625" style="2"/>
    <col min="2820" max="2820" width="10.5703125" style="2" customWidth="1"/>
    <col min="2821" max="3054" width="9.140625" style="2"/>
    <col min="3055" max="3055" width="35.42578125" style="2" customWidth="1"/>
    <col min="3056" max="3059" width="0" style="2" hidden="1" customWidth="1"/>
    <col min="3060" max="3060" width="11.7109375" style="2" customWidth="1"/>
    <col min="3061" max="3061" width="18.7109375" style="2" customWidth="1"/>
    <col min="3062" max="3062" width="11.7109375" style="2" customWidth="1"/>
    <col min="3063" max="3063" width="15" style="2" customWidth="1"/>
    <col min="3064" max="3064" width="11.7109375" style="2" customWidth="1"/>
    <col min="3065" max="3065" width="17.42578125" style="2" customWidth="1"/>
    <col min="3066" max="3066" width="11.7109375" style="2" customWidth="1"/>
    <col min="3067" max="3067" width="15" style="2" customWidth="1"/>
    <col min="3068" max="3068" width="15.7109375" style="2" customWidth="1"/>
    <col min="3069" max="3070" width="17.28515625" style="2" customWidth="1"/>
    <col min="3071" max="3073" width="9.140625" style="2"/>
    <col min="3074" max="3074" width="11" style="2" customWidth="1"/>
    <col min="3075" max="3075" width="9.140625" style="2"/>
    <col min="3076" max="3076" width="10.5703125" style="2" customWidth="1"/>
    <col min="3077" max="3310" width="9.140625" style="2"/>
    <col min="3311" max="3311" width="35.42578125" style="2" customWidth="1"/>
    <col min="3312" max="3315" width="0" style="2" hidden="1" customWidth="1"/>
    <col min="3316" max="3316" width="11.7109375" style="2" customWidth="1"/>
    <col min="3317" max="3317" width="18.7109375" style="2" customWidth="1"/>
    <col min="3318" max="3318" width="11.7109375" style="2" customWidth="1"/>
    <col min="3319" max="3319" width="15" style="2" customWidth="1"/>
    <col min="3320" max="3320" width="11.7109375" style="2" customWidth="1"/>
    <col min="3321" max="3321" width="17.42578125" style="2" customWidth="1"/>
    <col min="3322" max="3322" width="11.7109375" style="2" customWidth="1"/>
    <col min="3323" max="3323" width="15" style="2" customWidth="1"/>
    <col min="3324" max="3324" width="15.7109375" style="2" customWidth="1"/>
    <col min="3325" max="3326" width="17.28515625" style="2" customWidth="1"/>
    <col min="3327" max="3329" width="9.140625" style="2"/>
    <col min="3330" max="3330" width="11" style="2" customWidth="1"/>
    <col min="3331" max="3331" width="9.140625" style="2"/>
    <col min="3332" max="3332" width="10.5703125" style="2" customWidth="1"/>
    <col min="3333" max="3566" width="9.140625" style="2"/>
    <col min="3567" max="3567" width="35.42578125" style="2" customWidth="1"/>
    <col min="3568" max="3571" width="0" style="2" hidden="1" customWidth="1"/>
    <col min="3572" max="3572" width="11.7109375" style="2" customWidth="1"/>
    <col min="3573" max="3573" width="18.7109375" style="2" customWidth="1"/>
    <col min="3574" max="3574" width="11.7109375" style="2" customWidth="1"/>
    <col min="3575" max="3575" width="15" style="2" customWidth="1"/>
    <col min="3576" max="3576" width="11.7109375" style="2" customWidth="1"/>
    <col min="3577" max="3577" width="17.42578125" style="2" customWidth="1"/>
    <col min="3578" max="3578" width="11.7109375" style="2" customWidth="1"/>
    <col min="3579" max="3579" width="15" style="2" customWidth="1"/>
    <col min="3580" max="3580" width="15.7109375" style="2" customWidth="1"/>
    <col min="3581" max="3582" width="17.28515625" style="2" customWidth="1"/>
    <col min="3583" max="3585" width="9.140625" style="2"/>
    <col min="3586" max="3586" width="11" style="2" customWidth="1"/>
    <col min="3587" max="3587" width="9.140625" style="2"/>
    <col min="3588" max="3588" width="10.5703125" style="2" customWidth="1"/>
    <col min="3589" max="3822" width="9.140625" style="2"/>
    <col min="3823" max="3823" width="35.42578125" style="2" customWidth="1"/>
    <col min="3824" max="3827" width="0" style="2" hidden="1" customWidth="1"/>
    <col min="3828" max="3828" width="11.7109375" style="2" customWidth="1"/>
    <col min="3829" max="3829" width="18.7109375" style="2" customWidth="1"/>
    <col min="3830" max="3830" width="11.7109375" style="2" customWidth="1"/>
    <col min="3831" max="3831" width="15" style="2" customWidth="1"/>
    <col min="3832" max="3832" width="11.7109375" style="2" customWidth="1"/>
    <col min="3833" max="3833" width="17.42578125" style="2" customWidth="1"/>
    <col min="3834" max="3834" width="11.7109375" style="2" customWidth="1"/>
    <col min="3835" max="3835" width="15" style="2" customWidth="1"/>
    <col min="3836" max="3836" width="15.7109375" style="2" customWidth="1"/>
    <col min="3837" max="3838" width="17.28515625" style="2" customWidth="1"/>
    <col min="3839" max="3841" width="9.140625" style="2"/>
    <col min="3842" max="3842" width="11" style="2" customWidth="1"/>
    <col min="3843" max="3843" width="9.140625" style="2"/>
    <col min="3844" max="3844" width="10.5703125" style="2" customWidth="1"/>
    <col min="3845" max="4078" width="9.140625" style="2"/>
    <col min="4079" max="4079" width="35.42578125" style="2" customWidth="1"/>
    <col min="4080" max="4083" width="0" style="2" hidden="1" customWidth="1"/>
    <col min="4084" max="4084" width="11.7109375" style="2" customWidth="1"/>
    <col min="4085" max="4085" width="18.7109375" style="2" customWidth="1"/>
    <col min="4086" max="4086" width="11.7109375" style="2" customWidth="1"/>
    <col min="4087" max="4087" width="15" style="2" customWidth="1"/>
    <col min="4088" max="4088" width="11.7109375" style="2" customWidth="1"/>
    <col min="4089" max="4089" width="17.42578125" style="2" customWidth="1"/>
    <col min="4090" max="4090" width="11.7109375" style="2" customWidth="1"/>
    <col min="4091" max="4091" width="15" style="2" customWidth="1"/>
    <col min="4092" max="4092" width="15.7109375" style="2" customWidth="1"/>
    <col min="4093" max="4094" width="17.28515625" style="2" customWidth="1"/>
    <col min="4095" max="4097" width="9.140625" style="2"/>
    <col min="4098" max="4098" width="11" style="2" customWidth="1"/>
    <col min="4099" max="4099" width="9.140625" style="2"/>
    <col min="4100" max="4100" width="10.5703125" style="2" customWidth="1"/>
    <col min="4101" max="4334" width="9.140625" style="2"/>
    <col min="4335" max="4335" width="35.42578125" style="2" customWidth="1"/>
    <col min="4336" max="4339" width="0" style="2" hidden="1" customWidth="1"/>
    <col min="4340" max="4340" width="11.7109375" style="2" customWidth="1"/>
    <col min="4341" max="4341" width="18.7109375" style="2" customWidth="1"/>
    <col min="4342" max="4342" width="11.7109375" style="2" customWidth="1"/>
    <col min="4343" max="4343" width="15" style="2" customWidth="1"/>
    <col min="4344" max="4344" width="11.7109375" style="2" customWidth="1"/>
    <col min="4345" max="4345" width="17.42578125" style="2" customWidth="1"/>
    <col min="4346" max="4346" width="11.7109375" style="2" customWidth="1"/>
    <col min="4347" max="4347" width="15" style="2" customWidth="1"/>
    <col min="4348" max="4348" width="15.7109375" style="2" customWidth="1"/>
    <col min="4349" max="4350" width="17.28515625" style="2" customWidth="1"/>
    <col min="4351" max="4353" width="9.140625" style="2"/>
    <col min="4354" max="4354" width="11" style="2" customWidth="1"/>
    <col min="4355" max="4355" width="9.140625" style="2"/>
    <col min="4356" max="4356" width="10.5703125" style="2" customWidth="1"/>
    <col min="4357" max="4590" width="9.140625" style="2"/>
    <col min="4591" max="4591" width="35.42578125" style="2" customWidth="1"/>
    <col min="4592" max="4595" width="0" style="2" hidden="1" customWidth="1"/>
    <col min="4596" max="4596" width="11.7109375" style="2" customWidth="1"/>
    <col min="4597" max="4597" width="18.7109375" style="2" customWidth="1"/>
    <col min="4598" max="4598" width="11.7109375" style="2" customWidth="1"/>
    <col min="4599" max="4599" width="15" style="2" customWidth="1"/>
    <col min="4600" max="4600" width="11.7109375" style="2" customWidth="1"/>
    <col min="4601" max="4601" width="17.42578125" style="2" customWidth="1"/>
    <col min="4602" max="4602" width="11.7109375" style="2" customWidth="1"/>
    <col min="4603" max="4603" width="15" style="2" customWidth="1"/>
    <col min="4604" max="4604" width="15.7109375" style="2" customWidth="1"/>
    <col min="4605" max="4606" width="17.28515625" style="2" customWidth="1"/>
    <col min="4607" max="4609" width="9.140625" style="2"/>
    <col min="4610" max="4610" width="11" style="2" customWidth="1"/>
    <col min="4611" max="4611" width="9.140625" style="2"/>
    <col min="4612" max="4612" width="10.5703125" style="2" customWidth="1"/>
    <col min="4613" max="4846" width="9.140625" style="2"/>
    <col min="4847" max="4847" width="35.42578125" style="2" customWidth="1"/>
    <col min="4848" max="4851" width="0" style="2" hidden="1" customWidth="1"/>
    <col min="4852" max="4852" width="11.7109375" style="2" customWidth="1"/>
    <col min="4853" max="4853" width="18.7109375" style="2" customWidth="1"/>
    <col min="4854" max="4854" width="11.7109375" style="2" customWidth="1"/>
    <col min="4855" max="4855" width="15" style="2" customWidth="1"/>
    <col min="4856" max="4856" width="11.7109375" style="2" customWidth="1"/>
    <col min="4857" max="4857" width="17.42578125" style="2" customWidth="1"/>
    <col min="4858" max="4858" width="11.7109375" style="2" customWidth="1"/>
    <col min="4859" max="4859" width="15" style="2" customWidth="1"/>
    <col min="4860" max="4860" width="15.7109375" style="2" customWidth="1"/>
    <col min="4861" max="4862" width="17.28515625" style="2" customWidth="1"/>
    <col min="4863" max="4865" width="9.140625" style="2"/>
    <col min="4866" max="4866" width="11" style="2" customWidth="1"/>
    <col min="4867" max="4867" width="9.140625" style="2"/>
    <col min="4868" max="4868" width="10.5703125" style="2" customWidth="1"/>
    <col min="4869" max="5102" width="9.140625" style="2"/>
    <col min="5103" max="5103" width="35.42578125" style="2" customWidth="1"/>
    <col min="5104" max="5107" width="0" style="2" hidden="1" customWidth="1"/>
    <col min="5108" max="5108" width="11.7109375" style="2" customWidth="1"/>
    <col min="5109" max="5109" width="18.7109375" style="2" customWidth="1"/>
    <col min="5110" max="5110" width="11.7109375" style="2" customWidth="1"/>
    <col min="5111" max="5111" width="15" style="2" customWidth="1"/>
    <col min="5112" max="5112" width="11.7109375" style="2" customWidth="1"/>
    <col min="5113" max="5113" width="17.42578125" style="2" customWidth="1"/>
    <col min="5114" max="5114" width="11.7109375" style="2" customWidth="1"/>
    <col min="5115" max="5115" width="15" style="2" customWidth="1"/>
    <col min="5116" max="5116" width="15.7109375" style="2" customWidth="1"/>
    <col min="5117" max="5118" width="17.28515625" style="2" customWidth="1"/>
    <col min="5119" max="5121" width="9.140625" style="2"/>
    <col min="5122" max="5122" width="11" style="2" customWidth="1"/>
    <col min="5123" max="5123" width="9.140625" style="2"/>
    <col min="5124" max="5124" width="10.5703125" style="2" customWidth="1"/>
    <col min="5125" max="5358" width="9.140625" style="2"/>
    <col min="5359" max="5359" width="35.42578125" style="2" customWidth="1"/>
    <col min="5360" max="5363" width="0" style="2" hidden="1" customWidth="1"/>
    <col min="5364" max="5364" width="11.7109375" style="2" customWidth="1"/>
    <col min="5365" max="5365" width="18.7109375" style="2" customWidth="1"/>
    <col min="5366" max="5366" width="11.7109375" style="2" customWidth="1"/>
    <col min="5367" max="5367" width="15" style="2" customWidth="1"/>
    <col min="5368" max="5368" width="11.7109375" style="2" customWidth="1"/>
    <col min="5369" max="5369" width="17.42578125" style="2" customWidth="1"/>
    <col min="5370" max="5370" width="11.7109375" style="2" customWidth="1"/>
    <col min="5371" max="5371" width="15" style="2" customWidth="1"/>
    <col min="5372" max="5372" width="15.7109375" style="2" customWidth="1"/>
    <col min="5373" max="5374" width="17.28515625" style="2" customWidth="1"/>
    <col min="5375" max="5377" width="9.140625" style="2"/>
    <col min="5378" max="5378" width="11" style="2" customWidth="1"/>
    <col min="5379" max="5379" width="9.140625" style="2"/>
    <col min="5380" max="5380" width="10.5703125" style="2" customWidth="1"/>
    <col min="5381" max="5614" width="9.140625" style="2"/>
    <col min="5615" max="5615" width="35.42578125" style="2" customWidth="1"/>
    <col min="5616" max="5619" width="0" style="2" hidden="1" customWidth="1"/>
    <col min="5620" max="5620" width="11.7109375" style="2" customWidth="1"/>
    <col min="5621" max="5621" width="18.7109375" style="2" customWidth="1"/>
    <col min="5622" max="5622" width="11.7109375" style="2" customWidth="1"/>
    <col min="5623" max="5623" width="15" style="2" customWidth="1"/>
    <col min="5624" max="5624" width="11.7109375" style="2" customWidth="1"/>
    <col min="5625" max="5625" width="17.42578125" style="2" customWidth="1"/>
    <col min="5626" max="5626" width="11.7109375" style="2" customWidth="1"/>
    <col min="5627" max="5627" width="15" style="2" customWidth="1"/>
    <col min="5628" max="5628" width="15.7109375" style="2" customWidth="1"/>
    <col min="5629" max="5630" width="17.28515625" style="2" customWidth="1"/>
    <col min="5631" max="5633" width="9.140625" style="2"/>
    <col min="5634" max="5634" width="11" style="2" customWidth="1"/>
    <col min="5635" max="5635" width="9.140625" style="2"/>
    <col min="5636" max="5636" width="10.5703125" style="2" customWidth="1"/>
    <col min="5637" max="5870" width="9.140625" style="2"/>
    <col min="5871" max="5871" width="35.42578125" style="2" customWidth="1"/>
    <col min="5872" max="5875" width="0" style="2" hidden="1" customWidth="1"/>
    <col min="5876" max="5876" width="11.7109375" style="2" customWidth="1"/>
    <col min="5877" max="5877" width="18.7109375" style="2" customWidth="1"/>
    <col min="5878" max="5878" width="11.7109375" style="2" customWidth="1"/>
    <col min="5879" max="5879" width="15" style="2" customWidth="1"/>
    <col min="5880" max="5880" width="11.7109375" style="2" customWidth="1"/>
    <col min="5881" max="5881" width="17.42578125" style="2" customWidth="1"/>
    <col min="5882" max="5882" width="11.7109375" style="2" customWidth="1"/>
    <col min="5883" max="5883" width="15" style="2" customWidth="1"/>
    <col min="5884" max="5884" width="15.7109375" style="2" customWidth="1"/>
    <col min="5885" max="5886" width="17.28515625" style="2" customWidth="1"/>
    <col min="5887" max="5889" width="9.140625" style="2"/>
    <col min="5890" max="5890" width="11" style="2" customWidth="1"/>
    <col min="5891" max="5891" width="9.140625" style="2"/>
    <col min="5892" max="5892" width="10.5703125" style="2" customWidth="1"/>
    <col min="5893" max="6126" width="9.140625" style="2"/>
    <col min="6127" max="6127" width="35.42578125" style="2" customWidth="1"/>
    <col min="6128" max="6131" width="0" style="2" hidden="1" customWidth="1"/>
    <col min="6132" max="6132" width="11.7109375" style="2" customWidth="1"/>
    <col min="6133" max="6133" width="18.7109375" style="2" customWidth="1"/>
    <col min="6134" max="6134" width="11.7109375" style="2" customWidth="1"/>
    <col min="6135" max="6135" width="15" style="2" customWidth="1"/>
    <col min="6136" max="6136" width="11.7109375" style="2" customWidth="1"/>
    <col min="6137" max="6137" width="17.42578125" style="2" customWidth="1"/>
    <col min="6138" max="6138" width="11.7109375" style="2" customWidth="1"/>
    <col min="6139" max="6139" width="15" style="2" customWidth="1"/>
    <col min="6140" max="6140" width="15.7109375" style="2" customWidth="1"/>
    <col min="6141" max="6142" width="17.28515625" style="2" customWidth="1"/>
    <col min="6143" max="6145" width="9.140625" style="2"/>
    <col min="6146" max="6146" width="11" style="2" customWidth="1"/>
    <col min="6147" max="6147" width="9.140625" style="2"/>
    <col min="6148" max="6148" width="10.5703125" style="2" customWidth="1"/>
    <col min="6149" max="6382" width="9.140625" style="2"/>
    <col min="6383" max="6383" width="35.42578125" style="2" customWidth="1"/>
    <col min="6384" max="6387" width="0" style="2" hidden="1" customWidth="1"/>
    <col min="6388" max="6388" width="11.7109375" style="2" customWidth="1"/>
    <col min="6389" max="6389" width="18.7109375" style="2" customWidth="1"/>
    <col min="6390" max="6390" width="11.7109375" style="2" customWidth="1"/>
    <col min="6391" max="6391" width="15" style="2" customWidth="1"/>
    <col min="6392" max="6392" width="11.7109375" style="2" customWidth="1"/>
    <col min="6393" max="6393" width="17.42578125" style="2" customWidth="1"/>
    <col min="6394" max="6394" width="11.7109375" style="2" customWidth="1"/>
    <col min="6395" max="6395" width="15" style="2" customWidth="1"/>
    <col min="6396" max="6396" width="15.7109375" style="2" customWidth="1"/>
    <col min="6397" max="6398" width="17.28515625" style="2" customWidth="1"/>
    <col min="6399" max="6401" width="9.140625" style="2"/>
    <col min="6402" max="6402" width="11" style="2" customWidth="1"/>
    <col min="6403" max="6403" width="9.140625" style="2"/>
    <col min="6404" max="6404" width="10.5703125" style="2" customWidth="1"/>
    <col min="6405" max="6638" width="9.140625" style="2"/>
    <col min="6639" max="6639" width="35.42578125" style="2" customWidth="1"/>
    <col min="6640" max="6643" width="0" style="2" hidden="1" customWidth="1"/>
    <col min="6644" max="6644" width="11.7109375" style="2" customWidth="1"/>
    <col min="6645" max="6645" width="18.7109375" style="2" customWidth="1"/>
    <col min="6646" max="6646" width="11.7109375" style="2" customWidth="1"/>
    <col min="6647" max="6647" width="15" style="2" customWidth="1"/>
    <col min="6648" max="6648" width="11.7109375" style="2" customWidth="1"/>
    <col min="6649" max="6649" width="17.42578125" style="2" customWidth="1"/>
    <col min="6650" max="6650" width="11.7109375" style="2" customWidth="1"/>
    <col min="6651" max="6651" width="15" style="2" customWidth="1"/>
    <col min="6652" max="6652" width="15.7109375" style="2" customWidth="1"/>
    <col min="6653" max="6654" width="17.28515625" style="2" customWidth="1"/>
    <col min="6655" max="6657" width="9.140625" style="2"/>
    <col min="6658" max="6658" width="11" style="2" customWidth="1"/>
    <col min="6659" max="6659" width="9.140625" style="2"/>
    <col min="6660" max="6660" width="10.5703125" style="2" customWidth="1"/>
    <col min="6661" max="6894" width="9.140625" style="2"/>
    <col min="6895" max="6895" width="35.42578125" style="2" customWidth="1"/>
    <col min="6896" max="6899" width="0" style="2" hidden="1" customWidth="1"/>
    <col min="6900" max="6900" width="11.7109375" style="2" customWidth="1"/>
    <col min="6901" max="6901" width="18.7109375" style="2" customWidth="1"/>
    <col min="6902" max="6902" width="11.7109375" style="2" customWidth="1"/>
    <col min="6903" max="6903" width="15" style="2" customWidth="1"/>
    <col min="6904" max="6904" width="11.7109375" style="2" customWidth="1"/>
    <col min="6905" max="6905" width="17.42578125" style="2" customWidth="1"/>
    <col min="6906" max="6906" width="11.7109375" style="2" customWidth="1"/>
    <col min="6907" max="6907" width="15" style="2" customWidth="1"/>
    <col min="6908" max="6908" width="15.7109375" style="2" customWidth="1"/>
    <col min="6909" max="6910" width="17.28515625" style="2" customWidth="1"/>
    <col min="6911" max="6913" width="9.140625" style="2"/>
    <col min="6914" max="6914" width="11" style="2" customWidth="1"/>
    <col min="6915" max="6915" width="9.140625" style="2"/>
    <col min="6916" max="6916" width="10.5703125" style="2" customWidth="1"/>
    <col min="6917" max="7150" width="9.140625" style="2"/>
    <col min="7151" max="7151" width="35.42578125" style="2" customWidth="1"/>
    <col min="7152" max="7155" width="0" style="2" hidden="1" customWidth="1"/>
    <col min="7156" max="7156" width="11.7109375" style="2" customWidth="1"/>
    <col min="7157" max="7157" width="18.7109375" style="2" customWidth="1"/>
    <col min="7158" max="7158" width="11.7109375" style="2" customWidth="1"/>
    <col min="7159" max="7159" width="15" style="2" customWidth="1"/>
    <col min="7160" max="7160" width="11.7109375" style="2" customWidth="1"/>
    <col min="7161" max="7161" width="17.42578125" style="2" customWidth="1"/>
    <col min="7162" max="7162" width="11.7109375" style="2" customWidth="1"/>
    <col min="7163" max="7163" width="15" style="2" customWidth="1"/>
    <col min="7164" max="7164" width="15.7109375" style="2" customWidth="1"/>
    <col min="7165" max="7166" width="17.28515625" style="2" customWidth="1"/>
    <col min="7167" max="7169" width="9.140625" style="2"/>
    <col min="7170" max="7170" width="11" style="2" customWidth="1"/>
    <col min="7171" max="7171" width="9.140625" style="2"/>
    <col min="7172" max="7172" width="10.5703125" style="2" customWidth="1"/>
    <col min="7173" max="7406" width="9.140625" style="2"/>
    <col min="7407" max="7407" width="35.42578125" style="2" customWidth="1"/>
    <col min="7408" max="7411" width="0" style="2" hidden="1" customWidth="1"/>
    <col min="7412" max="7412" width="11.7109375" style="2" customWidth="1"/>
    <col min="7413" max="7413" width="18.7109375" style="2" customWidth="1"/>
    <col min="7414" max="7414" width="11.7109375" style="2" customWidth="1"/>
    <col min="7415" max="7415" width="15" style="2" customWidth="1"/>
    <col min="7416" max="7416" width="11.7109375" style="2" customWidth="1"/>
    <col min="7417" max="7417" width="17.42578125" style="2" customWidth="1"/>
    <col min="7418" max="7418" width="11.7109375" style="2" customWidth="1"/>
    <col min="7419" max="7419" width="15" style="2" customWidth="1"/>
    <col min="7420" max="7420" width="15.7109375" style="2" customWidth="1"/>
    <col min="7421" max="7422" width="17.28515625" style="2" customWidth="1"/>
    <col min="7423" max="7425" width="9.140625" style="2"/>
    <col min="7426" max="7426" width="11" style="2" customWidth="1"/>
    <col min="7427" max="7427" width="9.140625" style="2"/>
    <col min="7428" max="7428" width="10.5703125" style="2" customWidth="1"/>
    <col min="7429" max="7662" width="9.140625" style="2"/>
    <col min="7663" max="7663" width="35.42578125" style="2" customWidth="1"/>
    <col min="7664" max="7667" width="0" style="2" hidden="1" customWidth="1"/>
    <col min="7668" max="7668" width="11.7109375" style="2" customWidth="1"/>
    <col min="7669" max="7669" width="18.7109375" style="2" customWidth="1"/>
    <col min="7670" max="7670" width="11.7109375" style="2" customWidth="1"/>
    <col min="7671" max="7671" width="15" style="2" customWidth="1"/>
    <col min="7672" max="7672" width="11.7109375" style="2" customWidth="1"/>
    <col min="7673" max="7673" width="17.42578125" style="2" customWidth="1"/>
    <col min="7674" max="7674" width="11.7109375" style="2" customWidth="1"/>
    <col min="7675" max="7675" width="15" style="2" customWidth="1"/>
    <col min="7676" max="7676" width="15.7109375" style="2" customWidth="1"/>
    <col min="7677" max="7678" width="17.28515625" style="2" customWidth="1"/>
    <col min="7679" max="7681" width="9.140625" style="2"/>
    <col min="7682" max="7682" width="11" style="2" customWidth="1"/>
    <col min="7683" max="7683" width="9.140625" style="2"/>
    <col min="7684" max="7684" width="10.5703125" style="2" customWidth="1"/>
    <col min="7685" max="7918" width="9.140625" style="2"/>
    <col min="7919" max="7919" width="35.42578125" style="2" customWidth="1"/>
    <col min="7920" max="7923" width="0" style="2" hidden="1" customWidth="1"/>
    <col min="7924" max="7924" width="11.7109375" style="2" customWidth="1"/>
    <col min="7925" max="7925" width="18.7109375" style="2" customWidth="1"/>
    <col min="7926" max="7926" width="11.7109375" style="2" customWidth="1"/>
    <col min="7927" max="7927" width="15" style="2" customWidth="1"/>
    <col min="7928" max="7928" width="11.7109375" style="2" customWidth="1"/>
    <col min="7929" max="7929" width="17.42578125" style="2" customWidth="1"/>
    <col min="7930" max="7930" width="11.7109375" style="2" customWidth="1"/>
    <col min="7931" max="7931" width="15" style="2" customWidth="1"/>
    <col min="7932" max="7932" width="15.7109375" style="2" customWidth="1"/>
    <col min="7933" max="7934" width="17.28515625" style="2" customWidth="1"/>
    <col min="7935" max="7937" width="9.140625" style="2"/>
    <col min="7938" max="7938" width="11" style="2" customWidth="1"/>
    <col min="7939" max="7939" width="9.140625" style="2"/>
    <col min="7940" max="7940" width="10.5703125" style="2" customWidth="1"/>
    <col min="7941" max="8174" width="9.140625" style="2"/>
    <col min="8175" max="8175" width="35.42578125" style="2" customWidth="1"/>
    <col min="8176" max="8179" width="0" style="2" hidden="1" customWidth="1"/>
    <col min="8180" max="8180" width="11.7109375" style="2" customWidth="1"/>
    <col min="8181" max="8181" width="18.7109375" style="2" customWidth="1"/>
    <col min="8182" max="8182" width="11.7109375" style="2" customWidth="1"/>
    <col min="8183" max="8183" width="15" style="2" customWidth="1"/>
    <col min="8184" max="8184" width="11.7109375" style="2" customWidth="1"/>
    <col min="8185" max="8185" width="17.42578125" style="2" customWidth="1"/>
    <col min="8186" max="8186" width="11.7109375" style="2" customWidth="1"/>
    <col min="8187" max="8187" width="15" style="2" customWidth="1"/>
    <col min="8188" max="8188" width="15.7109375" style="2" customWidth="1"/>
    <col min="8189" max="8190" width="17.28515625" style="2" customWidth="1"/>
    <col min="8191" max="8193" width="9.140625" style="2"/>
    <col min="8194" max="8194" width="11" style="2" customWidth="1"/>
    <col min="8195" max="8195" width="9.140625" style="2"/>
    <col min="8196" max="8196" width="10.5703125" style="2" customWidth="1"/>
    <col min="8197" max="8430" width="9.140625" style="2"/>
    <col min="8431" max="8431" width="35.42578125" style="2" customWidth="1"/>
    <col min="8432" max="8435" width="0" style="2" hidden="1" customWidth="1"/>
    <col min="8436" max="8436" width="11.7109375" style="2" customWidth="1"/>
    <col min="8437" max="8437" width="18.7109375" style="2" customWidth="1"/>
    <col min="8438" max="8438" width="11.7109375" style="2" customWidth="1"/>
    <col min="8439" max="8439" width="15" style="2" customWidth="1"/>
    <col min="8440" max="8440" width="11.7109375" style="2" customWidth="1"/>
    <col min="8441" max="8441" width="17.42578125" style="2" customWidth="1"/>
    <col min="8442" max="8442" width="11.7109375" style="2" customWidth="1"/>
    <col min="8443" max="8443" width="15" style="2" customWidth="1"/>
    <col min="8444" max="8444" width="15.7109375" style="2" customWidth="1"/>
    <col min="8445" max="8446" width="17.28515625" style="2" customWidth="1"/>
    <col min="8447" max="8449" width="9.140625" style="2"/>
    <col min="8450" max="8450" width="11" style="2" customWidth="1"/>
    <col min="8451" max="8451" width="9.140625" style="2"/>
    <col min="8452" max="8452" width="10.5703125" style="2" customWidth="1"/>
    <col min="8453" max="8686" width="9.140625" style="2"/>
    <col min="8687" max="8687" width="35.42578125" style="2" customWidth="1"/>
    <col min="8688" max="8691" width="0" style="2" hidden="1" customWidth="1"/>
    <col min="8692" max="8692" width="11.7109375" style="2" customWidth="1"/>
    <col min="8693" max="8693" width="18.7109375" style="2" customWidth="1"/>
    <col min="8694" max="8694" width="11.7109375" style="2" customWidth="1"/>
    <col min="8695" max="8695" width="15" style="2" customWidth="1"/>
    <col min="8696" max="8696" width="11.7109375" style="2" customWidth="1"/>
    <col min="8697" max="8697" width="17.42578125" style="2" customWidth="1"/>
    <col min="8698" max="8698" width="11.7109375" style="2" customWidth="1"/>
    <col min="8699" max="8699" width="15" style="2" customWidth="1"/>
    <col min="8700" max="8700" width="15.7109375" style="2" customWidth="1"/>
    <col min="8701" max="8702" width="17.28515625" style="2" customWidth="1"/>
    <col min="8703" max="8705" width="9.140625" style="2"/>
    <col min="8706" max="8706" width="11" style="2" customWidth="1"/>
    <col min="8707" max="8707" width="9.140625" style="2"/>
    <col min="8708" max="8708" width="10.5703125" style="2" customWidth="1"/>
    <col min="8709" max="8942" width="9.140625" style="2"/>
    <col min="8943" max="8943" width="35.42578125" style="2" customWidth="1"/>
    <col min="8944" max="8947" width="0" style="2" hidden="1" customWidth="1"/>
    <col min="8948" max="8948" width="11.7109375" style="2" customWidth="1"/>
    <col min="8949" max="8949" width="18.7109375" style="2" customWidth="1"/>
    <col min="8950" max="8950" width="11.7109375" style="2" customWidth="1"/>
    <col min="8951" max="8951" width="15" style="2" customWidth="1"/>
    <col min="8952" max="8952" width="11.7109375" style="2" customWidth="1"/>
    <col min="8953" max="8953" width="17.42578125" style="2" customWidth="1"/>
    <col min="8954" max="8954" width="11.7109375" style="2" customWidth="1"/>
    <col min="8955" max="8955" width="15" style="2" customWidth="1"/>
    <col min="8956" max="8956" width="15.7109375" style="2" customWidth="1"/>
    <col min="8957" max="8958" width="17.28515625" style="2" customWidth="1"/>
    <col min="8959" max="8961" width="9.140625" style="2"/>
    <col min="8962" max="8962" width="11" style="2" customWidth="1"/>
    <col min="8963" max="8963" width="9.140625" style="2"/>
    <col min="8964" max="8964" width="10.5703125" style="2" customWidth="1"/>
    <col min="8965" max="9198" width="9.140625" style="2"/>
    <col min="9199" max="9199" width="35.42578125" style="2" customWidth="1"/>
    <col min="9200" max="9203" width="0" style="2" hidden="1" customWidth="1"/>
    <col min="9204" max="9204" width="11.7109375" style="2" customWidth="1"/>
    <col min="9205" max="9205" width="18.7109375" style="2" customWidth="1"/>
    <col min="9206" max="9206" width="11.7109375" style="2" customWidth="1"/>
    <col min="9207" max="9207" width="15" style="2" customWidth="1"/>
    <col min="9208" max="9208" width="11.7109375" style="2" customWidth="1"/>
    <col min="9209" max="9209" width="17.42578125" style="2" customWidth="1"/>
    <col min="9210" max="9210" width="11.7109375" style="2" customWidth="1"/>
    <col min="9211" max="9211" width="15" style="2" customWidth="1"/>
    <col min="9212" max="9212" width="15.7109375" style="2" customWidth="1"/>
    <col min="9213" max="9214" width="17.28515625" style="2" customWidth="1"/>
    <col min="9215" max="9217" width="9.140625" style="2"/>
    <col min="9218" max="9218" width="11" style="2" customWidth="1"/>
    <col min="9219" max="9219" width="9.140625" style="2"/>
    <col min="9220" max="9220" width="10.5703125" style="2" customWidth="1"/>
    <col min="9221" max="9454" width="9.140625" style="2"/>
    <col min="9455" max="9455" width="35.42578125" style="2" customWidth="1"/>
    <col min="9456" max="9459" width="0" style="2" hidden="1" customWidth="1"/>
    <col min="9460" max="9460" width="11.7109375" style="2" customWidth="1"/>
    <col min="9461" max="9461" width="18.7109375" style="2" customWidth="1"/>
    <col min="9462" max="9462" width="11.7109375" style="2" customWidth="1"/>
    <col min="9463" max="9463" width="15" style="2" customWidth="1"/>
    <col min="9464" max="9464" width="11.7109375" style="2" customWidth="1"/>
    <col min="9465" max="9465" width="17.42578125" style="2" customWidth="1"/>
    <col min="9466" max="9466" width="11.7109375" style="2" customWidth="1"/>
    <col min="9467" max="9467" width="15" style="2" customWidth="1"/>
    <col min="9468" max="9468" width="15.7109375" style="2" customWidth="1"/>
    <col min="9469" max="9470" width="17.28515625" style="2" customWidth="1"/>
    <col min="9471" max="9473" width="9.140625" style="2"/>
    <col min="9474" max="9474" width="11" style="2" customWidth="1"/>
    <col min="9475" max="9475" width="9.140625" style="2"/>
    <col min="9476" max="9476" width="10.5703125" style="2" customWidth="1"/>
    <col min="9477" max="9710" width="9.140625" style="2"/>
    <col min="9711" max="9711" width="35.42578125" style="2" customWidth="1"/>
    <col min="9712" max="9715" width="0" style="2" hidden="1" customWidth="1"/>
    <col min="9716" max="9716" width="11.7109375" style="2" customWidth="1"/>
    <col min="9717" max="9717" width="18.7109375" style="2" customWidth="1"/>
    <col min="9718" max="9718" width="11.7109375" style="2" customWidth="1"/>
    <col min="9719" max="9719" width="15" style="2" customWidth="1"/>
    <col min="9720" max="9720" width="11.7109375" style="2" customWidth="1"/>
    <col min="9721" max="9721" width="17.42578125" style="2" customWidth="1"/>
    <col min="9722" max="9722" width="11.7109375" style="2" customWidth="1"/>
    <col min="9723" max="9723" width="15" style="2" customWidth="1"/>
    <col min="9724" max="9724" width="15.7109375" style="2" customWidth="1"/>
    <col min="9725" max="9726" width="17.28515625" style="2" customWidth="1"/>
    <col min="9727" max="9729" width="9.140625" style="2"/>
    <col min="9730" max="9730" width="11" style="2" customWidth="1"/>
    <col min="9731" max="9731" width="9.140625" style="2"/>
    <col min="9732" max="9732" width="10.5703125" style="2" customWidth="1"/>
    <col min="9733" max="9966" width="9.140625" style="2"/>
    <col min="9967" max="9967" width="35.42578125" style="2" customWidth="1"/>
    <col min="9968" max="9971" width="0" style="2" hidden="1" customWidth="1"/>
    <col min="9972" max="9972" width="11.7109375" style="2" customWidth="1"/>
    <col min="9973" max="9973" width="18.7109375" style="2" customWidth="1"/>
    <col min="9974" max="9974" width="11.7109375" style="2" customWidth="1"/>
    <col min="9975" max="9975" width="15" style="2" customWidth="1"/>
    <col min="9976" max="9976" width="11.7109375" style="2" customWidth="1"/>
    <col min="9977" max="9977" width="17.42578125" style="2" customWidth="1"/>
    <col min="9978" max="9978" width="11.7109375" style="2" customWidth="1"/>
    <col min="9979" max="9979" width="15" style="2" customWidth="1"/>
    <col min="9980" max="9980" width="15.7109375" style="2" customWidth="1"/>
    <col min="9981" max="9982" width="17.28515625" style="2" customWidth="1"/>
    <col min="9983" max="9985" width="9.140625" style="2"/>
    <col min="9986" max="9986" width="11" style="2" customWidth="1"/>
    <col min="9987" max="9987" width="9.140625" style="2"/>
    <col min="9988" max="9988" width="10.5703125" style="2" customWidth="1"/>
    <col min="9989" max="10222" width="9.140625" style="2"/>
    <col min="10223" max="10223" width="35.42578125" style="2" customWidth="1"/>
    <col min="10224" max="10227" width="0" style="2" hidden="1" customWidth="1"/>
    <col min="10228" max="10228" width="11.7109375" style="2" customWidth="1"/>
    <col min="10229" max="10229" width="18.7109375" style="2" customWidth="1"/>
    <col min="10230" max="10230" width="11.7109375" style="2" customWidth="1"/>
    <col min="10231" max="10231" width="15" style="2" customWidth="1"/>
    <col min="10232" max="10232" width="11.7109375" style="2" customWidth="1"/>
    <col min="10233" max="10233" width="17.42578125" style="2" customWidth="1"/>
    <col min="10234" max="10234" width="11.7109375" style="2" customWidth="1"/>
    <col min="10235" max="10235" width="15" style="2" customWidth="1"/>
    <col min="10236" max="10236" width="15.7109375" style="2" customWidth="1"/>
    <col min="10237" max="10238" width="17.28515625" style="2" customWidth="1"/>
    <col min="10239" max="10241" width="9.140625" style="2"/>
    <col min="10242" max="10242" width="11" style="2" customWidth="1"/>
    <col min="10243" max="10243" width="9.140625" style="2"/>
    <col min="10244" max="10244" width="10.5703125" style="2" customWidth="1"/>
    <col min="10245" max="10478" width="9.140625" style="2"/>
    <col min="10479" max="10479" width="35.42578125" style="2" customWidth="1"/>
    <col min="10480" max="10483" width="0" style="2" hidden="1" customWidth="1"/>
    <col min="10484" max="10484" width="11.7109375" style="2" customWidth="1"/>
    <col min="10485" max="10485" width="18.7109375" style="2" customWidth="1"/>
    <col min="10486" max="10486" width="11.7109375" style="2" customWidth="1"/>
    <col min="10487" max="10487" width="15" style="2" customWidth="1"/>
    <col min="10488" max="10488" width="11.7109375" style="2" customWidth="1"/>
    <col min="10489" max="10489" width="17.42578125" style="2" customWidth="1"/>
    <col min="10490" max="10490" width="11.7109375" style="2" customWidth="1"/>
    <col min="10491" max="10491" width="15" style="2" customWidth="1"/>
    <col min="10492" max="10492" width="15.7109375" style="2" customWidth="1"/>
    <col min="10493" max="10494" width="17.28515625" style="2" customWidth="1"/>
    <col min="10495" max="10497" width="9.140625" style="2"/>
    <col min="10498" max="10498" width="11" style="2" customWidth="1"/>
    <col min="10499" max="10499" width="9.140625" style="2"/>
    <col min="10500" max="10500" width="10.5703125" style="2" customWidth="1"/>
    <col min="10501" max="10734" width="9.140625" style="2"/>
    <col min="10735" max="10735" width="35.42578125" style="2" customWidth="1"/>
    <col min="10736" max="10739" width="0" style="2" hidden="1" customWidth="1"/>
    <col min="10740" max="10740" width="11.7109375" style="2" customWidth="1"/>
    <col min="10741" max="10741" width="18.7109375" style="2" customWidth="1"/>
    <col min="10742" max="10742" width="11.7109375" style="2" customWidth="1"/>
    <col min="10743" max="10743" width="15" style="2" customWidth="1"/>
    <col min="10744" max="10744" width="11.7109375" style="2" customWidth="1"/>
    <col min="10745" max="10745" width="17.42578125" style="2" customWidth="1"/>
    <col min="10746" max="10746" width="11.7109375" style="2" customWidth="1"/>
    <col min="10747" max="10747" width="15" style="2" customWidth="1"/>
    <col min="10748" max="10748" width="15.7109375" style="2" customWidth="1"/>
    <col min="10749" max="10750" width="17.28515625" style="2" customWidth="1"/>
    <col min="10751" max="10753" width="9.140625" style="2"/>
    <col min="10754" max="10754" width="11" style="2" customWidth="1"/>
    <col min="10755" max="10755" width="9.140625" style="2"/>
    <col min="10756" max="10756" width="10.5703125" style="2" customWidth="1"/>
    <col min="10757" max="10990" width="9.140625" style="2"/>
    <col min="10991" max="10991" width="35.42578125" style="2" customWidth="1"/>
    <col min="10992" max="10995" width="0" style="2" hidden="1" customWidth="1"/>
    <col min="10996" max="10996" width="11.7109375" style="2" customWidth="1"/>
    <col min="10997" max="10997" width="18.7109375" style="2" customWidth="1"/>
    <col min="10998" max="10998" width="11.7109375" style="2" customWidth="1"/>
    <col min="10999" max="10999" width="15" style="2" customWidth="1"/>
    <col min="11000" max="11000" width="11.7109375" style="2" customWidth="1"/>
    <col min="11001" max="11001" width="17.42578125" style="2" customWidth="1"/>
    <col min="11002" max="11002" width="11.7109375" style="2" customWidth="1"/>
    <col min="11003" max="11003" width="15" style="2" customWidth="1"/>
    <col min="11004" max="11004" width="15.7109375" style="2" customWidth="1"/>
    <col min="11005" max="11006" width="17.28515625" style="2" customWidth="1"/>
    <col min="11007" max="11009" width="9.140625" style="2"/>
    <col min="11010" max="11010" width="11" style="2" customWidth="1"/>
    <col min="11011" max="11011" width="9.140625" style="2"/>
    <col min="11012" max="11012" width="10.5703125" style="2" customWidth="1"/>
    <col min="11013" max="11246" width="9.140625" style="2"/>
    <col min="11247" max="11247" width="35.42578125" style="2" customWidth="1"/>
    <col min="11248" max="11251" width="0" style="2" hidden="1" customWidth="1"/>
    <col min="11252" max="11252" width="11.7109375" style="2" customWidth="1"/>
    <col min="11253" max="11253" width="18.7109375" style="2" customWidth="1"/>
    <col min="11254" max="11254" width="11.7109375" style="2" customWidth="1"/>
    <col min="11255" max="11255" width="15" style="2" customWidth="1"/>
    <col min="11256" max="11256" width="11.7109375" style="2" customWidth="1"/>
    <col min="11257" max="11257" width="17.42578125" style="2" customWidth="1"/>
    <col min="11258" max="11258" width="11.7109375" style="2" customWidth="1"/>
    <col min="11259" max="11259" width="15" style="2" customWidth="1"/>
    <col min="11260" max="11260" width="15.7109375" style="2" customWidth="1"/>
    <col min="11261" max="11262" width="17.28515625" style="2" customWidth="1"/>
    <col min="11263" max="11265" width="9.140625" style="2"/>
    <col min="11266" max="11266" width="11" style="2" customWidth="1"/>
    <col min="11267" max="11267" width="9.140625" style="2"/>
    <col min="11268" max="11268" width="10.5703125" style="2" customWidth="1"/>
    <col min="11269" max="11502" width="9.140625" style="2"/>
    <col min="11503" max="11503" width="35.42578125" style="2" customWidth="1"/>
    <col min="11504" max="11507" width="0" style="2" hidden="1" customWidth="1"/>
    <col min="11508" max="11508" width="11.7109375" style="2" customWidth="1"/>
    <col min="11509" max="11509" width="18.7109375" style="2" customWidth="1"/>
    <col min="11510" max="11510" width="11.7109375" style="2" customWidth="1"/>
    <col min="11511" max="11511" width="15" style="2" customWidth="1"/>
    <col min="11512" max="11512" width="11.7109375" style="2" customWidth="1"/>
    <col min="11513" max="11513" width="17.42578125" style="2" customWidth="1"/>
    <col min="11514" max="11514" width="11.7109375" style="2" customWidth="1"/>
    <col min="11515" max="11515" width="15" style="2" customWidth="1"/>
    <col min="11516" max="11516" width="15.7109375" style="2" customWidth="1"/>
    <col min="11517" max="11518" width="17.28515625" style="2" customWidth="1"/>
    <col min="11519" max="11521" width="9.140625" style="2"/>
    <col min="11522" max="11522" width="11" style="2" customWidth="1"/>
    <col min="11523" max="11523" width="9.140625" style="2"/>
    <col min="11524" max="11524" width="10.5703125" style="2" customWidth="1"/>
    <col min="11525" max="11758" width="9.140625" style="2"/>
    <col min="11759" max="11759" width="35.42578125" style="2" customWidth="1"/>
    <col min="11760" max="11763" width="0" style="2" hidden="1" customWidth="1"/>
    <col min="11764" max="11764" width="11.7109375" style="2" customWidth="1"/>
    <col min="11765" max="11765" width="18.7109375" style="2" customWidth="1"/>
    <col min="11766" max="11766" width="11.7109375" style="2" customWidth="1"/>
    <col min="11767" max="11767" width="15" style="2" customWidth="1"/>
    <col min="11768" max="11768" width="11.7109375" style="2" customWidth="1"/>
    <col min="11769" max="11769" width="17.42578125" style="2" customWidth="1"/>
    <col min="11770" max="11770" width="11.7109375" style="2" customWidth="1"/>
    <col min="11771" max="11771" width="15" style="2" customWidth="1"/>
    <col min="11772" max="11772" width="15.7109375" style="2" customWidth="1"/>
    <col min="11773" max="11774" width="17.28515625" style="2" customWidth="1"/>
    <col min="11775" max="11777" width="9.140625" style="2"/>
    <col min="11778" max="11778" width="11" style="2" customWidth="1"/>
    <col min="11779" max="11779" width="9.140625" style="2"/>
    <col min="11780" max="11780" width="10.5703125" style="2" customWidth="1"/>
    <col min="11781" max="12014" width="9.140625" style="2"/>
    <col min="12015" max="12015" width="35.42578125" style="2" customWidth="1"/>
    <col min="12016" max="12019" width="0" style="2" hidden="1" customWidth="1"/>
    <col min="12020" max="12020" width="11.7109375" style="2" customWidth="1"/>
    <col min="12021" max="12021" width="18.7109375" style="2" customWidth="1"/>
    <col min="12022" max="12022" width="11.7109375" style="2" customWidth="1"/>
    <col min="12023" max="12023" width="15" style="2" customWidth="1"/>
    <col min="12024" max="12024" width="11.7109375" style="2" customWidth="1"/>
    <col min="12025" max="12025" width="17.42578125" style="2" customWidth="1"/>
    <col min="12026" max="12026" width="11.7109375" style="2" customWidth="1"/>
    <col min="12027" max="12027" width="15" style="2" customWidth="1"/>
    <col min="12028" max="12028" width="15.7109375" style="2" customWidth="1"/>
    <col min="12029" max="12030" width="17.28515625" style="2" customWidth="1"/>
    <col min="12031" max="12033" width="9.140625" style="2"/>
    <col min="12034" max="12034" width="11" style="2" customWidth="1"/>
    <col min="12035" max="12035" width="9.140625" style="2"/>
    <col min="12036" max="12036" width="10.5703125" style="2" customWidth="1"/>
    <col min="12037" max="12270" width="9.140625" style="2"/>
    <col min="12271" max="12271" width="35.42578125" style="2" customWidth="1"/>
    <col min="12272" max="12275" width="0" style="2" hidden="1" customWidth="1"/>
    <col min="12276" max="12276" width="11.7109375" style="2" customWidth="1"/>
    <col min="12277" max="12277" width="18.7109375" style="2" customWidth="1"/>
    <col min="12278" max="12278" width="11.7109375" style="2" customWidth="1"/>
    <col min="12279" max="12279" width="15" style="2" customWidth="1"/>
    <col min="12280" max="12280" width="11.7109375" style="2" customWidth="1"/>
    <col min="12281" max="12281" width="17.42578125" style="2" customWidth="1"/>
    <col min="12282" max="12282" width="11.7109375" style="2" customWidth="1"/>
    <col min="12283" max="12283" width="15" style="2" customWidth="1"/>
    <col min="12284" max="12284" width="15.7109375" style="2" customWidth="1"/>
    <col min="12285" max="12286" width="17.28515625" style="2" customWidth="1"/>
    <col min="12287" max="12289" width="9.140625" style="2"/>
    <col min="12290" max="12290" width="11" style="2" customWidth="1"/>
    <col min="12291" max="12291" width="9.140625" style="2"/>
    <col min="12292" max="12292" width="10.5703125" style="2" customWidth="1"/>
    <col min="12293" max="12526" width="9.140625" style="2"/>
    <col min="12527" max="12527" width="35.42578125" style="2" customWidth="1"/>
    <col min="12528" max="12531" width="0" style="2" hidden="1" customWidth="1"/>
    <col min="12532" max="12532" width="11.7109375" style="2" customWidth="1"/>
    <col min="12533" max="12533" width="18.7109375" style="2" customWidth="1"/>
    <col min="12534" max="12534" width="11.7109375" style="2" customWidth="1"/>
    <col min="12535" max="12535" width="15" style="2" customWidth="1"/>
    <col min="12536" max="12536" width="11.7109375" style="2" customWidth="1"/>
    <col min="12537" max="12537" width="17.42578125" style="2" customWidth="1"/>
    <col min="12538" max="12538" width="11.7109375" style="2" customWidth="1"/>
    <col min="12539" max="12539" width="15" style="2" customWidth="1"/>
    <col min="12540" max="12540" width="15.7109375" style="2" customWidth="1"/>
    <col min="12541" max="12542" width="17.28515625" style="2" customWidth="1"/>
    <col min="12543" max="12545" width="9.140625" style="2"/>
    <col min="12546" max="12546" width="11" style="2" customWidth="1"/>
    <col min="12547" max="12547" width="9.140625" style="2"/>
    <col min="12548" max="12548" width="10.5703125" style="2" customWidth="1"/>
    <col min="12549" max="12782" width="9.140625" style="2"/>
    <col min="12783" max="12783" width="35.42578125" style="2" customWidth="1"/>
    <col min="12784" max="12787" width="0" style="2" hidden="1" customWidth="1"/>
    <col min="12788" max="12788" width="11.7109375" style="2" customWidth="1"/>
    <col min="12789" max="12789" width="18.7109375" style="2" customWidth="1"/>
    <col min="12790" max="12790" width="11.7109375" style="2" customWidth="1"/>
    <col min="12791" max="12791" width="15" style="2" customWidth="1"/>
    <col min="12792" max="12792" width="11.7109375" style="2" customWidth="1"/>
    <col min="12793" max="12793" width="17.42578125" style="2" customWidth="1"/>
    <col min="12794" max="12794" width="11.7109375" style="2" customWidth="1"/>
    <col min="12795" max="12795" width="15" style="2" customWidth="1"/>
    <col min="12796" max="12796" width="15.7109375" style="2" customWidth="1"/>
    <col min="12797" max="12798" width="17.28515625" style="2" customWidth="1"/>
    <col min="12799" max="12801" width="9.140625" style="2"/>
    <col min="12802" max="12802" width="11" style="2" customWidth="1"/>
    <col min="12803" max="12803" width="9.140625" style="2"/>
    <col min="12804" max="12804" width="10.5703125" style="2" customWidth="1"/>
    <col min="12805" max="13038" width="9.140625" style="2"/>
    <col min="13039" max="13039" width="35.42578125" style="2" customWidth="1"/>
    <col min="13040" max="13043" width="0" style="2" hidden="1" customWidth="1"/>
    <col min="13044" max="13044" width="11.7109375" style="2" customWidth="1"/>
    <col min="13045" max="13045" width="18.7109375" style="2" customWidth="1"/>
    <col min="13046" max="13046" width="11.7109375" style="2" customWidth="1"/>
    <col min="13047" max="13047" width="15" style="2" customWidth="1"/>
    <col min="13048" max="13048" width="11.7109375" style="2" customWidth="1"/>
    <col min="13049" max="13049" width="17.42578125" style="2" customWidth="1"/>
    <col min="13050" max="13050" width="11.7109375" style="2" customWidth="1"/>
    <col min="13051" max="13051" width="15" style="2" customWidth="1"/>
    <col min="13052" max="13052" width="15.7109375" style="2" customWidth="1"/>
    <col min="13053" max="13054" width="17.28515625" style="2" customWidth="1"/>
    <col min="13055" max="13057" width="9.140625" style="2"/>
    <col min="13058" max="13058" width="11" style="2" customWidth="1"/>
    <col min="13059" max="13059" width="9.140625" style="2"/>
    <col min="13060" max="13060" width="10.5703125" style="2" customWidth="1"/>
    <col min="13061" max="13294" width="9.140625" style="2"/>
    <col min="13295" max="13295" width="35.42578125" style="2" customWidth="1"/>
    <col min="13296" max="13299" width="0" style="2" hidden="1" customWidth="1"/>
    <col min="13300" max="13300" width="11.7109375" style="2" customWidth="1"/>
    <col min="13301" max="13301" width="18.7109375" style="2" customWidth="1"/>
    <col min="13302" max="13302" width="11.7109375" style="2" customWidth="1"/>
    <col min="13303" max="13303" width="15" style="2" customWidth="1"/>
    <col min="13304" max="13304" width="11.7109375" style="2" customWidth="1"/>
    <col min="13305" max="13305" width="17.42578125" style="2" customWidth="1"/>
    <col min="13306" max="13306" width="11.7109375" style="2" customWidth="1"/>
    <col min="13307" max="13307" width="15" style="2" customWidth="1"/>
    <col min="13308" max="13308" width="15.7109375" style="2" customWidth="1"/>
    <col min="13309" max="13310" width="17.28515625" style="2" customWidth="1"/>
    <col min="13311" max="13313" width="9.140625" style="2"/>
    <col min="13314" max="13314" width="11" style="2" customWidth="1"/>
    <col min="13315" max="13315" width="9.140625" style="2"/>
    <col min="13316" max="13316" width="10.5703125" style="2" customWidth="1"/>
    <col min="13317" max="13550" width="9.140625" style="2"/>
    <col min="13551" max="13551" width="35.42578125" style="2" customWidth="1"/>
    <col min="13552" max="13555" width="0" style="2" hidden="1" customWidth="1"/>
    <col min="13556" max="13556" width="11.7109375" style="2" customWidth="1"/>
    <col min="13557" max="13557" width="18.7109375" style="2" customWidth="1"/>
    <col min="13558" max="13558" width="11.7109375" style="2" customWidth="1"/>
    <col min="13559" max="13559" width="15" style="2" customWidth="1"/>
    <col min="13560" max="13560" width="11.7109375" style="2" customWidth="1"/>
    <col min="13561" max="13561" width="17.42578125" style="2" customWidth="1"/>
    <col min="13562" max="13562" width="11.7109375" style="2" customWidth="1"/>
    <col min="13563" max="13563" width="15" style="2" customWidth="1"/>
    <col min="13564" max="13564" width="15.7109375" style="2" customWidth="1"/>
    <col min="13565" max="13566" width="17.28515625" style="2" customWidth="1"/>
    <col min="13567" max="13569" width="9.140625" style="2"/>
    <col min="13570" max="13570" width="11" style="2" customWidth="1"/>
    <col min="13571" max="13571" width="9.140625" style="2"/>
    <col min="13572" max="13572" width="10.5703125" style="2" customWidth="1"/>
    <col min="13573" max="13806" width="9.140625" style="2"/>
    <col min="13807" max="13807" width="35.42578125" style="2" customWidth="1"/>
    <col min="13808" max="13811" width="0" style="2" hidden="1" customWidth="1"/>
    <col min="13812" max="13812" width="11.7109375" style="2" customWidth="1"/>
    <col min="13813" max="13813" width="18.7109375" style="2" customWidth="1"/>
    <col min="13814" max="13814" width="11.7109375" style="2" customWidth="1"/>
    <col min="13815" max="13815" width="15" style="2" customWidth="1"/>
    <col min="13816" max="13816" width="11.7109375" style="2" customWidth="1"/>
    <col min="13817" max="13817" width="17.42578125" style="2" customWidth="1"/>
    <col min="13818" max="13818" width="11.7109375" style="2" customWidth="1"/>
    <col min="13819" max="13819" width="15" style="2" customWidth="1"/>
    <col min="13820" max="13820" width="15.7109375" style="2" customWidth="1"/>
    <col min="13821" max="13822" width="17.28515625" style="2" customWidth="1"/>
    <col min="13823" max="13825" width="9.140625" style="2"/>
    <col min="13826" max="13826" width="11" style="2" customWidth="1"/>
    <col min="13827" max="13827" width="9.140625" style="2"/>
    <col min="13828" max="13828" width="10.5703125" style="2" customWidth="1"/>
    <col min="13829" max="14062" width="9.140625" style="2"/>
    <col min="14063" max="14063" width="35.42578125" style="2" customWidth="1"/>
    <col min="14064" max="14067" width="0" style="2" hidden="1" customWidth="1"/>
    <col min="14068" max="14068" width="11.7109375" style="2" customWidth="1"/>
    <col min="14069" max="14069" width="18.7109375" style="2" customWidth="1"/>
    <col min="14070" max="14070" width="11.7109375" style="2" customWidth="1"/>
    <col min="14071" max="14071" width="15" style="2" customWidth="1"/>
    <col min="14072" max="14072" width="11.7109375" style="2" customWidth="1"/>
    <col min="14073" max="14073" width="17.42578125" style="2" customWidth="1"/>
    <col min="14074" max="14074" width="11.7109375" style="2" customWidth="1"/>
    <col min="14075" max="14075" width="15" style="2" customWidth="1"/>
    <col min="14076" max="14076" width="15.7109375" style="2" customWidth="1"/>
    <col min="14077" max="14078" width="17.28515625" style="2" customWidth="1"/>
    <col min="14079" max="14081" width="9.140625" style="2"/>
    <col min="14082" max="14082" width="11" style="2" customWidth="1"/>
    <col min="14083" max="14083" width="9.140625" style="2"/>
    <col min="14084" max="14084" width="10.5703125" style="2" customWidth="1"/>
    <col min="14085" max="14318" width="9.140625" style="2"/>
    <col min="14319" max="14319" width="35.42578125" style="2" customWidth="1"/>
    <col min="14320" max="14323" width="0" style="2" hidden="1" customWidth="1"/>
    <col min="14324" max="14324" width="11.7109375" style="2" customWidth="1"/>
    <col min="14325" max="14325" width="18.7109375" style="2" customWidth="1"/>
    <col min="14326" max="14326" width="11.7109375" style="2" customWidth="1"/>
    <col min="14327" max="14327" width="15" style="2" customWidth="1"/>
    <col min="14328" max="14328" width="11.7109375" style="2" customWidth="1"/>
    <col min="14329" max="14329" width="17.42578125" style="2" customWidth="1"/>
    <col min="14330" max="14330" width="11.7109375" style="2" customWidth="1"/>
    <col min="14331" max="14331" width="15" style="2" customWidth="1"/>
    <col min="14332" max="14332" width="15.7109375" style="2" customWidth="1"/>
    <col min="14333" max="14334" width="17.28515625" style="2" customWidth="1"/>
    <col min="14335" max="14337" width="9.140625" style="2"/>
    <col min="14338" max="14338" width="11" style="2" customWidth="1"/>
    <col min="14339" max="14339" width="9.140625" style="2"/>
    <col min="14340" max="14340" width="10.5703125" style="2" customWidth="1"/>
    <col min="14341" max="14574" width="9.140625" style="2"/>
    <col min="14575" max="14575" width="35.42578125" style="2" customWidth="1"/>
    <col min="14576" max="14579" width="0" style="2" hidden="1" customWidth="1"/>
    <col min="14580" max="14580" width="11.7109375" style="2" customWidth="1"/>
    <col min="14581" max="14581" width="18.7109375" style="2" customWidth="1"/>
    <col min="14582" max="14582" width="11.7109375" style="2" customWidth="1"/>
    <col min="14583" max="14583" width="15" style="2" customWidth="1"/>
    <col min="14584" max="14584" width="11.7109375" style="2" customWidth="1"/>
    <col min="14585" max="14585" width="17.42578125" style="2" customWidth="1"/>
    <col min="14586" max="14586" width="11.7109375" style="2" customWidth="1"/>
    <col min="14587" max="14587" width="15" style="2" customWidth="1"/>
    <col min="14588" max="14588" width="15.7109375" style="2" customWidth="1"/>
    <col min="14589" max="14590" width="17.28515625" style="2" customWidth="1"/>
    <col min="14591" max="14593" width="9.140625" style="2"/>
    <col min="14594" max="14594" width="11" style="2" customWidth="1"/>
    <col min="14595" max="14595" width="9.140625" style="2"/>
    <col min="14596" max="14596" width="10.5703125" style="2" customWidth="1"/>
    <col min="14597" max="14830" width="9.140625" style="2"/>
    <col min="14831" max="14831" width="35.42578125" style="2" customWidth="1"/>
    <col min="14832" max="14835" width="0" style="2" hidden="1" customWidth="1"/>
    <col min="14836" max="14836" width="11.7109375" style="2" customWidth="1"/>
    <col min="14837" max="14837" width="18.7109375" style="2" customWidth="1"/>
    <col min="14838" max="14838" width="11.7109375" style="2" customWidth="1"/>
    <col min="14839" max="14839" width="15" style="2" customWidth="1"/>
    <col min="14840" max="14840" width="11.7109375" style="2" customWidth="1"/>
    <col min="14841" max="14841" width="17.42578125" style="2" customWidth="1"/>
    <col min="14842" max="14842" width="11.7109375" style="2" customWidth="1"/>
    <col min="14843" max="14843" width="15" style="2" customWidth="1"/>
    <col min="14844" max="14844" width="15.7109375" style="2" customWidth="1"/>
    <col min="14845" max="14846" width="17.28515625" style="2" customWidth="1"/>
    <col min="14847" max="14849" width="9.140625" style="2"/>
    <col min="14850" max="14850" width="11" style="2" customWidth="1"/>
    <col min="14851" max="14851" width="9.140625" style="2"/>
    <col min="14852" max="14852" width="10.5703125" style="2" customWidth="1"/>
    <col min="14853" max="15086" width="9.140625" style="2"/>
    <col min="15087" max="15087" width="35.42578125" style="2" customWidth="1"/>
    <col min="15088" max="15091" width="0" style="2" hidden="1" customWidth="1"/>
    <col min="15092" max="15092" width="11.7109375" style="2" customWidth="1"/>
    <col min="15093" max="15093" width="18.7109375" style="2" customWidth="1"/>
    <col min="15094" max="15094" width="11.7109375" style="2" customWidth="1"/>
    <col min="15095" max="15095" width="15" style="2" customWidth="1"/>
    <col min="15096" max="15096" width="11.7109375" style="2" customWidth="1"/>
    <col min="15097" max="15097" width="17.42578125" style="2" customWidth="1"/>
    <col min="15098" max="15098" width="11.7109375" style="2" customWidth="1"/>
    <col min="15099" max="15099" width="15" style="2" customWidth="1"/>
    <col min="15100" max="15100" width="15.7109375" style="2" customWidth="1"/>
    <col min="15101" max="15102" width="17.28515625" style="2" customWidth="1"/>
    <col min="15103" max="15105" width="9.140625" style="2"/>
    <col min="15106" max="15106" width="11" style="2" customWidth="1"/>
    <col min="15107" max="15107" width="9.140625" style="2"/>
    <col min="15108" max="15108" width="10.5703125" style="2" customWidth="1"/>
    <col min="15109" max="15342" width="9.140625" style="2"/>
    <col min="15343" max="15343" width="35.42578125" style="2" customWidth="1"/>
    <col min="15344" max="15347" width="0" style="2" hidden="1" customWidth="1"/>
    <col min="15348" max="15348" width="11.7109375" style="2" customWidth="1"/>
    <col min="15349" max="15349" width="18.7109375" style="2" customWidth="1"/>
    <col min="15350" max="15350" width="11.7109375" style="2" customWidth="1"/>
    <col min="15351" max="15351" width="15" style="2" customWidth="1"/>
    <col min="15352" max="15352" width="11.7109375" style="2" customWidth="1"/>
    <col min="15353" max="15353" width="17.42578125" style="2" customWidth="1"/>
    <col min="15354" max="15354" width="11.7109375" style="2" customWidth="1"/>
    <col min="15355" max="15355" width="15" style="2" customWidth="1"/>
    <col min="15356" max="15356" width="15.7109375" style="2" customWidth="1"/>
    <col min="15357" max="15358" width="17.28515625" style="2" customWidth="1"/>
    <col min="15359" max="15361" width="9.140625" style="2"/>
    <col min="15362" max="15362" width="11" style="2" customWidth="1"/>
    <col min="15363" max="15363" width="9.140625" style="2"/>
    <col min="15364" max="15364" width="10.5703125" style="2" customWidth="1"/>
    <col min="15365" max="15598" width="9.140625" style="2"/>
    <col min="15599" max="15599" width="35.42578125" style="2" customWidth="1"/>
    <col min="15600" max="15603" width="0" style="2" hidden="1" customWidth="1"/>
    <col min="15604" max="15604" width="11.7109375" style="2" customWidth="1"/>
    <col min="15605" max="15605" width="18.7109375" style="2" customWidth="1"/>
    <col min="15606" max="15606" width="11.7109375" style="2" customWidth="1"/>
    <col min="15607" max="15607" width="15" style="2" customWidth="1"/>
    <col min="15608" max="15608" width="11.7109375" style="2" customWidth="1"/>
    <col min="15609" max="15609" width="17.42578125" style="2" customWidth="1"/>
    <col min="15610" max="15610" width="11.7109375" style="2" customWidth="1"/>
    <col min="15611" max="15611" width="15" style="2" customWidth="1"/>
    <col min="15612" max="15612" width="15.7109375" style="2" customWidth="1"/>
    <col min="15613" max="15614" width="17.28515625" style="2" customWidth="1"/>
    <col min="15615" max="15617" width="9.140625" style="2"/>
    <col min="15618" max="15618" width="11" style="2" customWidth="1"/>
    <col min="15619" max="15619" width="9.140625" style="2"/>
    <col min="15620" max="15620" width="10.5703125" style="2" customWidth="1"/>
    <col min="15621" max="15854" width="9.140625" style="2"/>
    <col min="15855" max="15855" width="35.42578125" style="2" customWidth="1"/>
    <col min="15856" max="15859" width="0" style="2" hidden="1" customWidth="1"/>
    <col min="15860" max="15860" width="11.7109375" style="2" customWidth="1"/>
    <col min="15861" max="15861" width="18.7109375" style="2" customWidth="1"/>
    <col min="15862" max="15862" width="11.7109375" style="2" customWidth="1"/>
    <col min="15863" max="15863" width="15" style="2" customWidth="1"/>
    <col min="15864" max="15864" width="11.7109375" style="2" customWidth="1"/>
    <col min="15865" max="15865" width="17.42578125" style="2" customWidth="1"/>
    <col min="15866" max="15866" width="11.7109375" style="2" customWidth="1"/>
    <col min="15867" max="15867" width="15" style="2" customWidth="1"/>
    <col min="15868" max="15868" width="15.7109375" style="2" customWidth="1"/>
    <col min="15869" max="15870" width="17.28515625" style="2" customWidth="1"/>
    <col min="15871" max="15873" width="9.140625" style="2"/>
    <col min="15874" max="15874" width="11" style="2" customWidth="1"/>
    <col min="15875" max="15875" width="9.140625" style="2"/>
    <col min="15876" max="15876" width="10.5703125" style="2" customWidth="1"/>
    <col min="15877" max="16110" width="9.140625" style="2"/>
    <col min="16111" max="16111" width="35.42578125" style="2" customWidth="1"/>
    <col min="16112" max="16115" width="0" style="2" hidden="1" customWidth="1"/>
    <col min="16116" max="16116" width="11.7109375" style="2" customWidth="1"/>
    <col min="16117" max="16117" width="18.7109375" style="2" customWidth="1"/>
    <col min="16118" max="16118" width="11.7109375" style="2" customWidth="1"/>
    <col min="16119" max="16119" width="15" style="2" customWidth="1"/>
    <col min="16120" max="16120" width="11.7109375" style="2" customWidth="1"/>
    <col min="16121" max="16121" width="17.42578125" style="2" customWidth="1"/>
    <col min="16122" max="16122" width="11.7109375" style="2" customWidth="1"/>
    <col min="16123" max="16123" width="15" style="2" customWidth="1"/>
    <col min="16124" max="16124" width="15.7109375" style="2" customWidth="1"/>
    <col min="16125" max="16126" width="17.28515625" style="2" customWidth="1"/>
    <col min="16127" max="16129" width="9.140625" style="2"/>
    <col min="16130" max="16130" width="11" style="2" customWidth="1"/>
    <col min="16131" max="16131" width="9.140625" style="2"/>
    <col min="16132" max="16132" width="10.5703125" style="2" customWidth="1"/>
    <col min="16133" max="16384" width="9.140625" style="2"/>
  </cols>
  <sheetData>
    <row r="1" spans="2:23" ht="14.25">
      <c r="N1" s="1061" t="s">
        <v>196</v>
      </c>
      <c r="O1" s="1061"/>
      <c r="P1" s="1061"/>
    </row>
    <row r="3" spans="2:23" ht="33.75" customHeight="1">
      <c r="B3" s="1067" t="s">
        <v>88</v>
      </c>
      <c r="C3" s="1067"/>
      <c r="D3" s="1067"/>
      <c r="E3" s="1067"/>
      <c r="F3" s="1067"/>
      <c r="G3" s="1067"/>
      <c r="H3" s="1067"/>
      <c r="I3" s="1067"/>
      <c r="J3" s="1067"/>
      <c r="K3" s="1067"/>
      <c r="L3" s="1067"/>
      <c r="M3" s="1067"/>
      <c r="N3" s="1067"/>
      <c r="O3" s="1067"/>
      <c r="P3" s="1067"/>
    </row>
    <row r="4" spans="2:23" ht="13.5" thickBot="1"/>
    <row r="5" spans="2:23" ht="13.5" thickBot="1">
      <c r="B5" s="1068" t="s">
        <v>73</v>
      </c>
      <c r="C5" s="1071" t="s">
        <v>164</v>
      </c>
      <c r="D5" s="1072"/>
      <c r="E5" s="1072"/>
      <c r="F5" s="1073"/>
      <c r="G5" s="1073"/>
      <c r="H5" s="1074"/>
      <c r="I5" s="1075"/>
      <c r="J5" s="1071" t="s">
        <v>165</v>
      </c>
      <c r="K5" s="1072"/>
      <c r="L5" s="1072"/>
      <c r="M5" s="1073"/>
      <c r="N5" s="1073"/>
      <c r="O5" s="1074"/>
      <c r="P5" s="1074"/>
      <c r="Q5" s="57"/>
    </row>
    <row r="6" spans="2:23" ht="32.25" customHeight="1">
      <c r="B6" s="1069"/>
      <c r="C6" s="1062" t="s">
        <v>74</v>
      </c>
      <c r="D6" s="1063"/>
      <c r="E6" s="1063"/>
      <c r="F6" s="1064"/>
      <c r="G6" s="1064" t="s">
        <v>75</v>
      </c>
      <c r="H6" s="1065"/>
      <c r="I6" s="1066"/>
      <c r="J6" s="1062" t="s">
        <v>74</v>
      </c>
      <c r="K6" s="1063"/>
      <c r="L6" s="1063"/>
      <c r="M6" s="1064"/>
      <c r="N6" s="1064" t="s">
        <v>75</v>
      </c>
      <c r="O6" s="1065"/>
      <c r="P6" s="1065"/>
      <c r="Q6" s="58"/>
    </row>
    <row r="7" spans="2:23" ht="64.5" thickBot="1">
      <c r="B7" s="1070"/>
      <c r="C7" s="61" t="s">
        <v>77</v>
      </c>
      <c r="D7" s="403" t="s">
        <v>169</v>
      </c>
      <c r="E7" s="63" t="s">
        <v>170</v>
      </c>
      <c r="F7" s="62" t="s">
        <v>78</v>
      </c>
      <c r="G7" s="63" t="s">
        <v>77</v>
      </c>
      <c r="H7" s="62" t="s">
        <v>171</v>
      </c>
      <c r="I7" s="455" t="s">
        <v>87</v>
      </c>
      <c r="J7" s="61" t="s">
        <v>77</v>
      </c>
      <c r="K7" s="403" t="s">
        <v>169</v>
      </c>
      <c r="L7" s="63" t="s">
        <v>170</v>
      </c>
      <c r="M7" s="62" t="s">
        <v>78</v>
      </c>
      <c r="N7" s="63" t="s">
        <v>77</v>
      </c>
      <c r="O7" s="62" t="s">
        <v>171</v>
      </c>
      <c r="P7" s="62" t="s">
        <v>172</v>
      </c>
      <c r="Q7" s="58"/>
    </row>
    <row r="8" spans="2:23" ht="25.5">
      <c r="B8" s="64" t="s">
        <v>1</v>
      </c>
      <c r="C8" s="448">
        <v>5.3600000000000002E-2</v>
      </c>
      <c r="D8" s="253">
        <v>3.3600000000000003</v>
      </c>
      <c r="E8" s="253">
        <v>2.95</v>
      </c>
      <c r="F8" s="253">
        <v>2.1100000000000003</v>
      </c>
      <c r="G8" s="258">
        <v>4.6860405789820071E-2</v>
      </c>
      <c r="H8" s="70">
        <v>4.9570405789820073</v>
      </c>
      <c r="I8" s="456">
        <v>4.8720405789820074</v>
      </c>
      <c r="J8" s="448">
        <v>4.7400000000000005E-2</v>
      </c>
      <c r="K8" s="253">
        <v>2.97</v>
      </c>
      <c r="L8" s="253">
        <v>2.72</v>
      </c>
      <c r="M8" s="253">
        <v>2.2400000000000002</v>
      </c>
      <c r="N8" s="258">
        <v>4.3736681175829732E-2</v>
      </c>
      <c r="O8" s="70">
        <v>4.6106681175829731</v>
      </c>
      <c r="P8" s="70">
        <v>4.490668117582973</v>
      </c>
      <c r="Q8" s="60"/>
      <c r="R8" s="8"/>
      <c r="S8" s="56"/>
      <c r="T8" s="56"/>
      <c r="V8" s="56"/>
      <c r="W8" s="8"/>
    </row>
    <row r="9" spans="2:23">
      <c r="B9" s="453" t="s">
        <v>0</v>
      </c>
      <c r="C9" s="449">
        <v>5.1172107505358451E-2</v>
      </c>
      <c r="D9" s="254">
        <v>3.1172107505358451</v>
      </c>
      <c r="E9" s="254">
        <v>2.7072107505358449</v>
      </c>
      <c r="F9" s="254">
        <v>1.8672107505358451</v>
      </c>
      <c r="G9" s="259">
        <v>4.5912125425618996E-2</v>
      </c>
      <c r="H9" s="70">
        <v>4.8622125425618998</v>
      </c>
      <c r="I9" s="456">
        <v>4.7772125425618999</v>
      </c>
      <c r="J9" s="449">
        <v>4.6056855721987852E-2</v>
      </c>
      <c r="K9" s="254">
        <v>2.8356855721987855</v>
      </c>
      <c r="L9" s="254">
        <v>2.5856855721987855</v>
      </c>
      <c r="M9" s="254">
        <v>2.1056855721987855</v>
      </c>
      <c r="N9" s="259">
        <v>4.0414861219018633E-2</v>
      </c>
      <c r="O9" s="70">
        <v>4.2784861219018637</v>
      </c>
      <c r="P9" s="70">
        <v>4.1584861219018636</v>
      </c>
      <c r="Q9" s="60"/>
      <c r="R9" s="8"/>
      <c r="S9" s="56"/>
      <c r="T9" s="56"/>
      <c r="V9" s="56"/>
      <c r="W9" s="8"/>
    </row>
    <row r="10" spans="2:23">
      <c r="B10" s="453" t="s">
        <v>2</v>
      </c>
      <c r="C10" s="449">
        <v>5.6600000000000004E-2</v>
      </c>
      <c r="D10" s="254">
        <v>3.66</v>
      </c>
      <c r="E10" s="254">
        <v>3.25</v>
      </c>
      <c r="F10" s="254">
        <v>2.41</v>
      </c>
      <c r="G10" s="259">
        <v>5.2561387261485494E-2</v>
      </c>
      <c r="H10" s="70">
        <v>5.5271387261485492</v>
      </c>
      <c r="I10" s="456">
        <v>5.4421387261485492</v>
      </c>
      <c r="J10" s="449">
        <v>4.9800000000000004E-2</v>
      </c>
      <c r="K10" s="254">
        <v>3.2100000000000004</v>
      </c>
      <c r="L10" s="254">
        <v>2.9600000000000004</v>
      </c>
      <c r="M10" s="254">
        <v>2.4800000000000004</v>
      </c>
      <c r="N10" s="259">
        <v>4.678975692081077E-2</v>
      </c>
      <c r="O10" s="70">
        <v>4.9159756920810773</v>
      </c>
      <c r="P10" s="70">
        <v>4.7959756920810772</v>
      </c>
      <c r="Q10" s="60"/>
      <c r="R10" s="8"/>
      <c r="S10" s="56"/>
      <c r="T10" s="56"/>
      <c r="V10" s="56"/>
      <c r="W10" s="8"/>
    </row>
    <row r="11" spans="2:23" ht="25.5">
      <c r="B11" s="453" t="s">
        <v>81</v>
      </c>
      <c r="C11" s="449">
        <v>5.1354251170816004E-2</v>
      </c>
      <c r="D11" s="254">
        <v>3.1354251170816001</v>
      </c>
      <c r="E11" s="254">
        <v>2.7254251170816</v>
      </c>
      <c r="F11" s="254">
        <v>1.8854251170816001</v>
      </c>
      <c r="G11" s="259">
        <v>4.7308219529506416E-2</v>
      </c>
      <c r="H11" s="70">
        <v>5.0018219529506416</v>
      </c>
      <c r="I11" s="456">
        <v>4.9168219529506416</v>
      </c>
      <c r="J11" s="449">
        <v>4.6788754709815271E-2</v>
      </c>
      <c r="K11" s="254">
        <v>2.9088754709815272</v>
      </c>
      <c r="L11" s="254">
        <v>2.6588754709815272</v>
      </c>
      <c r="M11" s="254">
        <v>2.1788754709815272</v>
      </c>
      <c r="N11" s="259">
        <v>4.2382438083382337E-2</v>
      </c>
      <c r="O11" s="70">
        <v>4.4752438083382335</v>
      </c>
      <c r="P11" s="70">
        <v>4.3552438083382334</v>
      </c>
      <c r="Q11" s="60"/>
      <c r="R11" s="8"/>
      <c r="S11" s="56"/>
      <c r="T11" s="56"/>
      <c r="V11" s="56"/>
      <c r="W11" s="8"/>
    </row>
    <row r="12" spans="2:23" ht="33.75" customHeight="1">
      <c r="B12" s="453" t="s">
        <v>82</v>
      </c>
      <c r="C12" s="449">
        <v>5.7800000000000004E-2</v>
      </c>
      <c r="D12" s="254">
        <v>3.7800000000000002</v>
      </c>
      <c r="E12" s="254">
        <v>3.37</v>
      </c>
      <c r="F12" s="254">
        <v>2.5300000000000002</v>
      </c>
      <c r="G12" s="259">
        <v>4.7330414067938482E-2</v>
      </c>
      <c r="H12" s="70">
        <v>5.0040414067938483</v>
      </c>
      <c r="I12" s="456">
        <v>4.9190414067938484</v>
      </c>
      <c r="J12" s="449">
        <v>5.0799999999999998E-2</v>
      </c>
      <c r="K12" s="254">
        <v>3.31</v>
      </c>
      <c r="L12" s="254">
        <v>3.06</v>
      </c>
      <c r="M12" s="254">
        <v>2.58</v>
      </c>
      <c r="N12" s="259">
        <v>5.8543291384059282E-2</v>
      </c>
      <c r="O12" s="70">
        <v>6.0913291384059285</v>
      </c>
      <c r="P12" s="70">
        <v>5.9713291384059284</v>
      </c>
      <c r="Q12" s="60"/>
      <c r="R12" s="8"/>
      <c r="S12" s="56"/>
      <c r="T12" s="56"/>
      <c r="V12" s="56"/>
      <c r="W12" s="8"/>
    </row>
    <row r="13" spans="2:23" ht="51.75" thickBot="1">
      <c r="B13" s="454" t="s">
        <v>86</v>
      </c>
      <c r="C13" s="450">
        <v>5.6357752280459125E-2</v>
      </c>
      <c r="D13" s="255">
        <v>3.6357752280459126</v>
      </c>
      <c r="E13" s="255">
        <v>3.2257752280459124</v>
      </c>
      <c r="F13" s="255">
        <v>2.3857752280459126</v>
      </c>
      <c r="G13" s="260">
        <v>4.6349518048809941E-2</v>
      </c>
      <c r="H13" s="71">
        <v>4.9059518048809938</v>
      </c>
      <c r="I13" s="457">
        <v>4.8209518048809938</v>
      </c>
      <c r="J13" s="450">
        <v>5.1197091584528724E-2</v>
      </c>
      <c r="K13" s="255">
        <v>3.3497091584528724</v>
      </c>
      <c r="L13" s="255">
        <v>3.0997091584528724</v>
      </c>
      <c r="M13" s="255">
        <v>2.6197091584528724</v>
      </c>
      <c r="N13" s="260">
        <v>4.1853341073297502E-2</v>
      </c>
      <c r="O13" s="71">
        <v>4.4223341073297506</v>
      </c>
      <c r="P13" s="71">
        <v>4.3023341073297505</v>
      </c>
      <c r="Q13" s="60"/>
      <c r="R13" s="8"/>
      <c r="S13" s="56"/>
      <c r="T13" s="56"/>
      <c r="V13" s="56"/>
      <c r="W13" s="8"/>
    </row>
    <row r="14" spans="2:23" ht="13.5" thickBot="1">
      <c r="B14" s="59" t="s">
        <v>76</v>
      </c>
      <c r="C14" s="451">
        <v>5.25863620236919E-2</v>
      </c>
      <c r="D14" s="257">
        <v>3.2586362023691899</v>
      </c>
      <c r="E14" s="257">
        <v>2.8486362023691898</v>
      </c>
      <c r="F14" s="257">
        <v>2.0086362023691899</v>
      </c>
      <c r="G14" s="256">
        <v>4.7060891747715064E-2</v>
      </c>
      <c r="H14" s="72">
        <v>4.977089174771506</v>
      </c>
      <c r="I14" s="458">
        <v>4.8920891747715061</v>
      </c>
      <c r="J14" s="451">
        <v>4.7518963679071567E-2</v>
      </c>
      <c r="K14" s="257">
        <v>2.9818963679071566</v>
      </c>
      <c r="L14" s="257">
        <v>2.7318963679071566</v>
      </c>
      <c r="M14" s="257">
        <v>2.2518963679071566</v>
      </c>
      <c r="N14" s="256">
        <v>4.2124391138607144E-2</v>
      </c>
      <c r="O14" s="72">
        <v>4.4494391138607146</v>
      </c>
      <c r="P14" s="72">
        <v>4.3294391138607144</v>
      </c>
      <c r="Q14" s="60"/>
      <c r="R14" s="8"/>
      <c r="S14" s="56"/>
      <c r="T14" s="56"/>
      <c r="V14" s="56"/>
      <c r="W14" s="8"/>
    </row>
    <row r="16" spans="2:23">
      <c r="E16" s="106"/>
      <c r="F16" s="106"/>
      <c r="H16" s="106"/>
    </row>
    <row r="17" spans="3:16">
      <c r="K17" s="8"/>
      <c r="L17" s="8"/>
      <c r="M17" s="8"/>
      <c r="N17" s="8"/>
      <c r="O17" s="8"/>
      <c r="P17" s="8"/>
    </row>
    <row r="18" spans="3:16">
      <c r="K18" s="8"/>
      <c r="L18" s="8"/>
      <c r="M18" s="8"/>
      <c r="N18" s="8"/>
      <c r="O18" s="8"/>
      <c r="P18" s="8"/>
    </row>
    <row r="19" spans="3:16">
      <c r="K19" s="8"/>
      <c r="L19" s="8"/>
      <c r="M19" s="8"/>
      <c r="N19" s="8"/>
      <c r="O19" s="8"/>
      <c r="P19" s="8"/>
    </row>
    <row r="20" spans="3:16">
      <c r="K20" s="8"/>
      <c r="L20" s="8"/>
      <c r="M20" s="8"/>
      <c r="N20" s="8"/>
      <c r="O20" s="8"/>
      <c r="P20" s="8"/>
    </row>
    <row r="21" spans="3:16">
      <c r="K21" s="8"/>
      <c r="L21" s="8"/>
      <c r="M21" s="8"/>
      <c r="N21" s="8"/>
      <c r="O21" s="8"/>
      <c r="P21" s="8"/>
    </row>
    <row r="22" spans="3:16">
      <c r="K22" s="8"/>
      <c r="L22" s="8"/>
      <c r="M22" s="8"/>
      <c r="N22" s="8"/>
      <c r="O22" s="8"/>
      <c r="P22" s="8"/>
    </row>
    <row r="23" spans="3:16">
      <c r="K23" s="8"/>
      <c r="L23" s="8"/>
      <c r="M23" s="8"/>
      <c r="N23" s="8"/>
      <c r="O23" s="8"/>
      <c r="P23" s="8"/>
    </row>
    <row r="24" spans="3:16">
      <c r="N24" s="106"/>
      <c r="O24" s="106"/>
      <c r="P24" s="106"/>
    </row>
    <row r="26" spans="3:16">
      <c r="C26" s="106"/>
      <c r="E26" s="106"/>
      <c r="H26" s="106"/>
    </row>
    <row r="27" spans="3:16">
      <c r="H27" s="106"/>
    </row>
  </sheetData>
  <mergeCells count="9">
    <mergeCell ref="N1:P1"/>
    <mergeCell ref="C6:F6"/>
    <mergeCell ref="G6:I6"/>
    <mergeCell ref="J6:M6"/>
    <mergeCell ref="N6:P6"/>
    <mergeCell ref="B3:P3"/>
    <mergeCell ref="B5:B7"/>
    <mergeCell ref="C5:I5"/>
    <mergeCell ref="J5:P5"/>
  </mergeCells>
  <pageMargins left="0.7" right="0.7" top="0.75" bottom="0.75" header="0.3" footer="0.3"/>
  <pageSetup paperSize="9" scale="6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4"/>
  <sheetViews>
    <sheetView topLeftCell="A40" workbookViewId="0"/>
  </sheetViews>
  <sheetFormatPr defaultColWidth="9.140625" defaultRowHeight="14.25"/>
  <cols>
    <col min="1" max="1" width="50.42578125" style="1" customWidth="1"/>
    <col min="2" max="2" width="81.140625" style="1" customWidth="1"/>
    <col min="3" max="3" width="52.5703125" style="1" customWidth="1"/>
    <col min="4" max="4" width="54" style="1" customWidth="1"/>
    <col min="5" max="256" width="9.140625" style="1"/>
    <col min="257" max="257" width="50.42578125" style="1" customWidth="1"/>
    <col min="258" max="258" width="81.140625" style="1" customWidth="1"/>
    <col min="259" max="512" width="9.140625" style="1"/>
    <col min="513" max="513" width="50.42578125" style="1" customWidth="1"/>
    <col min="514" max="514" width="81.140625" style="1" customWidth="1"/>
    <col min="515" max="768" width="9.140625" style="1"/>
    <col min="769" max="769" width="50.42578125" style="1" customWidth="1"/>
    <col min="770" max="770" width="81.140625" style="1" customWidth="1"/>
    <col min="771" max="1024" width="9.140625" style="1"/>
    <col min="1025" max="1025" width="50.42578125" style="1" customWidth="1"/>
    <col min="1026" max="1026" width="81.140625" style="1" customWidth="1"/>
    <col min="1027" max="1280" width="9.140625" style="1"/>
    <col min="1281" max="1281" width="50.42578125" style="1" customWidth="1"/>
    <col min="1282" max="1282" width="81.140625" style="1" customWidth="1"/>
    <col min="1283" max="1536" width="9.140625" style="1"/>
    <col min="1537" max="1537" width="50.42578125" style="1" customWidth="1"/>
    <col min="1538" max="1538" width="81.140625" style="1" customWidth="1"/>
    <col min="1539" max="1792" width="9.140625" style="1"/>
    <col min="1793" max="1793" width="50.42578125" style="1" customWidth="1"/>
    <col min="1794" max="1794" width="81.140625" style="1" customWidth="1"/>
    <col min="1795" max="2048" width="9.140625" style="1"/>
    <col min="2049" max="2049" width="50.42578125" style="1" customWidth="1"/>
    <col min="2050" max="2050" width="81.140625" style="1" customWidth="1"/>
    <col min="2051" max="2304" width="9.140625" style="1"/>
    <col min="2305" max="2305" width="50.42578125" style="1" customWidth="1"/>
    <col min="2306" max="2306" width="81.140625" style="1" customWidth="1"/>
    <col min="2307" max="2560" width="9.140625" style="1"/>
    <col min="2561" max="2561" width="50.42578125" style="1" customWidth="1"/>
    <col min="2562" max="2562" width="81.140625" style="1" customWidth="1"/>
    <col min="2563" max="2816" width="9.140625" style="1"/>
    <col min="2817" max="2817" width="50.42578125" style="1" customWidth="1"/>
    <col min="2818" max="2818" width="81.140625" style="1" customWidth="1"/>
    <col min="2819" max="3072" width="9.140625" style="1"/>
    <col min="3073" max="3073" width="50.42578125" style="1" customWidth="1"/>
    <col min="3074" max="3074" width="81.140625" style="1" customWidth="1"/>
    <col min="3075" max="3328" width="9.140625" style="1"/>
    <col min="3329" max="3329" width="50.42578125" style="1" customWidth="1"/>
    <col min="3330" max="3330" width="81.140625" style="1" customWidth="1"/>
    <col min="3331" max="3584" width="9.140625" style="1"/>
    <col min="3585" max="3585" width="50.42578125" style="1" customWidth="1"/>
    <col min="3586" max="3586" width="81.140625" style="1" customWidth="1"/>
    <col min="3587" max="3840" width="9.140625" style="1"/>
    <col min="3841" max="3841" width="50.42578125" style="1" customWidth="1"/>
    <col min="3842" max="3842" width="81.140625" style="1" customWidth="1"/>
    <col min="3843" max="4096" width="9.140625" style="1"/>
    <col min="4097" max="4097" width="50.42578125" style="1" customWidth="1"/>
    <col min="4098" max="4098" width="81.140625" style="1" customWidth="1"/>
    <col min="4099" max="4352" width="9.140625" style="1"/>
    <col min="4353" max="4353" width="50.42578125" style="1" customWidth="1"/>
    <col min="4354" max="4354" width="81.140625" style="1" customWidth="1"/>
    <col min="4355" max="4608" width="9.140625" style="1"/>
    <col min="4609" max="4609" width="50.42578125" style="1" customWidth="1"/>
    <col min="4610" max="4610" width="81.140625" style="1" customWidth="1"/>
    <col min="4611" max="4864" width="9.140625" style="1"/>
    <col min="4865" max="4865" width="50.42578125" style="1" customWidth="1"/>
    <col min="4866" max="4866" width="81.140625" style="1" customWidth="1"/>
    <col min="4867" max="5120" width="9.140625" style="1"/>
    <col min="5121" max="5121" width="50.42578125" style="1" customWidth="1"/>
    <col min="5122" max="5122" width="81.140625" style="1" customWidth="1"/>
    <col min="5123" max="5376" width="9.140625" style="1"/>
    <col min="5377" max="5377" width="50.42578125" style="1" customWidth="1"/>
    <col min="5378" max="5378" width="81.140625" style="1" customWidth="1"/>
    <col min="5379" max="5632" width="9.140625" style="1"/>
    <col min="5633" max="5633" width="50.42578125" style="1" customWidth="1"/>
    <col min="5634" max="5634" width="81.140625" style="1" customWidth="1"/>
    <col min="5635" max="5888" width="9.140625" style="1"/>
    <col min="5889" max="5889" width="50.42578125" style="1" customWidth="1"/>
    <col min="5890" max="5890" width="81.140625" style="1" customWidth="1"/>
    <col min="5891" max="6144" width="9.140625" style="1"/>
    <col min="6145" max="6145" width="50.42578125" style="1" customWidth="1"/>
    <col min="6146" max="6146" width="81.140625" style="1" customWidth="1"/>
    <col min="6147" max="6400" width="9.140625" style="1"/>
    <col min="6401" max="6401" width="50.42578125" style="1" customWidth="1"/>
    <col min="6402" max="6402" width="81.140625" style="1" customWidth="1"/>
    <col min="6403" max="6656" width="9.140625" style="1"/>
    <col min="6657" max="6657" width="50.42578125" style="1" customWidth="1"/>
    <col min="6658" max="6658" width="81.140625" style="1" customWidth="1"/>
    <col min="6659" max="6912" width="9.140625" style="1"/>
    <col min="6913" max="6913" width="50.42578125" style="1" customWidth="1"/>
    <col min="6914" max="6914" width="81.140625" style="1" customWidth="1"/>
    <col min="6915" max="7168" width="9.140625" style="1"/>
    <col min="7169" max="7169" width="50.42578125" style="1" customWidth="1"/>
    <col min="7170" max="7170" width="81.140625" style="1" customWidth="1"/>
    <col min="7171" max="7424" width="9.140625" style="1"/>
    <col min="7425" max="7425" width="50.42578125" style="1" customWidth="1"/>
    <col min="7426" max="7426" width="81.140625" style="1" customWidth="1"/>
    <col min="7427" max="7680" width="9.140625" style="1"/>
    <col min="7681" max="7681" width="50.42578125" style="1" customWidth="1"/>
    <col min="7682" max="7682" width="81.140625" style="1" customWidth="1"/>
    <col min="7683" max="7936" width="9.140625" style="1"/>
    <col min="7937" max="7937" width="50.42578125" style="1" customWidth="1"/>
    <col min="7938" max="7938" width="81.140625" style="1" customWidth="1"/>
    <col min="7939" max="8192" width="9.140625" style="1"/>
    <col min="8193" max="8193" width="50.42578125" style="1" customWidth="1"/>
    <col min="8194" max="8194" width="81.140625" style="1" customWidth="1"/>
    <col min="8195" max="8448" width="9.140625" style="1"/>
    <col min="8449" max="8449" width="50.42578125" style="1" customWidth="1"/>
    <col min="8450" max="8450" width="81.140625" style="1" customWidth="1"/>
    <col min="8451" max="8704" width="9.140625" style="1"/>
    <col min="8705" max="8705" width="50.42578125" style="1" customWidth="1"/>
    <col min="8706" max="8706" width="81.140625" style="1" customWidth="1"/>
    <col min="8707" max="8960" width="9.140625" style="1"/>
    <col min="8961" max="8961" width="50.42578125" style="1" customWidth="1"/>
    <col min="8962" max="8962" width="81.140625" style="1" customWidth="1"/>
    <col min="8963" max="9216" width="9.140625" style="1"/>
    <col min="9217" max="9217" width="50.42578125" style="1" customWidth="1"/>
    <col min="9218" max="9218" width="81.140625" style="1" customWidth="1"/>
    <col min="9219" max="9472" width="9.140625" style="1"/>
    <col min="9473" max="9473" width="50.42578125" style="1" customWidth="1"/>
    <col min="9474" max="9474" width="81.140625" style="1" customWidth="1"/>
    <col min="9475" max="9728" width="9.140625" style="1"/>
    <col min="9729" max="9729" width="50.42578125" style="1" customWidth="1"/>
    <col min="9730" max="9730" width="81.140625" style="1" customWidth="1"/>
    <col min="9731" max="9984" width="9.140625" style="1"/>
    <col min="9985" max="9985" width="50.42578125" style="1" customWidth="1"/>
    <col min="9986" max="9986" width="81.140625" style="1" customWidth="1"/>
    <col min="9987" max="10240" width="9.140625" style="1"/>
    <col min="10241" max="10241" width="50.42578125" style="1" customWidth="1"/>
    <col min="10242" max="10242" width="81.140625" style="1" customWidth="1"/>
    <col min="10243" max="10496" width="9.140625" style="1"/>
    <col min="10497" max="10497" width="50.42578125" style="1" customWidth="1"/>
    <col min="10498" max="10498" width="81.140625" style="1" customWidth="1"/>
    <col min="10499" max="10752" width="9.140625" style="1"/>
    <col min="10753" max="10753" width="50.42578125" style="1" customWidth="1"/>
    <col min="10754" max="10754" width="81.140625" style="1" customWidth="1"/>
    <col min="10755" max="11008" width="9.140625" style="1"/>
    <col min="11009" max="11009" width="50.42578125" style="1" customWidth="1"/>
    <col min="11010" max="11010" width="81.140625" style="1" customWidth="1"/>
    <col min="11011" max="11264" width="9.140625" style="1"/>
    <col min="11265" max="11265" width="50.42578125" style="1" customWidth="1"/>
    <col min="11266" max="11266" width="81.140625" style="1" customWidth="1"/>
    <col min="11267" max="11520" width="9.140625" style="1"/>
    <col min="11521" max="11521" width="50.42578125" style="1" customWidth="1"/>
    <col min="11522" max="11522" width="81.140625" style="1" customWidth="1"/>
    <col min="11523" max="11776" width="9.140625" style="1"/>
    <col min="11777" max="11777" width="50.42578125" style="1" customWidth="1"/>
    <col min="11778" max="11778" width="81.140625" style="1" customWidth="1"/>
    <col min="11779" max="12032" width="9.140625" style="1"/>
    <col min="12033" max="12033" width="50.42578125" style="1" customWidth="1"/>
    <col min="12034" max="12034" width="81.140625" style="1" customWidth="1"/>
    <col min="12035" max="12288" width="9.140625" style="1"/>
    <col min="12289" max="12289" width="50.42578125" style="1" customWidth="1"/>
    <col min="12290" max="12290" width="81.140625" style="1" customWidth="1"/>
    <col min="12291" max="12544" width="9.140625" style="1"/>
    <col min="12545" max="12545" width="50.42578125" style="1" customWidth="1"/>
    <col min="12546" max="12546" width="81.140625" style="1" customWidth="1"/>
    <col min="12547" max="12800" width="9.140625" style="1"/>
    <col min="12801" max="12801" width="50.42578125" style="1" customWidth="1"/>
    <col min="12802" max="12802" width="81.140625" style="1" customWidth="1"/>
    <col min="12803" max="13056" width="9.140625" style="1"/>
    <col min="13057" max="13057" width="50.42578125" style="1" customWidth="1"/>
    <col min="13058" max="13058" width="81.140625" style="1" customWidth="1"/>
    <col min="13059" max="13312" width="9.140625" style="1"/>
    <col min="13313" max="13313" width="50.42578125" style="1" customWidth="1"/>
    <col min="13314" max="13314" width="81.140625" style="1" customWidth="1"/>
    <col min="13315" max="13568" width="9.140625" style="1"/>
    <col min="13569" max="13569" width="50.42578125" style="1" customWidth="1"/>
    <col min="13570" max="13570" width="81.140625" style="1" customWidth="1"/>
    <col min="13571" max="13824" width="9.140625" style="1"/>
    <col min="13825" max="13825" width="50.42578125" style="1" customWidth="1"/>
    <col min="13826" max="13826" width="81.140625" style="1" customWidth="1"/>
    <col min="13827" max="14080" width="9.140625" style="1"/>
    <col min="14081" max="14081" width="50.42578125" style="1" customWidth="1"/>
    <col min="14082" max="14082" width="81.140625" style="1" customWidth="1"/>
    <col min="14083" max="14336" width="9.140625" style="1"/>
    <col min="14337" max="14337" width="50.42578125" style="1" customWidth="1"/>
    <col min="14338" max="14338" width="81.140625" style="1" customWidth="1"/>
    <col min="14339" max="14592" width="9.140625" style="1"/>
    <col min="14593" max="14593" width="50.42578125" style="1" customWidth="1"/>
    <col min="14594" max="14594" width="81.140625" style="1" customWidth="1"/>
    <col min="14595" max="14848" width="9.140625" style="1"/>
    <col min="14849" max="14849" width="50.42578125" style="1" customWidth="1"/>
    <col min="14850" max="14850" width="81.140625" style="1" customWidth="1"/>
    <col min="14851" max="15104" width="9.140625" style="1"/>
    <col min="15105" max="15105" width="50.42578125" style="1" customWidth="1"/>
    <col min="15106" max="15106" width="81.140625" style="1" customWidth="1"/>
    <col min="15107" max="15360" width="9.140625" style="1"/>
    <col min="15361" max="15361" width="50.42578125" style="1" customWidth="1"/>
    <col min="15362" max="15362" width="81.140625" style="1" customWidth="1"/>
    <col min="15363" max="15616" width="9.140625" style="1"/>
    <col min="15617" max="15617" width="50.42578125" style="1" customWidth="1"/>
    <col min="15618" max="15618" width="81.140625" style="1" customWidth="1"/>
    <col min="15619" max="15872" width="9.140625" style="1"/>
    <col min="15873" max="15873" width="50.42578125" style="1" customWidth="1"/>
    <col min="15874" max="15874" width="81.140625" style="1" customWidth="1"/>
    <col min="15875" max="16128" width="9.140625" style="1"/>
    <col min="16129" max="16129" width="50.42578125" style="1" customWidth="1"/>
    <col min="16130" max="16130" width="81.140625" style="1" customWidth="1"/>
    <col min="16131" max="16384" width="9.140625" style="1"/>
  </cols>
  <sheetData>
    <row r="1" spans="1:2">
      <c r="B1" s="10" t="s">
        <v>197</v>
      </c>
    </row>
    <row r="3" spans="1:2">
      <c r="A3" s="11" t="s">
        <v>25</v>
      </c>
      <c r="B3" s="11"/>
    </row>
    <row r="5" spans="1:2" ht="15" thickBot="1"/>
    <row r="6" spans="1:2">
      <c r="A6" s="222" t="s">
        <v>26</v>
      </c>
      <c r="B6" s="222" t="s">
        <v>27</v>
      </c>
    </row>
    <row r="7" spans="1:2">
      <c r="A7" s="1076" t="s">
        <v>28</v>
      </c>
      <c r="B7" s="1077"/>
    </row>
    <row r="8" spans="1:2" ht="15" customHeight="1">
      <c r="A8" s="12" t="s">
        <v>29</v>
      </c>
      <c r="B8" s="13" t="s">
        <v>158</v>
      </c>
    </row>
    <row r="9" spans="1:2">
      <c r="A9" s="12" t="s">
        <v>30</v>
      </c>
      <c r="B9" s="13" t="s">
        <v>159</v>
      </c>
    </row>
    <row r="10" spans="1:2" ht="25.5">
      <c r="A10" s="12" t="s">
        <v>31</v>
      </c>
      <c r="B10" s="13" t="s">
        <v>118</v>
      </c>
    </row>
    <row r="11" spans="1:2">
      <c r="A11" s="12" t="s">
        <v>32</v>
      </c>
      <c r="B11" s="13" t="s">
        <v>160</v>
      </c>
    </row>
    <row r="12" spans="1:2" ht="38.25">
      <c r="A12" s="220" t="s">
        <v>146</v>
      </c>
      <c r="B12" s="219" t="s">
        <v>149</v>
      </c>
    </row>
    <row r="13" spans="1:2" ht="63.75">
      <c r="A13" s="221" t="s">
        <v>147</v>
      </c>
      <c r="B13" s="219" t="s">
        <v>150</v>
      </c>
    </row>
    <row r="14" spans="1:2">
      <c r="A14" s="12" t="s">
        <v>33</v>
      </c>
      <c r="B14" s="14" t="s">
        <v>119</v>
      </c>
    </row>
    <row r="15" spans="1:2">
      <c r="A15" s="12" t="s">
        <v>136</v>
      </c>
      <c r="B15" s="14" t="s">
        <v>135</v>
      </c>
    </row>
    <row r="16" spans="1:2">
      <c r="A16" s="12" t="s">
        <v>120</v>
      </c>
      <c r="B16" s="13" t="s">
        <v>34</v>
      </c>
    </row>
    <row r="17" spans="1:2">
      <c r="A17" s="1076" t="s">
        <v>35</v>
      </c>
      <c r="B17" s="1077"/>
    </row>
    <row r="18" spans="1:2">
      <c r="A18" s="12" t="s">
        <v>36</v>
      </c>
      <c r="B18" s="13" t="s">
        <v>37</v>
      </c>
    </row>
    <row r="19" spans="1:2">
      <c r="A19" s="12" t="s">
        <v>38</v>
      </c>
      <c r="B19" s="13" t="s">
        <v>39</v>
      </c>
    </row>
    <row r="20" spans="1:2" ht="25.5">
      <c r="A20" s="12" t="s">
        <v>42</v>
      </c>
      <c r="B20" s="13" t="s">
        <v>43</v>
      </c>
    </row>
    <row r="21" spans="1:2">
      <c r="A21" s="12" t="s">
        <v>40</v>
      </c>
      <c r="B21" s="13" t="s">
        <v>41</v>
      </c>
    </row>
    <row r="22" spans="1:2">
      <c r="A22" s="1076" t="s">
        <v>53</v>
      </c>
      <c r="B22" s="1077"/>
    </row>
    <row r="23" spans="1:2">
      <c r="A23" s="12" t="s">
        <v>61</v>
      </c>
      <c r="B23" s="13" t="s">
        <v>62</v>
      </c>
    </row>
    <row r="24" spans="1:2">
      <c r="A24" s="12" t="s">
        <v>145</v>
      </c>
      <c r="B24" s="13" t="s">
        <v>144</v>
      </c>
    </row>
    <row r="25" spans="1:2">
      <c r="A25" s="12" t="s">
        <v>59</v>
      </c>
      <c r="B25" s="13" t="s">
        <v>60</v>
      </c>
    </row>
    <row r="26" spans="1:2" ht="38.25">
      <c r="A26" s="12" t="s">
        <v>63</v>
      </c>
      <c r="B26" s="13" t="s">
        <v>133</v>
      </c>
    </row>
    <row r="27" spans="1:2">
      <c r="A27" s="12" t="s">
        <v>54</v>
      </c>
      <c r="B27" s="13" t="s">
        <v>125</v>
      </c>
    </row>
    <row r="28" spans="1:2">
      <c r="A28" s="12" t="s">
        <v>56</v>
      </c>
      <c r="B28" s="13" t="s">
        <v>129</v>
      </c>
    </row>
    <row r="29" spans="1:2" ht="25.5">
      <c r="A29" s="12" t="s">
        <v>57</v>
      </c>
      <c r="B29" s="13" t="s">
        <v>128</v>
      </c>
    </row>
    <row r="30" spans="1:2">
      <c r="A30" s="12" t="s">
        <v>141</v>
      </c>
      <c r="B30" s="13" t="s">
        <v>142</v>
      </c>
    </row>
    <row r="31" spans="1:2" ht="25.5">
      <c r="A31" s="12" t="s">
        <v>55</v>
      </c>
      <c r="B31" s="13" t="s">
        <v>126</v>
      </c>
    </row>
    <row r="32" spans="1:2">
      <c r="A32" s="140" t="s">
        <v>138</v>
      </c>
      <c r="B32" s="141" t="s">
        <v>139</v>
      </c>
    </row>
    <row r="33" spans="1:2">
      <c r="A33" s="12" t="s">
        <v>58</v>
      </c>
      <c r="B33" s="13" t="s">
        <v>127</v>
      </c>
    </row>
    <row r="34" spans="1:2" ht="25.5">
      <c r="A34" s="15" t="s">
        <v>19</v>
      </c>
      <c r="B34" s="13" t="s">
        <v>64</v>
      </c>
    </row>
    <row r="35" spans="1:2" ht="25.5">
      <c r="A35" s="12" t="s">
        <v>65</v>
      </c>
      <c r="B35" s="13" t="s">
        <v>66</v>
      </c>
    </row>
    <row r="36" spans="1:2">
      <c r="A36" s="1076" t="s">
        <v>44</v>
      </c>
      <c r="B36" s="1077"/>
    </row>
    <row r="37" spans="1:2">
      <c r="A37" s="12" t="s">
        <v>122</v>
      </c>
      <c r="B37" s="13" t="s">
        <v>45</v>
      </c>
    </row>
    <row r="38" spans="1:2">
      <c r="A38" s="12" t="s">
        <v>121</v>
      </c>
      <c r="B38" s="13" t="s">
        <v>46</v>
      </c>
    </row>
    <row r="39" spans="1:2" ht="25.5">
      <c r="A39" s="12" t="s">
        <v>49</v>
      </c>
      <c r="B39" s="13" t="s">
        <v>50</v>
      </c>
    </row>
    <row r="40" spans="1:2" ht="25.5">
      <c r="A40" s="12" t="s">
        <v>123</v>
      </c>
      <c r="B40" s="13" t="s">
        <v>124</v>
      </c>
    </row>
    <row r="41" spans="1:2">
      <c r="A41" s="12" t="s">
        <v>47</v>
      </c>
      <c r="B41" s="13" t="s">
        <v>48</v>
      </c>
    </row>
    <row r="42" spans="1:2">
      <c r="A42" s="12" t="s">
        <v>51</v>
      </c>
      <c r="B42" s="13" t="s">
        <v>52</v>
      </c>
    </row>
    <row r="43" spans="1:2" ht="25.5">
      <c r="A43" s="215" t="s">
        <v>23</v>
      </c>
      <c r="B43" s="217" t="s">
        <v>162</v>
      </c>
    </row>
    <row r="44" spans="1:2" ht="26.25" thickBot="1">
      <c r="A44" s="216" t="s">
        <v>24</v>
      </c>
      <c r="B44" s="218" t="s">
        <v>161</v>
      </c>
    </row>
  </sheetData>
  <mergeCells count="4">
    <mergeCell ref="A7:B7"/>
    <mergeCell ref="A17:B17"/>
    <mergeCell ref="A36:B36"/>
    <mergeCell ref="A22:B22"/>
  </mergeCells>
  <pageMargins left="0.70866141732283472" right="0.70866141732283472" top="0.74803149606299213" bottom="0.74803149606299213" header="0.31496062992125984" footer="0.31496062992125984"/>
  <pageSetup scale="6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1"/>
  <sheetViews>
    <sheetView topLeftCell="A13" workbookViewId="0"/>
  </sheetViews>
  <sheetFormatPr defaultRowHeight="15"/>
  <cols>
    <col min="1" max="1" width="32.140625" customWidth="1"/>
    <col min="2" max="9" width="9.7109375" customWidth="1"/>
    <col min="10" max="10" width="9.5703125" bestFit="1" customWidth="1"/>
    <col min="11" max="11" width="9.42578125" bestFit="1" customWidth="1"/>
    <col min="12" max="12" width="10.5703125" customWidth="1"/>
    <col min="13" max="13" width="10.42578125" bestFit="1" customWidth="1"/>
    <col min="14" max="14" width="10.140625" bestFit="1" customWidth="1"/>
  </cols>
  <sheetData>
    <row r="1" spans="1:13" s="459" customFormat="1" ht="14.45" customHeight="1">
      <c r="H1" s="1083" t="s">
        <v>231</v>
      </c>
      <c r="I1" s="1083"/>
    </row>
    <row r="2" spans="1:13" s="459" customFormat="1" ht="12.75"/>
    <row r="3" spans="1:13" s="459" customFormat="1" ht="12.75">
      <c r="A3" s="1084" t="s">
        <v>198</v>
      </c>
      <c r="B3" s="1084"/>
      <c r="C3" s="1084"/>
      <c r="D3" s="1084"/>
      <c r="E3" s="1084"/>
      <c r="F3" s="1084"/>
      <c r="G3" s="1084"/>
      <c r="H3" s="1084"/>
      <c r="I3" s="1084"/>
    </row>
    <row r="4" spans="1:13" s="459" customFormat="1" ht="13.5" thickBot="1">
      <c r="B4" s="460"/>
      <c r="C4" s="460"/>
      <c r="D4" s="460"/>
      <c r="E4" s="460"/>
      <c r="F4" s="460"/>
      <c r="G4" s="460"/>
      <c r="H4" s="460"/>
      <c r="I4" s="461"/>
      <c r="J4" s="461"/>
      <c r="K4" s="461"/>
    </row>
    <row r="5" spans="1:13" s="459" customFormat="1" ht="15.6" customHeight="1" thickBot="1">
      <c r="A5" s="1078" t="s">
        <v>199</v>
      </c>
      <c r="B5" s="1085" t="s">
        <v>200</v>
      </c>
      <c r="C5" s="1086"/>
      <c r="D5" s="1086"/>
      <c r="E5" s="1087"/>
      <c r="F5" s="1080" t="s">
        <v>201</v>
      </c>
      <c r="G5" s="1081"/>
      <c r="H5" s="1081"/>
      <c r="I5" s="1081"/>
      <c r="J5" s="462"/>
      <c r="K5" s="462"/>
    </row>
    <row r="6" spans="1:13" s="459" customFormat="1" ht="13.5" thickBot="1">
      <c r="A6" s="1079"/>
      <c r="B6" s="463">
        <v>2015</v>
      </c>
      <c r="C6" s="464">
        <v>2016</v>
      </c>
      <c r="D6" s="464">
        <v>2017</v>
      </c>
      <c r="E6" s="465">
        <v>2018</v>
      </c>
      <c r="F6" s="463">
        <v>2015</v>
      </c>
      <c r="G6" s="464">
        <v>2016</v>
      </c>
      <c r="H6" s="464">
        <v>2017</v>
      </c>
      <c r="I6" s="466">
        <v>2018</v>
      </c>
      <c r="J6" s="467"/>
      <c r="K6" s="467"/>
    </row>
    <row r="7" spans="1:13" s="459" customFormat="1" ht="38.25">
      <c r="A7" s="468" t="s">
        <v>202</v>
      </c>
      <c r="B7" s="469">
        <v>377.48</v>
      </c>
      <c r="C7" s="470">
        <v>405.69799999999998</v>
      </c>
      <c r="D7" s="470">
        <v>166.4</v>
      </c>
      <c r="E7" s="471">
        <v>213.554</v>
      </c>
      <c r="F7" s="472">
        <v>14.268283648096377</v>
      </c>
      <c r="G7" s="473">
        <v>15.594616390533863</v>
      </c>
      <c r="H7" s="473">
        <v>8.4166994600970568</v>
      </c>
      <c r="I7" s="474">
        <v>10.42804733282842</v>
      </c>
      <c r="J7" s="475"/>
      <c r="K7" s="475"/>
      <c r="L7" s="476"/>
    </row>
    <row r="8" spans="1:13" s="459" customFormat="1" ht="25.5">
      <c r="A8" s="477" t="s">
        <v>203</v>
      </c>
      <c r="B8" s="478">
        <v>66.548000000000002</v>
      </c>
      <c r="C8" s="479">
        <v>60.338999999999999</v>
      </c>
      <c r="D8" s="479">
        <v>73.768000000000001</v>
      </c>
      <c r="E8" s="480">
        <v>16.791</v>
      </c>
      <c r="F8" s="481">
        <v>2.5154332420618779</v>
      </c>
      <c r="G8" s="482">
        <v>2.3193694777603606</v>
      </c>
      <c r="H8" s="482">
        <v>3.7312685443055265</v>
      </c>
      <c r="I8" s="483">
        <v>0.81992068875095769</v>
      </c>
      <c r="J8" s="475"/>
      <c r="K8" s="475"/>
      <c r="L8" s="484"/>
    </row>
    <row r="9" spans="1:13" s="459" customFormat="1" ht="12.75">
      <c r="A9" s="485" t="s">
        <v>204</v>
      </c>
      <c r="B9" s="486">
        <v>2035.5809999999999</v>
      </c>
      <c r="C9" s="487">
        <v>1975.12</v>
      </c>
      <c r="D9" s="487">
        <v>1632.681</v>
      </c>
      <c r="E9" s="488">
        <v>1699.07</v>
      </c>
      <c r="F9" s="489">
        <v>76.942479327846954</v>
      </c>
      <c r="G9" s="490">
        <v>75.921593710768221</v>
      </c>
      <c r="H9" s="490">
        <v>82.582844298141353</v>
      </c>
      <c r="I9" s="491">
        <v>82.96722319314452</v>
      </c>
      <c r="J9" s="475"/>
      <c r="K9" s="475"/>
      <c r="L9" s="492"/>
    </row>
    <row r="10" spans="1:13" s="459" customFormat="1" ht="12.75">
      <c r="A10" s="493" t="s">
        <v>205</v>
      </c>
      <c r="B10" s="494">
        <v>132.071</v>
      </c>
      <c r="C10" s="495">
        <v>128.55099999999999</v>
      </c>
      <c r="D10" s="495">
        <v>75.542000000000002</v>
      </c>
      <c r="E10" s="496">
        <v>78.180000000000007</v>
      </c>
      <c r="F10" s="489">
        <v>4.9921227341521046</v>
      </c>
      <c r="G10" s="490">
        <v>4.9413690272555408</v>
      </c>
      <c r="H10" s="490">
        <v>3.8209994628284361</v>
      </c>
      <c r="I10" s="491">
        <v>3.8176046362068892</v>
      </c>
      <c r="J10" s="475"/>
      <c r="K10" s="475"/>
      <c r="M10" s="461"/>
    </row>
    <row r="11" spans="1:13" s="459" customFormat="1" ht="13.5" thickBot="1">
      <c r="A11" s="497" t="s">
        <v>206</v>
      </c>
      <c r="B11" s="498">
        <v>33.908000000000001</v>
      </c>
      <c r="C11" s="499">
        <v>31.818000000000001</v>
      </c>
      <c r="D11" s="499">
        <v>28.631</v>
      </c>
      <c r="E11" s="500">
        <v>40.286000000000001</v>
      </c>
      <c r="F11" s="501">
        <v>1.2816810478426723</v>
      </c>
      <c r="G11" s="502">
        <v>1.223051393682016</v>
      </c>
      <c r="H11" s="502">
        <v>1.4481882346276369</v>
      </c>
      <c r="I11" s="503">
        <v>1.9672041490692085</v>
      </c>
      <c r="J11" s="475"/>
      <c r="K11" s="504"/>
      <c r="L11" s="505"/>
    </row>
    <row r="12" spans="1:13" s="459" customFormat="1" ht="13.5" thickBot="1">
      <c r="A12" s="506" t="s">
        <v>207</v>
      </c>
      <c r="B12" s="507">
        <v>2645.5880000000002</v>
      </c>
      <c r="C12" s="508">
        <v>2601.5259999999998</v>
      </c>
      <c r="D12" s="508">
        <v>1977.0219999999999</v>
      </c>
      <c r="E12" s="509">
        <v>2047.8810000000001</v>
      </c>
      <c r="F12" s="510">
        <v>100</v>
      </c>
      <c r="G12" s="511">
        <v>100</v>
      </c>
      <c r="H12" s="511">
        <v>100</v>
      </c>
      <c r="I12" s="512">
        <v>100</v>
      </c>
      <c r="J12" s="513"/>
      <c r="K12" s="513"/>
      <c r="L12" s="514"/>
    </row>
    <row r="13" spans="1:13" s="459" customFormat="1" ht="12.75">
      <c r="A13" s="477" t="s">
        <v>208</v>
      </c>
      <c r="B13" s="469">
        <v>518.60199999999998</v>
      </c>
      <c r="C13" s="470">
        <v>508.904</v>
      </c>
      <c r="D13" s="470">
        <v>491.875</v>
      </c>
      <c r="E13" s="480">
        <v>450.35</v>
      </c>
      <c r="F13" s="515">
        <v>19.602523144193274</v>
      </c>
      <c r="G13" s="516">
        <v>19.561749527008381</v>
      </c>
      <c r="H13" s="516">
        <v>24.879591628216577</v>
      </c>
      <c r="I13" s="517">
        <v>21.991045369379737</v>
      </c>
      <c r="J13" s="475"/>
      <c r="K13" s="475"/>
      <c r="L13" s="518"/>
    </row>
    <row r="14" spans="1:13" s="459" customFormat="1" ht="12.75">
      <c r="A14" s="497" t="s">
        <v>209</v>
      </c>
      <c r="B14" s="519">
        <v>864.55200000000002</v>
      </c>
      <c r="C14" s="495">
        <v>828.85599999999999</v>
      </c>
      <c r="D14" s="495">
        <v>892.96900000000005</v>
      </c>
      <c r="E14" s="496">
        <v>958.13</v>
      </c>
      <c r="F14" s="489">
        <v>32.679011244381215</v>
      </c>
      <c r="G14" s="490">
        <v>31.860377332381074</v>
      </c>
      <c r="H14" s="490">
        <v>45.167378005909896</v>
      </c>
      <c r="I14" s="491">
        <v>46.786455645084501</v>
      </c>
      <c r="J14" s="475"/>
      <c r="K14" s="475"/>
      <c r="L14" s="514"/>
    </row>
    <row r="15" spans="1:13" s="459" customFormat="1" ht="12.75">
      <c r="A15" s="497" t="s">
        <v>210</v>
      </c>
      <c r="B15" s="519">
        <v>106.687</v>
      </c>
      <c r="C15" s="495">
        <v>103.926</v>
      </c>
      <c r="D15" s="495">
        <v>86.209000000000003</v>
      </c>
      <c r="E15" s="496">
        <v>129.67400000000001</v>
      </c>
      <c r="F15" s="489">
        <v>4.0326384909517277</v>
      </c>
      <c r="G15" s="490">
        <v>3.9948092004461997</v>
      </c>
      <c r="H15" s="490">
        <v>4.3605483398768445</v>
      </c>
      <c r="I15" s="491">
        <v>6.3321123953124188</v>
      </c>
      <c r="J15" s="475"/>
      <c r="K15" s="475"/>
      <c r="L15" s="514"/>
    </row>
    <row r="16" spans="1:13" s="459" customFormat="1" ht="13.5" thickBot="1">
      <c r="A16" s="520" t="s">
        <v>211</v>
      </c>
      <c r="B16" s="498">
        <v>1155.7470000000001</v>
      </c>
      <c r="C16" s="499">
        <v>1159.8399999999999</v>
      </c>
      <c r="D16" s="499">
        <v>505.96899999999999</v>
      </c>
      <c r="E16" s="500">
        <v>509.72500000000002</v>
      </c>
      <c r="F16" s="501">
        <v>43.685827120473789</v>
      </c>
      <c r="G16" s="502">
        <v>44.583063940164344</v>
      </c>
      <c r="H16" s="502">
        <v>25.59248202599667</v>
      </c>
      <c r="I16" s="503">
        <v>24.890386590223351</v>
      </c>
      <c r="J16" s="475"/>
      <c r="K16" s="475"/>
      <c r="L16" s="514"/>
    </row>
    <row r="17" spans="1:18" s="459" customFormat="1" ht="13.5" thickBot="1">
      <c r="A17" s="506" t="s">
        <v>212</v>
      </c>
      <c r="B17" s="521">
        <v>2645.5880000000002</v>
      </c>
      <c r="C17" s="522">
        <v>2601.5259999999998</v>
      </c>
      <c r="D17" s="522">
        <v>1977.0220000000002</v>
      </c>
      <c r="E17" s="523">
        <v>2047.8789999999999</v>
      </c>
      <c r="F17" s="510">
        <v>100</v>
      </c>
      <c r="G17" s="524">
        <v>100</v>
      </c>
      <c r="H17" s="511">
        <v>100</v>
      </c>
      <c r="I17" s="512">
        <v>100</v>
      </c>
      <c r="J17" s="513"/>
      <c r="K17" s="513"/>
      <c r="L17" s="514"/>
      <c r="O17" s="461"/>
    </row>
    <row r="18" spans="1:18" s="459" customFormat="1" ht="12.75">
      <c r="A18" s="525"/>
      <c r="E18" s="526"/>
      <c r="F18" s="526"/>
      <c r="G18" s="526"/>
      <c r="H18" s="461"/>
      <c r="I18" s="527"/>
      <c r="J18" s="527"/>
      <c r="K18" s="527"/>
      <c r="L18" s="514"/>
      <c r="O18" s="461"/>
    </row>
    <row r="19" spans="1:18" s="459" customFormat="1" ht="32.450000000000003" customHeight="1">
      <c r="A19" s="1088"/>
      <c r="B19" s="1088"/>
      <c r="C19" s="1088"/>
      <c r="D19" s="1088"/>
      <c r="E19" s="1088"/>
      <c r="F19" s="1088"/>
      <c r="G19" s="1088"/>
      <c r="H19" s="1088"/>
      <c r="I19" s="1088"/>
      <c r="J19" s="527"/>
      <c r="K19" s="527"/>
      <c r="L19" s="514"/>
      <c r="O19" s="461"/>
    </row>
    <row r="20" spans="1:18" s="459" customFormat="1" ht="12.75">
      <c r="A20" s="525"/>
      <c r="E20" s="461"/>
      <c r="I20" s="514"/>
      <c r="J20" s="514"/>
      <c r="K20" s="514"/>
      <c r="L20" s="514"/>
      <c r="O20" s="461"/>
    </row>
    <row r="21" spans="1:18" s="459" customFormat="1" ht="12.75">
      <c r="A21" s="525"/>
      <c r="I21" s="505"/>
      <c r="J21" s="505"/>
      <c r="K21" s="514"/>
      <c r="L21" s="514"/>
    </row>
    <row r="22" spans="1:18" s="459" customFormat="1" ht="12.75">
      <c r="A22" s="1084" t="s">
        <v>213</v>
      </c>
      <c r="B22" s="1084"/>
      <c r="C22" s="1084"/>
      <c r="D22" s="1084"/>
      <c r="E22" s="1084"/>
      <c r="F22" s="1084"/>
      <c r="G22" s="1084"/>
      <c r="I22" s="514"/>
      <c r="J22" s="514"/>
      <c r="K22" s="514"/>
      <c r="L22" s="514"/>
    </row>
    <row r="23" spans="1:18" s="459" customFormat="1" ht="13.5" thickBot="1">
      <c r="I23" s="528"/>
      <c r="J23" s="505"/>
      <c r="K23" s="514"/>
      <c r="L23" s="514"/>
    </row>
    <row r="24" spans="1:18" s="459" customFormat="1" ht="16.899999999999999" customHeight="1" thickBot="1">
      <c r="A24" s="1078" t="s">
        <v>199</v>
      </c>
      <c r="B24" s="1080" t="s">
        <v>200</v>
      </c>
      <c r="C24" s="1081"/>
      <c r="D24" s="1081"/>
      <c r="E24" s="1082"/>
      <c r="F24" s="1080" t="s">
        <v>201</v>
      </c>
      <c r="G24" s="1081"/>
      <c r="H24" s="1081"/>
      <c r="I24" s="1081"/>
      <c r="J24" s="514"/>
      <c r="K24" s="514"/>
      <c r="L24" s="514"/>
      <c r="M24" s="514"/>
    </row>
    <row r="25" spans="1:18" s="459" customFormat="1" ht="13.5" thickBot="1">
      <c r="A25" s="1089"/>
      <c r="B25" s="463">
        <v>2015</v>
      </c>
      <c r="C25" s="464">
        <v>2016</v>
      </c>
      <c r="D25" s="464">
        <v>2017</v>
      </c>
      <c r="E25" s="466">
        <v>2018</v>
      </c>
      <c r="F25" s="463">
        <v>2015</v>
      </c>
      <c r="G25" s="464">
        <v>2016</v>
      </c>
      <c r="H25" s="464">
        <v>2017</v>
      </c>
      <c r="I25" s="466">
        <v>2018</v>
      </c>
      <c r="J25" s="514"/>
      <c r="K25" s="514"/>
      <c r="L25" s="514"/>
      <c r="M25" s="514"/>
    </row>
    <row r="26" spans="1:18" s="459" customFormat="1" ht="27.6" customHeight="1">
      <c r="A26" s="529" t="s">
        <v>214</v>
      </c>
      <c r="B26" s="530">
        <v>2525.866</v>
      </c>
      <c r="C26" s="531">
        <v>2431.6640000000002</v>
      </c>
      <c r="D26" s="531">
        <v>2979.7669999999998</v>
      </c>
      <c r="E26" s="532">
        <v>3609.6570000000002</v>
      </c>
      <c r="F26" s="533">
        <v>74.117874212419139</v>
      </c>
      <c r="G26" s="534">
        <v>73.96982332093134</v>
      </c>
      <c r="H26" s="534">
        <v>75.60214331075494</v>
      </c>
      <c r="I26" s="535">
        <v>73.3</v>
      </c>
      <c r="J26" s="536"/>
      <c r="K26" s="536"/>
      <c r="L26" s="536"/>
      <c r="M26" s="536"/>
      <c r="N26" s="537"/>
      <c r="O26" s="538"/>
      <c r="R26" s="539"/>
    </row>
    <row r="27" spans="1:18" s="459" customFormat="1" ht="12.75">
      <c r="A27" s="540" t="s">
        <v>215</v>
      </c>
      <c r="B27" s="530">
        <v>537.96799999999996</v>
      </c>
      <c r="C27" s="531">
        <v>574.79</v>
      </c>
      <c r="D27" s="531">
        <v>758.41800000000001</v>
      </c>
      <c r="E27" s="532">
        <v>1043.4059999999999</v>
      </c>
      <c r="F27" s="541">
        <v>15.785890682366638</v>
      </c>
      <c r="G27" s="534">
        <v>17.484781921613397</v>
      </c>
      <c r="H27" s="534">
        <v>19.24245295872333</v>
      </c>
      <c r="I27" s="535">
        <v>21.2</v>
      </c>
      <c r="J27" s="536"/>
      <c r="K27" s="542"/>
      <c r="L27" s="514"/>
      <c r="M27" s="514"/>
      <c r="N27" s="543"/>
    </row>
    <row r="28" spans="1:18" s="459" customFormat="1" ht="12.75">
      <c r="A28" s="540" t="s">
        <v>216</v>
      </c>
      <c r="B28" s="530">
        <v>8.0000000000000002E-3</v>
      </c>
      <c r="C28" s="531">
        <v>0</v>
      </c>
      <c r="D28" s="531">
        <v>0</v>
      </c>
      <c r="E28" s="532">
        <v>0</v>
      </c>
      <c r="F28" s="541">
        <v>2.3474839666845078E-4</v>
      </c>
      <c r="G28" s="534">
        <v>0</v>
      </c>
      <c r="H28" s="534">
        <v>0</v>
      </c>
      <c r="I28" s="535">
        <v>0</v>
      </c>
      <c r="J28" s="536"/>
      <c r="K28" s="542"/>
      <c r="L28" s="514"/>
      <c r="M28" s="514"/>
      <c r="N28" s="492"/>
    </row>
    <row r="29" spans="1:18" s="459" customFormat="1" ht="12.75">
      <c r="A29" s="540" t="s">
        <v>217</v>
      </c>
      <c r="B29" s="530">
        <v>61.78</v>
      </c>
      <c r="C29" s="531">
        <v>28.712</v>
      </c>
      <c r="D29" s="531">
        <v>11.67</v>
      </c>
      <c r="E29" s="532">
        <v>11.67</v>
      </c>
      <c r="F29" s="541">
        <v>1.8128444932721108</v>
      </c>
      <c r="G29" s="534">
        <v>0.87340256186322629</v>
      </c>
      <c r="H29" s="534">
        <v>0.29608926215925946</v>
      </c>
      <c r="I29" s="535">
        <v>0.2</v>
      </c>
      <c r="J29" s="536"/>
      <c r="K29" s="542"/>
      <c r="L29" s="514"/>
      <c r="M29" s="514"/>
      <c r="N29" s="543"/>
    </row>
    <row r="30" spans="1:18" s="459" customFormat="1" ht="13.5" thickBot="1">
      <c r="A30" s="540" t="s">
        <v>206</v>
      </c>
      <c r="B30" s="530">
        <v>282.28199999999998</v>
      </c>
      <c r="C30" s="544">
        <v>252.20699999999999</v>
      </c>
      <c r="D30" s="544">
        <v>191.52400000000009</v>
      </c>
      <c r="E30" s="545">
        <v>258.21800000000002</v>
      </c>
      <c r="F30" s="546">
        <v>8.283155863545451</v>
      </c>
      <c r="G30" s="547">
        <v>7.6719921955920425</v>
      </c>
      <c r="H30" s="548">
        <v>4.8593144683624718</v>
      </c>
      <c r="I30" s="549">
        <v>5.3</v>
      </c>
      <c r="J30" s="536"/>
      <c r="K30" s="542"/>
      <c r="L30" s="527"/>
      <c r="M30" s="514"/>
      <c r="N30" s="492"/>
    </row>
    <row r="31" spans="1:18" s="459" customFormat="1" ht="13.5" thickBot="1">
      <c r="A31" s="550" t="s">
        <v>207</v>
      </c>
      <c r="B31" s="551">
        <v>3407.904</v>
      </c>
      <c r="C31" s="552">
        <v>3287.373</v>
      </c>
      <c r="D31" s="552">
        <v>3941.3789999999999</v>
      </c>
      <c r="E31" s="553">
        <v>4922.951</v>
      </c>
      <c r="F31" s="510">
        <v>100</v>
      </c>
      <c r="G31" s="554">
        <v>100</v>
      </c>
      <c r="H31" s="554">
        <v>100</v>
      </c>
      <c r="I31" s="555">
        <v>100</v>
      </c>
      <c r="J31" s="556"/>
      <c r="K31" s="518"/>
      <c r="L31" s="536"/>
      <c r="M31" s="514"/>
    </row>
    <row r="32" spans="1:18" s="459" customFormat="1" ht="13.9" customHeight="1">
      <c r="A32" s="529" t="s">
        <v>218</v>
      </c>
      <c r="B32" s="530">
        <v>1723.5630000000001</v>
      </c>
      <c r="C32" s="531">
        <v>2163.6889999999999</v>
      </c>
      <c r="D32" s="531">
        <v>2848.3429999999998</v>
      </c>
      <c r="E32" s="532">
        <v>3752.7649999999999</v>
      </c>
      <c r="F32" s="541">
        <v>50.575486032168769</v>
      </c>
      <c r="G32" s="534">
        <v>65.818177614770207</v>
      </c>
      <c r="H32" s="534">
        <v>72.267675856597407</v>
      </c>
      <c r="I32" s="535">
        <v>76.2</v>
      </c>
      <c r="J32" s="536"/>
      <c r="K32" s="514"/>
      <c r="L32" s="514"/>
      <c r="M32" s="536"/>
      <c r="N32" s="543"/>
    </row>
    <row r="33" spans="1:14" s="459" customFormat="1" ht="12.75">
      <c r="A33" s="540" t="s">
        <v>219</v>
      </c>
      <c r="B33" s="530">
        <v>794.21</v>
      </c>
      <c r="C33" s="531">
        <v>379.23899999999998</v>
      </c>
      <c r="D33" s="531">
        <v>377.65300000000002</v>
      </c>
      <c r="E33" s="532">
        <v>434.92500000000001</v>
      </c>
      <c r="F33" s="541">
        <v>23.304954191757862</v>
      </c>
      <c r="G33" s="534">
        <v>11.536232730511566</v>
      </c>
      <c r="H33" s="534">
        <v>9.581747911073764</v>
      </c>
      <c r="I33" s="535">
        <v>8.9</v>
      </c>
      <c r="J33" s="536"/>
      <c r="K33" s="514"/>
      <c r="L33" s="514"/>
      <c r="M33" s="514"/>
      <c r="N33" s="557"/>
    </row>
    <row r="34" spans="1:14" s="459" customFormat="1" ht="12.75">
      <c r="A34" s="540" t="s">
        <v>210</v>
      </c>
      <c r="B34" s="530">
        <v>277.32900000000001</v>
      </c>
      <c r="C34" s="531">
        <v>176.01400000000001</v>
      </c>
      <c r="D34" s="531">
        <v>163.17700000000002</v>
      </c>
      <c r="E34" s="532">
        <v>197.58</v>
      </c>
      <c r="F34" s="541">
        <v>8.1378220383097872</v>
      </c>
      <c r="G34" s="534">
        <v>5.3542448636038564</v>
      </c>
      <c r="H34" s="534">
        <v>4.140099188634232</v>
      </c>
      <c r="I34" s="535">
        <v>4</v>
      </c>
      <c r="J34" s="536"/>
      <c r="K34" s="527"/>
      <c r="L34" s="514"/>
      <c r="M34" s="514"/>
      <c r="N34" s="543"/>
    </row>
    <row r="35" spans="1:14" s="459" customFormat="1" ht="13.5" thickBot="1">
      <c r="A35" s="558" t="s">
        <v>211</v>
      </c>
      <c r="B35" s="559">
        <v>612.79999999999995</v>
      </c>
      <c r="C35" s="560">
        <v>568.43100000000004</v>
      </c>
      <c r="D35" s="560">
        <v>552.20600000000002</v>
      </c>
      <c r="E35" s="561">
        <v>537.67999999999995</v>
      </c>
      <c r="F35" s="546">
        <v>17.981737737763584</v>
      </c>
      <c r="G35" s="562">
        <v>17.291344791114366</v>
      </c>
      <c r="H35" s="562">
        <v>14.010477043694605</v>
      </c>
      <c r="I35" s="563">
        <v>10.9</v>
      </c>
      <c r="J35" s="536"/>
      <c r="K35" s="505"/>
      <c r="L35" s="505"/>
      <c r="M35" s="514"/>
      <c r="N35" s="543"/>
    </row>
    <row r="36" spans="1:14" s="459" customFormat="1" ht="13.5" thickBot="1">
      <c r="A36" s="550" t="s">
        <v>212</v>
      </c>
      <c r="B36" s="551">
        <v>3407.902</v>
      </c>
      <c r="C36" s="564">
        <v>3287.373</v>
      </c>
      <c r="D36" s="564">
        <v>3941.3789999999999</v>
      </c>
      <c r="E36" s="565">
        <v>4922.951</v>
      </c>
      <c r="F36" s="566">
        <v>100</v>
      </c>
      <c r="G36" s="554">
        <v>100</v>
      </c>
      <c r="H36" s="554">
        <v>100</v>
      </c>
      <c r="I36" s="555">
        <v>100</v>
      </c>
      <c r="J36" s="556"/>
      <c r="K36" s="505"/>
      <c r="L36" s="505"/>
      <c r="M36" s="514"/>
    </row>
    <row r="37" spans="1:14">
      <c r="E37" s="567"/>
      <c r="H37" s="568"/>
      <c r="I37" s="569"/>
      <c r="J37" s="570"/>
      <c r="K37" s="570"/>
      <c r="L37" s="570"/>
    </row>
    <row r="38" spans="1:14">
      <c r="I38" s="570"/>
      <c r="J38" s="570"/>
      <c r="K38" s="570"/>
      <c r="L38" s="570"/>
    </row>
    <row r="39" spans="1:14">
      <c r="A39" s="1084" t="s">
        <v>220</v>
      </c>
      <c r="B39" s="1084"/>
      <c r="C39" s="1084"/>
      <c r="D39" s="1084"/>
      <c r="E39" s="1084"/>
      <c r="F39" s="1084"/>
      <c r="G39" s="1084"/>
      <c r="I39" s="570"/>
      <c r="J39" s="570"/>
      <c r="K39" s="570"/>
      <c r="L39" s="570"/>
    </row>
    <row r="40" spans="1:14" ht="15.75" thickBot="1">
      <c r="I40" s="570"/>
      <c r="J40" s="570"/>
      <c r="K40" s="570"/>
      <c r="L40" s="570"/>
    </row>
    <row r="41" spans="1:14" s="459" customFormat="1" ht="13.9" customHeight="1" thickBot="1">
      <c r="A41" s="1078" t="s">
        <v>199</v>
      </c>
      <c r="B41" s="1080" t="s">
        <v>200</v>
      </c>
      <c r="C41" s="1081"/>
      <c r="D41" s="1081"/>
      <c r="E41" s="1082"/>
      <c r="F41" s="1080" t="s">
        <v>201</v>
      </c>
      <c r="G41" s="1081"/>
      <c r="H41" s="1081"/>
      <c r="I41" s="1081"/>
      <c r="J41" s="514"/>
      <c r="K41" s="514"/>
      <c r="L41" s="514"/>
      <c r="M41" s="514"/>
    </row>
    <row r="42" spans="1:14" s="459" customFormat="1" ht="13.5" thickBot="1">
      <c r="A42" s="1079"/>
      <c r="B42" s="571">
        <v>2015</v>
      </c>
      <c r="C42" s="464">
        <v>2016</v>
      </c>
      <c r="D42" s="466">
        <v>2017</v>
      </c>
      <c r="E42" s="572">
        <v>2018</v>
      </c>
      <c r="F42" s="571">
        <v>2015</v>
      </c>
      <c r="G42" s="466">
        <v>2016</v>
      </c>
      <c r="H42" s="573">
        <v>2017</v>
      </c>
      <c r="I42" s="573">
        <v>2018</v>
      </c>
      <c r="J42" s="514"/>
      <c r="K42" s="514"/>
      <c r="L42" s="514"/>
      <c r="M42" s="514"/>
    </row>
    <row r="43" spans="1:14" s="459" customFormat="1" ht="12.75">
      <c r="A43" s="529" t="s">
        <v>221</v>
      </c>
      <c r="B43" s="574">
        <v>108.32</v>
      </c>
      <c r="C43" s="575">
        <v>146.85599999999999</v>
      </c>
      <c r="D43" s="576">
        <v>356.23</v>
      </c>
      <c r="E43" s="577">
        <v>193.76499999999999</v>
      </c>
      <c r="F43" s="578">
        <v>12.438122293657729</v>
      </c>
      <c r="G43" s="579">
        <v>14.744385866449536</v>
      </c>
      <c r="H43" s="579">
        <v>17.227188229627497</v>
      </c>
      <c r="I43" s="580">
        <v>7.2</v>
      </c>
      <c r="J43" s="518"/>
      <c r="K43" s="505"/>
      <c r="L43" s="514"/>
      <c r="M43" s="514"/>
    </row>
    <row r="44" spans="1:14" s="459" customFormat="1" ht="25.5">
      <c r="A44" s="529" t="s">
        <v>222</v>
      </c>
      <c r="B44" s="574">
        <v>252.12100000000001</v>
      </c>
      <c r="C44" s="575">
        <v>283.91699999999997</v>
      </c>
      <c r="D44" s="575">
        <v>1077.4359999999999</v>
      </c>
      <c r="E44" s="577">
        <v>1809.2239999999999</v>
      </c>
      <c r="F44" s="581">
        <v>28.950441569417286</v>
      </c>
      <c r="G44" s="582">
        <v>28.505350833774258</v>
      </c>
      <c r="H44" s="582">
        <v>52.104518927032892</v>
      </c>
      <c r="I44" s="580">
        <v>66.8</v>
      </c>
      <c r="J44" s="518"/>
      <c r="K44" s="505"/>
      <c r="L44" s="505"/>
      <c r="M44" s="514"/>
    </row>
    <row r="45" spans="1:14" s="459" customFormat="1" ht="25.5">
      <c r="A45" s="529" t="s">
        <v>223</v>
      </c>
      <c r="B45" s="574">
        <v>52.627000000000002</v>
      </c>
      <c r="C45" s="575">
        <v>92.72</v>
      </c>
      <c r="D45" s="575">
        <v>122.887</v>
      </c>
      <c r="E45" s="577">
        <v>130.26400000000001</v>
      </c>
      <c r="F45" s="581">
        <v>6.0430304832747908</v>
      </c>
      <c r="G45" s="582">
        <v>9.3091154432723275</v>
      </c>
      <c r="H45" s="582">
        <v>5.9427826965001094</v>
      </c>
      <c r="I45" s="580">
        <v>4.8</v>
      </c>
      <c r="J45" s="518"/>
      <c r="K45" s="505"/>
      <c r="L45" s="514"/>
      <c r="M45" s="514"/>
    </row>
    <row r="46" spans="1:14" s="459" customFormat="1" ht="25.5">
      <c r="A46" s="529" t="s">
        <v>224</v>
      </c>
      <c r="B46" s="574">
        <v>331.50599999999997</v>
      </c>
      <c r="C46" s="575">
        <v>347.97</v>
      </c>
      <c r="D46" s="575">
        <v>345.83800000000002</v>
      </c>
      <c r="E46" s="577">
        <v>350.92</v>
      </c>
      <c r="F46" s="581">
        <v>38.066028148830306</v>
      </c>
      <c r="G46" s="582">
        <v>34.936290992185846</v>
      </c>
      <c r="H46" s="582">
        <v>16.724633868449917</v>
      </c>
      <c r="I46" s="580">
        <v>13</v>
      </c>
      <c r="J46" s="518"/>
      <c r="K46" s="505"/>
      <c r="L46" s="514"/>
      <c r="M46" s="514"/>
    </row>
    <row r="47" spans="1:14" s="459" customFormat="1" ht="12.75">
      <c r="A47" s="540" t="s">
        <v>215</v>
      </c>
      <c r="B47" s="574">
        <v>62.529000000000003</v>
      </c>
      <c r="C47" s="575">
        <v>65.179000000000002</v>
      </c>
      <c r="D47" s="575">
        <v>65.399000000000001</v>
      </c>
      <c r="E47" s="577">
        <v>70.349000000000004</v>
      </c>
      <c r="F47" s="581">
        <v>7.1800530733024752</v>
      </c>
      <c r="G47" s="582">
        <v>6.5439908916851488</v>
      </c>
      <c r="H47" s="582">
        <v>3.1626782781613247</v>
      </c>
      <c r="I47" s="580">
        <v>2.6</v>
      </c>
      <c r="J47" s="518"/>
      <c r="K47" s="505"/>
      <c r="L47" s="514"/>
      <c r="M47" s="514"/>
    </row>
    <row r="48" spans="1:14" s="459" customFormat="1" ht="13.5" thickBot="1">
      <c r="A48" s="583" t="s">
        <v>206</v>
      </c>
      <c r="B48" s="584">
        <v>63.768000000000001</v>
      </c>
      <c r="C48" s="585">
        <v>59.371000000000002</v>
      </c>
      <c r="D48" s="585">
        <v>100.04599999999982</v>
      </c>
      <c r="E48" s="586">
        <v>151.982</v>
      </c>
      <c r="F48" s="587">
        <v>7.3223244315174112</v>
      </c>
      <c r="G48" s="588">
        <v>5.9608659726328881</v>
      </c>
      <c r="H48" s="588">
        <v>4.8381980002282496</v>
      </c>
      <c r="I48" s="589">
        <v>5.6</v>
      </c>
      <c r="J48" s="518"/>
      <c r="K48" s="590"/>
      <c r="L48" s="514"/>
      <c r="M48" s="514"/>
    </row>
    <row r="49" spans="1:13" s="459" customFormat="1" ht="13.5" thickBot="1">
      <c r="A49" s="550" t="s">
        <v>225</v>
      </c>
      <c r="B49" s="591">
        <v>870.87099999999998</v>
      </c>
      <c r="C49" s="592">
        <v>996.01299999999992</v>
      </c>
      <c r="D49" s="592">
        <v>2067.8359999999998</v>
      </c>
      <c r="E49" s="593">
        <v>2706.5039999999999</v>
      </c>
      <c r="F49" s="594">
        <v>100</v>
      </c>
      <c r="G49" s="595">
        <v>100</v>
      </c>
      <c r="H49" s="596">
        <v>100</v>
      </c>
      <c r="I49" s="597">
        <v>100</v>
      </c>
      <c r="J49" s="518"/>
      <c r="K49" s="514"/>
      <c r="L49" s="514"/>
      <c r="M49" s="514"/>
    </row>
    <row r="50" spans="1:13" s="459" customFormat="1" ht="25.5">
      <c r="A50" s="529" t="s">
        <v>226</v>
      </c>
      <c r="B50" s="574">
        <v>0</v>
      </c>
      <c r="C50" s="575">
        <v>21.518000000000001</v>
      </c>
      <c r="D50" s="575">
        <v>36.582000000000001</v>
      </c>
      <c r="E50" s="577">
        <v>7.53</v>
      </c>
      <c r="F50" s="578">
        <v>0</v>
      </c>
      <c r="G50" s="579">
        <v>2.1604135688992012</v>
      </c>
      <c r="H50" s="579">
        <v>1.7690958083716506</v>
      </c>
      <c r="I50" s="598">
        <v>0.3</v>
      </c>
      <c r="J50" s="536"/>
      <c r="K50" s="505"/>
      <c r="L50" s="590"/>
      <c r="M50" s="514"/>
    </row>
    <row r="51" spans="1:13" s="459" customFormat="1" ht="25.5">
      <c r="A51" s="529" t="s">
        <v>227</v>
      </c>
      <c r="B51" s="574">
        <v>248.19800000000001</v>
      </c>
      <c r="C51" s="575">
        <v>353.30200000000002</v>
      </c>
      <c r="D51" s="575">
        <v>234.75700000000001</v>
      </c>
      <c r="E51" s="577">
        <v>257.08199999999999</v>
      </c>
      <c r="F51" s="581">
        <v>28.499973015521245</v>
      </c>
      <c r="G51" s="582">
        <v>35.471625370351596</v>
      </c>
      <c r="H51" s="582">
        <v>11.352786197744891</v>
      </c>
      <c r="I51" s="580">
        <v>9.5</v>
      </c>
      <c r="J51" s="505"/>
      <c r="K51" s="505"/>
      <c r="L51" s="514"/>
      <c r="M51" s="514"/>
    </row>
    <row r="52" spans="1:13" s="459" customFormat="1" ht="12.75">
      <c r="A52" s="540" t="s">
        <v>228</v>
      </c>
      <c r="B52" s="574">
        <v>204.98500000000001</v>
      </c>
      <c r="C52" s="575">
        <v>204.11099999999999</v>
      </c>
      <c r="D52" s="575">
        <v>294.21600000000001</v>
      </c>
      <c r="E52" s="577">
        <v>704.25400000000002</v>
      </c>
      <c r="F52" s="581">
        <v>23.537929268513938</v>
      </c>
      <c r="G52" s="582">
        <v>20.492804812788588</v>
      </c>
      <c r="H52" s="582">
        <v>22.865207879154827</v>
      </c>
      <c r="I52" s="580">
        <v>26</v>
      </c>
      <c r="J52" s="536"/>
      <c r="K52" s="505"/>
      <c r="L52" s="505"/>
      <c r="M52" s="514"/>
    </row>
    <row r="53" spans="1:13" s="459" customFormat="1" ht="12.75">
      <c r="A53" s="540" t="s">
        <v>211</v>
      </c>
      <c r="B53" s="574">
        <v>386.02100000000002</v>
      </c>
      <c r="C53" s="575">
        <v>369.589</v>
      </c>
      <c r="D53" s="575">
        <v>1090.191</v>
      </c>
      <c r="E53" s="577">
        <v>1000.073</v>
      </c>
      <c r="F53" s="581">
        <v>44.325853082718339</v>
      </c>
      <c r="G53" s="582">
        <v>37.106844990979035</v>
      </c>
      <c r="H53" s="582">
        <v>47.22004066086479</v>
      </c>
      <c r="I53" s="580">
        <v>36.9</v>
      </c>
      <c r="J53" s="536"/>
      <c r="K53" s="505"/>
      <c r="L53" s="505"/>
      <c r="M53" s="514"/>
    </row>
    <row r="54" spans="1:13" s="459" customFormat="1" ht="13.5" thickBot="1">
      <c r="A54" s="599" t="s">
        <v>229</v>
      </c>
      <c r="B54" s="584">
        <v>31.667999999999999</v>
      </c>
      <c r="C54" s="600">
        <v>47.493000000000002</v>
      </c>
      <c r="D54" s="600">
        <v>412.089</v>
      </c>
      <c r="E54" s="601">
        <v>737.56500000000005</v>
      </c>
      <c r="F54" s="602">
        <v>3.6363594608156662</v>
      </c>
      <c r="G54" s="603">
        <v>4.7683112569815851</v>
      </c>
      <c r="H54" s="588">
        <v>16.792869453863826</v>
      </c>
      <c r="I54" s="604">
        <v>27.3</v>
      </c>
      <c r="J54" s="536"/>
      <c r="K54" s="505"/>
      <c r="L54" s="514"/>
      <c r="M54" s="514"/>
    </row>
    <row r="55" spans="1:13" s="459" customFormat="1" ht="13.5" thickBot="1">
      <c r="A55" s="550" t="s">
        <v>230</v>
      </c>
      <c r="B55" s="591">
        <v>870.87099999999998</v>
      </c>
      <c r="C55" s="605">
        <v>996.01300000000003</v>
      </c>
      <c r="D55" s="605">
        <v>2067.8359999999998</v>
      </c>
      <c r="E55" s="606">
        <v>2706.5039999999999</v>
      </c>
      <c r="F55" s="607">
        <v>100.00011482756919</v>
      </c>
      <c r="G55" s="596">
        <v>100.00011482756919</v>
      </c>
      <c r="H55" s="608">
        <v>100.00011482756919</v>
      </c>
      <c r="I55" s="608">
        <v>100.00011482756919</v>
      </c>
      <c r="J55" s="536"/>
      <c r="K55" s="514"/>
      <c r="L55" s="514"/>
      <c r="M55" s="514"/>
    </row>
    <row r="56" spans="1:13">
      <c r="E56" s="567"/>
      <c r="I56" s="570"/>
      <c r="J56" s="609"/>
      <c r="K56" s="570"/>
      <c r="L56" s="570"/>
    </row>
    <row r="57" spans="1:13">
      <c r="D57" s="567"/>
      <c r="E57" s="567"/>
      <c r="H57" s="452"/>
      <c r="I57" s="569"/>
      <c r="J57" s="570"/>
      <c r="K57" s="570"/>
      <c r="L57" s="570"/>
    </row>
    <row r="58" spans="1:13">
      <c r="D58" s="610"/>
      <c r="F58" s="610"/>
      <c r="I58" s="570"/>
      <c r="J58" s="570"/>
      <c r="K58" s="570"/>
      <c r="L58" s="570"/>
    </row>
    <row r="59" spans="1:13">
      <c r="I59" s="570"/>
      <c r="J59" s="570"/>
      <c r="K59" s="570"/>
      <c r="L59" s="570"/>
    </row>
    <row r="60" spans="1:13">
      <c r="I60" s="570"/>
      <c r="J60" s="570"/>
      <c r="K60" s="570"/>
      <c r="L60" s="570"/>
    </row>
    <row r="61" spans="1:13">
      <c r="D61" s="610"/>
      <c r="I61" s="570"/>
      <c r="J61" s="570"/>
      <c r="K61" s="570"/>
      <c r="L61" s="570"/>
    </row>
  </sheetData>
  <mergeCells count="14">
    <mergeCell ref="A41:A42"/>
    <mergeCell ref="B41:E41"/>
    <mergeCell ref="F41:I41"/>
    <mergeCell ref="H1:I1"/>
    <mergeCell ref="A3:I3"/>
    <mergeCell ref="A5:A6"/>
    <mergeCell ref="B5:E5"/>
    <mergeCell ref="F5:I5"/>
    <mergeCell ref="A19:I19"/>
    <mergeCell ref="A22:G22"/>
    <mergeCell ref="A24:A25"/>
    <mergeCell ref="B24:E24"/>
    <mergeCell ref="F24:I24"/>
    <mergeCell ref="A39:G39"/>
  </mergeCells>
  <pageMargins left="0.7" right="0.7" top="0.75" bottom="0.75" header="0.3" footer="0.3"/>
  <pageSetup paperSize="9" scale="7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9"/>
  <sheetViews>
    <sheetView topLeftCell="A19" workbookViewId="0"/>
  </sheetViews>
  <sheetFormatPr defaultRowHeight="15"/>
  <cols>
    <col min="1" max="1" width="32.140625" customWidth="1"/>
    <col min="4" max="4" width="4.7109375" customWidth="1"/>
    <col min="5" max="6" width="13.140625" customWidth="1"/>
    <col min="7" max="7" width="12" bestFit="1" customWidth="1"/>
    <col min="11" max="11" width="10.5703125" customWidth="1"/>
  </cols>
  <sheetData>
    <row r="1" spans="1:14" s="459" customFormat="1" ht="12.75">
      <c r="F1" s="1083" t="s">
        <v>247</v>
      </c>
      <c r="G1" s="1083"/>
    </row>
    <row r="2" spans="1:14" s="459" customFormat="1" ht="12.75"/>
    <row r="3" spans="1:14" s="459" customFormat="1" ht="12.75">
      <c r="A3" s="1093" t="s">
        <v>232</v>
      </c>
      <c r="B3" s="1093"/>
      <c r="C3" s="1093"/>
      <c r="D3" s="1093"/>
      <c r="E3" s="1093"/>
      <c r="F3" s="1093"/>
    </row>
    <row r="4" spans="1:14" s="459" customFormat="1" ht="12.75">
      <c r="A4" s="611"/>
      <c r="B4" s="611"/>
      <c r="C4" s="611"/>
      <c r="D4" s="611"/>
      <c r="E4" s="611"/>
      <c r="F4" s="611"/>
    </row>
    <row r="5" spans="1:14" s="459" customFormat="1" ht="12.75">
      <c r="A5" s="611"/>
      <c r="B5" s="611"/>
      <c r="C5" s="611"/>
      <c r="D5" s="611"/>
    </row>
    <row r="6" spans="1:14" s="459" customFormat="1" ht="12.75">
      <c r="A6" s="612" t="s">
        <v>233</v>
      </c>
      <c r="B6" s="461"/>
      <c r="C6" s="461"/>
      <c r="D6" s="461"/>
      <c r="F6" s="461"/>
      <c r="G6" s="461"/>
    </row>
    <row r="7" spans="1:14" s="459" customFormat="1" ht="12.75">
      <c r="A7" s="1094" t="s">
        <v>234</v>
      </c>
      <c r="B7" s="1095"/>
      <c r="C7" s="1095"/>
      <c r="D7" s="1096"/>
      <c r="E7" s="613">
        <v>42735</v>
      </c>
      <c r="F7" s="614">
        <v>43100</v>
      </c>
      <c r="G7" s="614">
        <v>43465</v>
      </c>
    </row>
    <row r="8" spans="1:14" s="459" customFormat="1" ht="12.75">
      <c r="A8" s="1090" t="s">
        <v>235</v>
      </c>
      <c r="B8" s="1091"/>
      <c r="C8" s="1091"/>
      <c r="D8" s="1092"/>
      <c r="E8" s="615">
        <v>254471</v>
      </c>
      <c r="F8" s="616">
        <v>216768</v>
      </c>
      <c r="G8" s="616">
        <v>225127</v>
      </c>
      <c r="H8" s="461"/>
      <c r="I8" s="484"/>
      <c r="J8" s="484"/>
    </row>
    <row r="9" spans="1:14" s="459" customFormat="1" ht="12.75">
      <c r="A9" s="1090" t="s">
        <v>236</v>
      </c>
      <c r="B9" s="1091"/>
      <c r="C9" s="1091"/>
      <c r="D9" s="1092"/>
      <c r="E9" s="615">
        <v>-49845</v>
      </c>
      <c r="F9" s="616">
        <v>-45591</v>
      </c>
      <c r="G9" s="616">
        <v>-43082</v>
      </c>
      <c r="H9" s="484"/>
      <c r="I9" s="484"/>
      <c r="J9" s="484"/>
      <c r="K9" s="476"/>
    </row>
    <row r="10" spans="1:14" s="459" customFormat="1" ht="12.75">
      <c r="A10" s="1090" t="s">
        <v>237</v>
      </c>
      <c r="B10" s="1091"/>
      <c r="C10" s="1091"/>
      <c r="D10" s="1092"/>
      <c r="E10" s="615">
        <v>7435</v>
      </c>
      <c r="F10" s="616">
        <v>7903</v>
      </c>
      <c r="G10" s="616">
        <v>8315</v>
      </c>
      <c r="H10" s="484"/>
      <c r="I10" s="484"/>
      <c r="J10" s="484"/>
      <c r="K10" s="492"/>
    </row>
    <row r="11" spans="1:14" s="459" customFormat="1" ht="12.75">
      <c r="A11" s="1090" t="s">
        <v>238</v>
      </c>
      <c r="B11" s="1091"/>
      <c r="C11" s="1091"/>
      <c r="D11" s="1092"/>
      <c r="E11" s="615">
        <v>-5</v>
      </c>
      <c r="F11" s="616">
        <v>2</v>
      </c>
      <c r="G11" s="616">
        <v>-289</v>
      </c>
      <c r="H11" s="484"/>
      <c r="I11" s="484"/>
      <c r="J11" s="484"/>
      <c r="K11" s="492"/>
    </row>
    <row r="12" spans="1:14" s="459" customFormat="1" ht="12.75">
      <c r="A12" s="1090" t="s">
        <v>239</v>
      </c>
      <c r="B12" s="1091"/>
      <c r="C12" s="1091"/>
      <c r="D12" s="1092"/>
      <c r="E12" s="615">
        <v>20301</v>
      </c>
      <c r="F12" s="616">
        <v>20915</v>
      </c>
      <c r="G12" s="616">
        <v>20037</v>
      </c>
      <c r="H12" s="484"/>
      <c r="I12" s="484"/>
      <c r="J12" s="484"/>
    </row>
    <row r="13" spans="1:14" s="459" customFormat="1" ht="12.75">
      <c r="A13" s="1097" t="s">
        <v>240</v>
      </c>
      <c r="B13" s="1098"/>
      <c r="C13" s="1098"/>
      <c r="D13" s="1099"/>
      <c r="E13" s="617">
        <v>535</v>
      </c>
      <c r="F13" s="618">
        <v>-15042</v>
      </c>
      <c r="G13" s="618">
        <v>-11745</v>
      </c>
      <c r="H13" s="484"/>
      <c r="I13" s="484"/>
      <c r="J13" s="484"/>
    </row>
    <row r="14" spans="1:14" s="459" customFormat="1" ht="12.75">
      <c r="A14" s="1100" t="s">
        <v>241</v>
      </c>
      <c r="B14" s="1101"/>
      <c r="C14" s="1101"/>
      <c r="D14" s="1102"/>
      <c r="E14" s="619">
        <v>-4587</v>
      </c>
      <c r="F14" s="616">
        <v>2934</v>
      </c>
      <c r="G14" s="616">
        <v>0</v>
      </c>
      <c r="H14" s="484"/>
      <c r="I14" s="484"/>
      <c r="J14" s="484"/>
    </row>
    <row r="15" spans="1:14" s="459" customFormat="1" ht="12.75">
      <c r="A15" s="1090" t="s">
        <v>242</v>
      </c>
      <c r="B15" s="1091"/>
      <c r="C15" s="1091"/>
      <c r="D15" s="1092"/>
      <c r="E15" s="615">
        <v>-109922</v>
      </c>
      <c r="F15" s="616">
        <v>-105137</v>
      </c>
      <c r="G15" s="616">
        <v>-106677</v>
      </c>
      <c r="H15" s="484"/>
      <c r="I15" s="484"/>
      <c r="J15" s="484"/>
      <c r="K15" s="492"/>
    </row>
    <row r="16" spans="1:14" s="459" customFormat="1" ht="12.75">
      <c r="A16" s="1090" t="s">
        <v>243</v>
      </c>
      <c r="B16" s="1091"/>
      <c r="C16" s="1091"/>
      <c r="D16" s="1092"/>
      <c r="E16" s="615">
        <v>-10446</v>
      </c>
      <c r="F16" s="620">
        <v>-7787</v>
      </c>
      <c r="G16" s="620">
        <v>-9510</v>
      </c>
      <c r="H16" s="621"/>
      <c r="I16" s="484"/>
      <c r="J16" s="484"/>
      <c r="K16" s="461"/>
      <c r="L16" s="461"/>
      <c r="M16" s="461"/>
      <c r="N16" s="461"/>
    </row>
    <row r="17" spans="1:15" s="459" customFormat="1" ht="12.75">
      <c r="A17" s="1106" t="s">
        <v>244</v>
      </c>
      <c r="B17" s="1107"/>
      <c r="C17" s="1107"/>
      <c r="D17" s="1108"/>
      <c r="E17" s="615">
        <v>-67221</v>
      </c>
      <c r="F17" s="616">
        <v>-56997</v>
      </c>
      <c r="G17" s="616">
        <v>-61172</v>
      </c>
      <c r="H17" s="518"/>
      <c r="I17" s="484"/>
      <c r="J17" s="484"/>
      <c r="K17" s="622"/>
      <c r="L17" s="622"/>
      <c r="M17" s="623"/>
      <c r="N17" s="623"/>
    </row>
    <row r="18" spans="1:15" s="459" customFormat="1" ht="12.75">
      <c r="A18" s="1090" t="s">
        <v>245</v>
      </c>
      <c r="B18" s="1091"/>
      <c r="C18" s="1091"/>
      <c r="D18" s="1092"/>
      <c r="E18" s="615">
        <v>-5238</v>
      </c>
      <c r="F18" s="616">
        <v>-2941</v>
      </c>
      <c r="G18" s="616">
        <v>17522</v>
      </c>
      <c r="H18" s="624"/>
      <c r="I18" s="484"/>
      <c r="J18" s="484"/>
      <c r="K18" s="624"/>
      <c r="L18" s="622"/>
      <c r="M18" s="623"/>
      <c r="N18" s="623"/>
    </row>
    <row r="19" spans="1:15" s="459" customFormat="1" ht="12.75">
      <c r="A19" s="1109" t="s">
        <v>246</v>
      </c>
      <c r="B19" s="1110"/>
      <c r="C19" s="1110"/>
      <c r="D19" s="1111"/>
      <c r="E19" s="625">
        <v>35478</v>
      </c>
      <c r="F19" s="626">
        <v>15027</v>
      </c>
      <c r="G19" s="626">
        <v>38526</v>
      </c>
      <c r="H19" s="518"/>
      <c r="I19" s="627"/>
      <c r="J19" s="627"/>
      <c r="K19" s="622"/>
      <c r="L19" s="624"/>
      <c r="M19" s="628"/>
      <c r="N19" s="628"/>
    </row>
    <row r="20" spans="1:15" s="459" customFormat="1" ht="12.75">
      <c r="A20" s="583"/>
      <c r="B20" s="629"/>
      <c r="C20" s="629"/>
      <c r="D20" s="629"/>
      <c r="E20" s="475"/>
      <c r="F20" s="475"/>
      <c r="G20" s="461"/>
      <c r="H20" s="629"/>
      <c r="I20" s="624"/>
      <c r="J20" s="624"/>
      <c r="K20" s="624"/>
      <c r="L20" s="624"/>
      <c r="M20" s="628"/>
      <c r="N20" s="628"/>
    </row>
    <row r="21" spans="1:15" s="459" customFormat="1" ht="12.75">
      <c r="A21" s="583"/>
      <c r="B21" s="629"/>
      <c r="C21" s="629"/>
      <c r="D21" s="629"/>
      <c r="E21" s="629"/>
      <c r="F21" s="629"/>
      <c r="G21" s="629"/>
      <c r="H21" s="629"/>
      <c r="I21" s="624"/>
      <c r="J21" s="624"/>
      <c r="K21" s="624"/>
      <c r="L21" s="630"/>
      <c r="M21" s="628"/>
      <c r="N21" s="628"/>
    </row>
    <row r="22" spans="1:15" s="459" customFormat="1" ht="12.75">
      <c r="A22" s="583"/>
      <c r="B22" s="629"/>
      <c r="C22" s="629"/>
      <c r="D22" s="631"/>
      <c r="E22" s="631"/>
      <c r="F22" s="631"/>
      <c r="G22" s="631"/>
      <c r="H22" s="629"/>
      <c r="I22" s="624"/>
      <c r="J22" s="624"/>
      <c r="K22" s="624"/>
      <c r="L22" s="630"/>
      <c r="M22" s="628"/>
      <c r="N22" s="628"/>
    </row>
    <row r="23" spans="1:15" s="459" customFormat="1" ht="12.75">
      <c r="A23" s="525"/>
      <c r="F23" s="631"/>
      <c r="G23" s="631"/>
      <c r="I23" s="630"/>
      <c r="J23" s="630"/>
      <c r="K23" s="630"/>
      <c r="L23" s="630"/>
      <c r="M23" s="628"/>
      <c r="N23" s="628"/>
    </row>
    <row r="24" spans="1:15">
      <c r="A24" s="708"/>
      <c r="B24" s="705"/>
      <c r="C24" s="705"/>
      <c r="D24" s="705"/>
      <c r="E24" s="705"/>
      <c r="F24" s="705"/>
      <c r="G24" s="705"/>
      <c r="H24" s="705"/>
      <c r="I24" s="705"/>
      <c r="J24" s="725"/>
      <c r="K24" s="725"/>
      <c r="L24" s="725"/>
      <c r="M24" s="725"/>
      <c r="N24" s="716"/>
      <c r="O24" s="716"/>
    </row>
    <row r="25" spans="1:15">
      <c r="A25" s="1115" t="s">
        <v>248</v>
      </c>
      <c r="B25" s="1115"/>
      <c r="C25" s="1115"/>
      <c r="D25" s="1115"/>
      <c r="E25" s="1115"/>
      <c r="F25" s="1115"/>
      <c r="G25" s="726"/>
      <c r="H25" s="707"/>
      <c r="I25" s="705"/>
      <c r="J25" s="725"/>
      <c r="K25" s="725"/>
      <c r="L25" s="725"/>
      <c r="M25" s="727"/>
      <c r="N25" s="723"/>
      <c r="O25" s="723"/>
    </row>
    <row r="26" spans="1:15">
      <c r="A26" s="711"/>
      <c r="B26" s="711"/>
      <c r="C26" s="711"/>
      <c r="D26" s="711"/>
      <c r="E26" s="711"/>
      <c r="F26" s="711"/>
      <c r="G26" s="726"/>
      <c r="H26" s="707"/>
      <c r="I26" s="705"/>
      <c r="J26" s="725"/>
      <c r="K26" s="725"/>
      <c r="L26" s="725"/>
      <c r="M26" s="727"/>
      <c r="N26" s="723"/>
      <c r="O26" s="723"/>
    </row>
    <row r="27" spans="1:15">
      <c r="A27" s="711"/>
      <c r="B27" s="711"/>
      <c r="C27" s="711"/>
      <c r="D27" s="711"/>
      <c r="E27" s="1116" t="s">
        <v>233</v>
      </c>
      <c r="F27" s="1116"/>
      <c r="G27" s="726"/>
      <c r="H27" s="707"/>
      <c r="I27" s="705"/>
      <c r="J27" s="725"/>
      <c r="K27" s="725"/>
      <c r="L27" s="725"/>
      <c r="M27" s="727"/>
      <c r="N27" s="723"/>
      <c r="O27" s="723"/>
    </row>
    <row r="28" spans="1:15">
      <c r="A28" s="705"/>
      <c r="B28" s="705"/>
      <c r="C28" s="705"/>
      <c r="D28" s="705"/>
      <c r="E28" s="705"/>
      <c r="F28" s="705"/>
      <c r="G28" s="705"/>
      <c r="H28" s="707"/>
      <c r="I28" s="707"/>
      <c r="J28" s="727"/>
      <c r="K28" s="727"/>
      <c r="L28" s="727"/>
      <c r="M28" s="728"/>
      <c r="N28" s="720"/>
      <c r="O28" s="716"/>
    </row>
    <row r="29" spans="1:15">
      <c r="A29" s="1117" t="s">
        <v>234</v>
      </c>
      <c r="B29" s="1118"/>
      <c r="C29" s="1118"/>
      <c r="D29" s="1119"/>
      <c r="E29" s="713">
        <v>42735</v>
      </c>
      <c r="F29" s="713">
        <v>43100</v>
      </c>
      <c r="G29" s="713">
        <v>43465</v>
      </c>
      <c r="H29" s="730"/>
      <c r="I29" s="707"/>
      <c r="J29" s="728"/>
      <c r="K29" s="728"/>
      <c r="L29" s="728"/>
      <c r="M29" s="725"/>
      <c r="N29" s="716"/>
      <c r="O29" s="716"/>
    </row>
    <row r="30" spans="1:15">
      <c r="A30" s="1103" t="s">
        <v>235</v>
      </c>
      <c r="B30" s="1104"/>
      <c r="C30" s="1104"/>
      <c r="D30" s="1105"/>
      <c r="E30" s="714">
        <v>156041</v>
      </c>
      <c r="F30" s="715">
        <v>176539</v>
      </c>
      <c r="G30" s="715">
        <v>188560</v>
      </c>
      <c r="H30" s="731"/>
      <c r="I30" s="732"/>
      <c r="J30" s="725"/>
      <c r="K30" s="725"/>
      <c r="L30" s="725"/>
      <c r="M30" s="725"/>
      <c r="N30" s="716"/>
      <c r="O30" s="720"/>
    </row>
    <row r="31" spans="1:15">
      <c r="A31" s="1103" t="s">
        <v>236</v>
      </c>
      <c r="B31" s="1104"/>
      <c r="C31" s="1104"/>
      <c r="D31" s="1105"/>
      <c r="E31" s="714">
        <v>39409</v>
      </c>
      <c r="F31" s="715">
        <v>44184</v>
      </c>
      <c r="G31" s="715">
        <v>52402</v>
      </c>
      <c r="H31" s="731"/>
      <c r="I31" s="731"/>
      <c r="J31" s="725"/>
      <c r="K31" s="725"/>
      <c r="L31" s="725"/>
      <c r="M31" s="733"/>
      <c r="N31" s="734"/>
      <c r="O31" s="734"/>
    </row>
    <row r="32" spans="1:15">
      <c r="A32" s="1112" t="s">
        <v>249</v>
      </c>
      <c r="B32" s="1113"/>
      <c r="C32" s="1113"/>
      <c r="D32" s="1114"/>
      <c r="E32" s="721">
        <v>116632</v>
      </c>
      <c r="F32" s="722">
        <v>132355</v>
      </c>
      <c r="G32" s="722">
        <v>136158</v>
      </c>
      <c r="H32" s="731"/>
      <c r="I32" s="731"/>
      <c r="J32" s="733"/>
      <c r="K32" s="733"/>
      <c r="L32" s="733"/>
      <c r="M32" s="725"/>
      <c r="N32" s="716"/>
      <c r="O32" s="716"/>
    </row>
    <row r="33" spans="1:15">
      <c r="A33" s="1103" t="s">
        <v>250</v>
      </c>
      <c r="B33" s="1104"/>
      <c r="C33" s="1104"/>
      <c r="D33" s="1105"/>
      <c r="E33" s="714">
        <v>201001</v>
      </c>
      <c r="F33" s="715">
        <v>239203</v>
      </c>
      <c r="G33" s="715">
        <v>295874</v>
      </c>
      <c r="H33" s="731"/>
      <c r="I33" s="731"/>
      <c r="J33" s="725"/>
      <c r="K33" s="725"/>
      <c r="L33" s="725"/>
      <c r="M33" s="735"/>
      <c r="N33" s="716"/>
      <c r="O33" s="716"/>
    </row>
    <row r="34" spans="1:15">
      <c r="A34" s="1103" t="s">
        <v>251</v>
      </c>
      <c r="B34" s="1104"/>
      <c r="C34" s="1104"/>
      <c r="D34" s="1105"/>
      <c r="E34" s="714">
        <v>94101</v>
      </c>
      <c r="F34" s="715">
        <v>59837</v>
      </c>
      <c r="G34" s="715">
        <v>1323398</v>
      </c>
      <c r="H34" s="731"/>
      <c r="I34" s="731"/>
      <c r="J34" s="735"/>
      <c r="K34" s="735"/>
      <c r="L34" s="735"/>
      <c r="M34" s="727"/>
      <c r="N34" s="723"/>
      <c r="O34" s="723"/>
    </row>
    <row r="35" spans="1:15">
      <c r="A35" s="1103" t="s">
        <v>238</v>
      </c>
      <c r="B35" s="1104"/>
      <c r="C35" s="1104"/>
      <c r="D35" s="1105"/>
      <c r="E35" s="714">
        <v>1632</v>
      </c>
      <c r="F35" s="715">
        <v>-315</v>
      </c>
      <c r="G35" s="715">
        <v>-2909</v>
      </c>
      <c r="H35" s="731"/>
      <c r="I35" s="731"/>
      <c r="J35" s="727"/>
      <c r="K35" s="727"/>
      <c r="L35" s="727"/>
      <c r="M35" s="725"/>
      <c r="N35" s="716"/>
      <c r="O35" s="716"/>
    </row>
    <row r="36" spans="1:15">
      <c r="A36" s="1103" t="s">
        <v>252</v>
      </c>
      <c r="B36" s="1104"/>
      <c r="C36" s="1104"/>
      <c r="D36" s="1105"/>
      <c r="E36" s="714">
        <v>18744</v>
      </c>
      <c r="F36" s="715">
        <v>1035347</v>
      </c>
      <c r="G36" s="715">
        <v>44015</v>
      </c>
      <c r="H36" s="731"/>
      <c r="I36" s="731"/>
      <c r="J36" s="725"/>
      <c r="K36" s="725"/>
      <c r="L36" s="725"/>
      <c r="M36" s="727"/>
      <c r="N36" s="723"/>
      <c r="O36" s="723"/>
    </row>
    <row r="37" spans="1:15">
      <c r="A37" s="1103" t="s">
        <v>253</v>
      </c>
      <c r="B37" s="1104"/>
      <c r="C37" s="1104"/>
      <c r="D37" s="1105"/>
      <c r="E37" s="714">
        <v>1821</v>
      </c>
      <c r="F37" s="715">
        <v>3</v>
      </c>
      <c r="G37" s="715">
        <v>481</v>
      </c>
      <c r="H37" s="731"/>
      <c r="I37" s="731"/>
      <c r="J37" s="727"/>
      <c r="K37" s="727"/>
      <c r="L37" s="727"/>
      <c r="M37" s="704"/>
      <c r="N37" s="704"/>
      <c r="O37" s="704"/>
    </row>
    <row r="38" spans="1:15">
      <c r="A38" s="1112" t="s">
        <v>254</v>
      </c>
      <c r="B38" s="1113"/>
      <c r="C38" s="1113"/>
      <c r="D38" s="1114"/>
      <c r="E38" s="721">
        <v>433931</v>
      </c>
      <c r="F38" s="722">
        <v>1466430</v>
      </c>
      <c r="G38" s="722">
        <v>1797017</v>
      </c>
      <c r="H38" s="731"/>
      <c r="I38" s="731"/>
      <c r="J38" s="717"/>
      <c r="K38" s="704"/>
      <c r="L38" s="704"/>
      <c r="M38" s="705"/>
      <c r="N38" s="705"/>
      <c r="O38" s="705"/>
    </row>
    <row r="39" spans="1:15">
      <c r="A39" s="1126" t="s">
        <v>255</v>
      </c>
      <c r="B39" s="1127"/>
      <c r="C39" s="1127"/>
      <c r="D39" s="1128"/>
      <c r="E39" s="718">
        <v>3038</v>
      </c>
      <c r="F39" s="715">
        <v>-43</v>
      </c>
      <c r="G39" s="715">
        <v>3504</v>
      </c>
      <c r="H39" s="731"/>
      <c r="I39" s="731"/>
      <c r="J39" s="705"/>
      <c r="K39" s="705"/>
      <c r="L39" s="705"/>
      <c r="M39" s="705"/>
      <c r="N39" s="705"/>
      <c r="O39" s="705"/>
    </row>
    <row r="40" spans="1:15">
      <c r="A40" s="1103" t="s">
        <v>242</v>
      </c>
      <c r="B40" s="1104"/>
      <c r="C40" s="1104"/>
      <c r="D40" s="1105"/>
      <c r="E40" s="714">
        <v>31407</v>
      </c>
      <c r="F40" s="715">
        <v>32860</v>
      </c>
      <c r="G40" s="715">
        <v>42436</v>
      </c>
      <c r="H40" s="731"/>
      <c r="I40" s="731"/>
      <c r="J40" s="705"/>
      <c r="K40" s="705"/>
      <c r="L40" s="705"/>
      <c r="M40" s="705"/>
      <c r="N40" s="705"/>
      <c r="O40" s="705"/>
    </row>
    <row r="41" spans="1:15">
      <c r="A41" s="1103" t="s">
        <v>256</v>
      </c>
      <c r="B41" s="1104"/>
      <c r="C41" s="1104"/>
      <c r="D41" s="1105"/>
      <c r="E41" s="714">
        <v>324004</v>
      </c>
      <c r="F41" s="719">
        <v>1335998</v>
      </c>
      <c r="G41" s="719">
        <v>396883</v>
      </c>
      <c r="H41" s="731"/>
      <c r="I41" s="731"/>
      <c r="J41" s="705"/>
      <c r="K41" s="705"/>
      <c r="L41" s="705"/>
      <c r="M41" s="705"/>
      <c r="N41" s="705"/>
      <c r="O41" s="705"/>
    </row>
    <row r="42" spans="1:15">
      <c r="A42" s="1103" t="s">
        <v>257</v>
      </c>
      <c r="B42" s="1104"/>
      <c r="C42" s="1104"/>
      <c r="D42" s="1105"/>
      <c r="E42" s="714">
        <v>5279</v>
      </c>
      <c r="F42" s="715">
        <v>13187</v>
      </c>
      <c r="G42" s="715">
        <v>1260369</v>
      </c>
      <c r="H42" s="731"/>
      <c r="I42" s="731"/>
      <c r="J42" s="705"/>
      <c r="K42" s="705"/>
      <c r="L42" s="705"/>
      <c r="M42" s="705"/>
      <c r="N42" s="705"/>
      <c r="O42" s="705"/>
    </row>
    <row r="43" spans="1:15">
      <c r="A43" s="1103" t="s">
        <v>258</v>
      </c>
      <c r="B43" s="1104"/>
      <c r="C43" s="1104"/>
      <c r="D43" s="1105"/>
      <c r="E43" s="714">
        <v>0</v>
      </c>
      <c r="F43" s="715">
        <v>1357</v>
      </c>
      <c r="G43" s="715">
        <v>960</v>
      </c>
      <c r="H43" s="731"/>
      <c r="I43" s="731"/>
      <c r="J43" s="705"/>
      <c r="K43" s="705"/>
      <c r="L43" s="705"/>
      <c r="M43" s="707"/>
      <c r="N43" s="705"/>
      <c r="O43" s="705"/>
    </row>
    <row r="44" spans="1:15">
      <c r="A44" s="1112" t="s">
        <v>259</v>
      </c>
      <c r="B44" s="1113"/>
      <c r="C44" s="1113"/>
      <c r="D44" s="1114"/>
      <c r="E44" s="721">
        <v>70203</v>
      </c>
      <c r="F44" s="722">
        <v>83071</v>
      </c>
      <c r="G44" s="722">
        <v>92865</v>
      </c>
      <c r="H44" s="731"/>
      <c r="I44" s="731"/>
      <c r="J44" s="707"/>
      <c r="K44" s="707"/>
      <c r="L44" s="707"/>
      <c r="M44" s="707"/>
      <c r="N44" s="705"/>
      <c r="O44" s="705"/>
    </row>
    <row r="45" spans="1:15">
      <c r="A45" s="1103" t="s">
        <v>245</v>
      </c>
      <c r="B45" s="1104"/>
      <c r="C45" s="1104"/>
      <c r="D45" s="1105"/>
      <c r="E45" s="714">
        <v>11797</v>
      </c>
      <c r="F45" s="715">
        <v>13381</v>
      </c>
      <c r="G45" s="715">
        <v>17178</v>
      </c>
      <c r="H45" s="731"/>
      <c r="I45" s="731"/>
      <c r="J45" s="707"/>
      <c r="K45" s="707"/>
      <c r="L45" s="707"/>
      <c r="M45" s="732"/>
      <c r="N45" s="729"/>
      <c r="O45" s="729"/>
    </row>
    <row r="46" spans="1:15">
      <c r="A46" s="1112" t="s">
        <v>246</v>
      </c>
      <c r="B46" s="1113"/>
      <c r="C46" s="1113"/>
      <c r="D46" s="1114"/>
      <c r="E46" s="721">
        <v>58406</v>
      </c>
      <c r="F46" s="722">
        <v>69690</v>
      </c>
      <c r="G46" s="722">
        <v>75687</v>
      </c>
      <c r="H46" s="731"/>
      <c r="I46" s="731"/>
      <c r="J46" s="732"/>
      <c r="K46" s="736"/>
      <c r="L46" s="732"/>
      <c r="M46" s="732"/>
      <c r="N46" s="729"/>
      <c r="O46" s="729"/>
    </row>
    <row r="47" spans="1:15">
      <c r="A47" s="724"/>
      <c r="B47" s="706"/>
      <c r="C47" s="706"/>
      <c r="D47" s="706"/>
      <c r="E47" s="706"/>
      <c r="F47" s="706"/>
      <c r="G47" s="706"/>
      <c r="H47" s="707"/>
      <c r="I47" s="731"/>
      <c r="J47" s="732"/>
      <c r="K47" s="732"/>
      <c r="L47" s="732"/>
      <c r="M47" s="732"/>
      <c r="N47" s="729"/>
      <c r="O47" s="729"/>
    </row>
    <row r="48" spans="1:15">
      <c r="A48" s="703"/>
      <c r="B48" s="703"/>
      <c r="C48" s="703"/>
      <c r="D48" s="703"/>
      <c r="E48" s="703"/>
      <c r="F48" s="703"/>
      <c r="G48" s="703"/>
      <c r="H48" s="703"/>
      <c r="I48" s="707"/>
      <c r="J48" s="732"/>
      <c r="K48" s="732"/>
      <c r="L48" s="732"/>
      <c r="M48" s="732"/>
      <c r="N48" s="729"/>
      <c r="O48" s="729"/>
    </row>
    <row r="49" spans="1:15">
      <c r="A49" s="703"/>
      <c r="B49" s="703"/>
      <c r="C49" s="703"/>
      <c r="D49" s="703"/>
      <c r="E49" s="703"/>
      <c r="F49" s="703"/>
      <c r="G49" s="703"/>
      <c r="H49" s="703"/>
      <c r="I49" s="703"/>
      <c r="J49" s="732"/>
      <c r="K49" s="737"/>
      <c r="L49" s="732"/>
      <c r="M49" s="732"/>
      <c r="N49" s="729"/>
      <c r="O49" s="729"/>
    </row>
    <row r="50" spans="1:15">
      <c r="A50" s="1115" t="s">
        <v>260</v>
      </c>
      <c r="B50" s="1115"/>
      <c r="C50" s="1115"/>
      <c r="D50" s="1115"/>
      <c r="E50" s="1115"/>
      <c r="F50" s="1115"/>
      <c r="G50" s="726"/>
      <c r="H50" s="703"/>
      <c r="I50" s="703"/>
      <c r="J50" s="732"/>
      <c r="K50" s="732"/>
      <c r="L50" s="732"/>
      <c r="M50" s="732"/>
      <c r="N50" s="729"/>
      <c r="O50" s="729"/>
    </row>
    <row r="51" spans="1:15">
      <c r="A51" s="711"/>
      <c r="B51" s="711"/>
      <c r="C51" s="711"/>
      <c r="D51" s="711"/>
      <c r="E51" s="711"/>
      <c r="F51" s="711"/>
      <c r="G51" s="711"/>
      <c r="H51" s="703"/>
      <c r="I51" s="703"/>
      <c r="J51" s="732"/>
      <c r="K51" s="732"/>
      <c r="L51" s="732"/>
      <c r="M51" s="732"/>
      <c r="N51" s="729"/>
      <c r="O51" s="729"/>
    </row>
    <row r="52" spans="1:15">
      <c r="A52" s="711"/>
      <c r="B52" s="711"/>
      <c r="C52" s="711"/>
      <c r="D52" s="711"/>
      <c r="E52" s="1116" t="s">
        <v>233</v>
      </c>
      <c r="F52" s="1116"/>
      <c r="G52" s="711"/>
      <c r="H52" s="703"/>
      <c r="I52" s="703"/>
      <c r="J52" s="732"/>
      <c r="K52" s="732"/>
      <c r="L52" s="732"/>
      <c r="M52" s="732"/>
      <c r="N52" s="729"/>
      <c r="O52" s="729"/>
    </row>
    <row r="53" spans="1:15">
      <c r="A53" s="703"/>
      <c r="B53" s="703"/>
      <c r="C53" s="703"/>
      <c r="D53" s="703"/>
      <c r="E53" s="703"/>
      <c r="F53" s="703"/>
      <c r="G53" s="703"/>
      <c r="H53" s="703"/>
      <c r="I53" s="703"/>
      <c r="J53" s="732"/>
      <c r="K53" s="732"/>
      <c r="L53" s="732"/>
      <c r="M53" s="732"/>
      <c r="N53" s="729"/>
      <c r="O53" s="729"/>
    </row>
    <row r="54" spans="1:15">
      <c r="A54" s="1117" t="s">
        <v>234</v>
      </c>
      <c r="B54" s="1118"/>
      <c r="C54" s="1118"/>
      <c r="D54" s="1119"/>
      <c r="E54" s="712">
        <v>42735</v>
      </c>
      <c r="F54" s="713">
        <v>43100</v>
      </c>
      <c r="G54" s="713">
        <v>43465</v>
      </c>
      <c r="H54" s="703"/>
      <c r="I54" s="703"/>
      <c r="J54" s="732"/>
      <c r="K54" s="732"/>
      <c r="L54" s="732"/>
      <c r="M54" s="732"/>
      <c r="N54" s="729"/>
      <c r="O54" s="729"/>
    </row>
    <row r="55" spans="1:15">
      <c r="A55" s="1103" t="s">
        <v>235</v>
      </c>
      <c r="B55" s="1104"/>
      <c r="C55" s="1104"/>
      <c r="D55" s="1105"/>
      <c r="E55" s="714">
        <v>66378</v>
      </c>
      <c r="F55" s="715">
        <v>126051</v>
      </c>
      <c r="G55" s="715">
        <v>188601</v>
      </c>
      <c r="H55" s="703"/>
      <c r="I55" s="703"/>
      <c r="J55" s="732"/>
      <c r="K55" s="732"/>
      <c r="L55" s="732"/>
      <c r="M55" s="732"/>
      <c r="N55" s="729"/>
      <c r="O55" s="729"/>
    </row>
    <row r="56" spans="1:15">
      <c r="A56" s="1103" t="s">
        <v>236</v>
      </c>
      <c r="B56" s="1104"/>
      <c r="C56" s="1104"/>
      <c r="D56" s="1105"/>
      <c r="E56" s="714">
        <v>23344</v>
      </c>
      <c r="F56" s="715">
        <v>35378</v>
      </c>
      <c r="G56" s="715">
        <v>78193</v>
      </c>
      <c r="H56" s="703"/>
      <c r="I56" s="703"/>
      <c r="J56" s="732"/>
      <c r="K56" s="732"/>
      <c r="L56" s="732"/>
      <c r="M56" s="732"/>
      <c r="N56" s="729"/>
      <c r="O56" s="729"/>
    </row>
    <row r="57" spans="1:15">
      <c r="A57" s="1112" t="s">
        <v>249</v>
      </c>
      <c r="B57" s="1113"/>
      <c r="C57" s="1113"/>
      <c r="D57" s="1114"/>
      <c r="E57" s="721">
        <v>43034</v>
      </c>
      <c r="F57" s="722">
        <v>90673</v>
      </c>
      <c r="G57" s="722">
        <v>110408</v>
      </c>
      <c r="H57" s="703"/>
      <c r="I57" s="703"/>
      <c r="J57" s="732"/>
      <c r="K57" s="737"/>
      <c r="L57" s="732"/>
      <c r="M57" s="732"/>
      <c r="N57" s="729"/>
      <c r="O57" s="729"/>
    </row>
    <row r="58" spans="1:15">
      <c r="A58" s="1103" t="s">
        <v>261</v>
      </c>
      <c r="B58" s="1104"/>
      <c r="C58" s="1104"/>
      <c r="D58" s="1105"/>
      <c r="E58" s="714">
        <v>189622</v>
      </c>
      <c r="F58" s="715">
        <v>295569</v>
      </c>
      <c r="G58" s="715">
        <v>605102</v>
      </c>
      <c r="H58" s="703"/>
      <c r="I58" s="703"/>
      <c r="J58" s="732"/>
      <c r="K58" s="732"/>
      <c r="L58" s="731"/>
      <c r="M58" s="732"/>
      <c r="N58" s="729"/>
      <c r="O58" s="729"/>
    </row>
    <row r="59" spans="1:15">
      <c r="A59" s="1103" t="s">
        <v>239</v>
      </c>
      <c r="B59" s="1104"/>
      <c r="C59" s="1104"/>
      <c r="D59" s="1105"/>
      <c r="E59" s="714">
        <v>15007</v>
      </c>
      <c r="F59" s="715">
        <v>27343</v>
      </c>
      <c r="G59" s="715">
        <v>52192</v>
      </c>
      <c r="H59" s="709"/>
      <c r="I59" s="703"/>
      <c r="J59" s="732"/>
      <c r="K59" s="732"/>
      <c r="L59" s="738"/>
      <c r="M59" s="732"/>
      <c r="N59" s="729"/>
      <c r="O59" s="729"/>
    </row>
    <row r="60" spans="1:15">
      <c r="A60" s="1112" t="s">
        <v>254</v>
      </c>
      <c r="B60" s="1113"/>
      <c r="C60" s="1113"/>
      <c r="D60" s="1114"/>
      <c r="E60" s="721">
        <v>247663</v>
      </c>
      <c r="F60" s="722">
        <v>413585</v>
      </c>
      <c r="G60" s="722">
        <v>767702</v>
      </c>
      <c r="H60" s="703"/>
      <c r="I60" s="703"/>
      <c r="J60" s="732"/>
      <c r="K60" s="732"/>
      <c r="L60" s="732"/>
      <c r="M60" s="732"/>
      <c r="N60" s="729"/>
      <c r="O60" s="729"/>
    </row>
    <row r="61" spans="1:15">
      <c r="A61" s="1126" t="s">
        <v>262</v>
      </c>
      <c r="B61" s="1127"/>
      <c r="C61" s="1127"/>
      <c r="D61" s="1128"/>
      <c r="E61" s="718">
        <v>6462</v>
      </c>
      <c r="F61" s="715">
        <v>1352</v>
      </c>
      <c r="G61" s="715">
        <v>928</v>
      </c>
      <c r="H61" s="709"/>
      <c r="I61" s="703"/>
      <c r="J61" s="732"/>
      <c r="K61" s="732"/>
      <c r="L61" s="732"/>
      <c r="M61" s="732"/>
      <c r="N61" s="729"/>
      <c r="O61" s="729"/>
    </row>
    <row r="62" spans="1:15">
      <c r="A62" s="1103" t="s">
        <v>242</v>
      </c>
      <c r="B62" s="1104"/>
      <c r="C62" s="1104"/>
      <c r="D62" s="1105"/>
      <c r="E62" s="714">
        <v>84128</v>
      </c>
      <c r="F62" s="715">
        <v>106693</v>
      </c>
      <c r="G62" s="715">
        <v>161575</v>
      </c>
      <c r="H62" s="709"/>
      <c r="I62" s="709"/>
      <c r="J62" s="732"/>
      <c r="K62" s="731"/>
      <c r="L62" s="732"/>
      <c r="M62" s="732"/>
      <c r="N62" s="729"/>
      <c r="O62" s="729"/>
    </row>
    <row r="63" spans="1:15">
      <c r="A63" s="1120" t="s">
        <v>263</v>
      </c>
      <c r="B63" s="1121"/>
      <c r="C63" s="1121"/>
      <c r="D63" s="1122"/>
      <c r="E63" s="714">
        <v>9793</v>
      </c>
      <c r="F63" s="719">
        <v>16016</v>
      </c>
      <c r="G63" s="719">
        <v>21343</v>
      </c>
      <c r="H63" s="703"/>
      <c r="I63" s="703"/>
      <c r="J63" s="732"/>
      <c r="K63" s="737"/>
      <c r="L63" s="732"/>
      <c r="M63" s="732"/>
      <c r="N63" s="729"/>
      <c r="O63" s="729"/>
    </row>
    <row r="64" spans="1:15">
      <c r="A64" s="1120" t="s">
        <v>264</v>
      </c>
      <c r="B64" s="1121"/>
      <c r="C64" s="1121"/>
      <c r="D64" s="1122"/>
      <c r="E64" s="739">
        <v>143</v>
      </c>
      <c r="F64" s="740">
        <v>15045</v>
      </c>
      <c r="G64" s="740">
        <v>1103</v>
      </c>
      <c r="H64" s="703"/>
      <c r="I64" s="703"/>
      <c r="J64" s="732"/>
      <c r="K64" s="732"/>
      <c r="L64" s="732"/>
      <c r="M64" s="732"/>
      <c r="N64" s="729"/>
      <c r="O64" s="729"/>
    </row>
    <row r="65" spans="1:15">
      <c r="A65" s="1103" t="s">
        <v>265</v>
      </c>
      <c r="B65" s="1104"/>
      <c r="C65" s="1104"/>
      <c r="D65" s="1105"/>
      <c r="E65" s="714">
        <v>9066</v>
      </c>
      <c r="F65" s="715">
        <v>80178</v>
      </c>
      <c r="G65" s="715">
        <v>189429</v>
      </c>
      <c r="H65" s="709"/>
      <c r="I65" s="703"/>
      <c r="J65" s="732"/>
      <c r="K65" s="737"/>
      <c r="L65" s="732"/>
      <c r="M65" s="707"/>
      <c r="N65" s="705"/>
      <c r="O65" s="705"/>
    </row>
    <row r="66" spans="1:15">
      <c r="A66" s="1123" t="s">
        <v>244</v>
      </c>
      <c r="B66" s="1124"/>
      <c r="C66" s="1124"/>
      <c r="D66" s="1125"/>
      <c r="E66" s="714">
        <v>134643</v>
      </c>
      <c r="F66" s="715">
        <v>231510</v>
      </c>
      <c r="G66" s="715">
        <v>341492</v>
      </c>
      <c r="H66" s="710"/>
      <c r="I66" s="703"/>
      <c r="J66" s="707"/>
      <c r="K66" s="707"/>
      <c r="L66" s="707"/>
      <c r="M66" s="703"/>
      <c r="N66" s="703"/>
      <c r="O66" s="703"/>
    </row>
    <row r="67" spans="1:15">
      <c r="A67" s="1112" t="s">
        <v>259</v>
      </c>
      <c r="B67" s="1113"/>
      <c r="C67" s="1113"/>
      <c r="D67" s="1114"/>
      <c r="E67" s="721">
        <v>3428</v>
      </c>
      <c r="F67" s="722">
        <v>-37209</v>
      </c>
      <c r="G67" s="722">
        <v>51832</v>
      </c>
      <c r="H67" s="709"/>
      <c r="I67" s="703"/>
      <c r="J67" s="703"/>
      <c r="K67" s="703"/>
      <c r="L67" s="703"/>
      <c r="M67" s="703"/>
      <c r="N67" s="703"/>
      <c r="O67" s="703"/>
    </row>
    <row r="68" spans="1:15">
      <c r="A68" s="1103" t="s">
        <v>245</v>
      </c>
      <c r="B68" s="1104"/>
      <c r="C68" s="1104"/>
      <c r="D68" s="1105"/>
      <c r="E68" s="714">
        <v>4851</v>
      </c>
      <c r="F68" s="715">
        <v>12025</v>
      </c>
      <c r="G68" s="715">
        <v>28359</v>
      </c>
      <c r="H68" s="703"/>
      <c r="I68" s="703"/>
      <c r="J68" s="703"/>
      <c r="K68" s="703"/>
      <c r="L68" s="703"/>
      <c r="M68" s="703"/>
      <c r="N68" s="703"/>
      <c r="O68" s="703"/>
    </row>
    <row r="69" spans="1:15">
      <c r="A69" s="1112" t="s">
        <v>246</v>
      </c>
      <c r="B69" s="1113"/>
      <c r="C69" s="1113"/>
      <c r="D69" s="1114"/>
      <c r="E69" s="721">
        <v>-1423</v>
      </c>
      <c r="F69" s="722">
        <v>-25184</v>
      </c>
      <c r="G69" s="722">
        <v>23473</v>
      </c>
      <c r="H69" s="703"/>
      <c r="I69" s="703"/>
      <c r="J69" s="703"/>
      <c r="K69" s="703"/>
      <c r="L69" s="703"/>
      <c r="M69" s="703"/>
      <c r="N69" s="703"/>
      <c r="O69" s="703"/>
    </row>
  </sheetData>
  <mergeCells count="53">
    <mergeCell ref="A41:D41"/>
    <mergeCell ref="A42:D42"/>
    <mergeCell ref="A43:D43"/>
    <mergeCell ref="A61:D61"/>
    <mergeCell ref="A45:D45"/>
    <mergeCell ref="A46:D46"/>
    <mergeCell ref="A50:F50"/>
    <mergeCell ref="E52:F52"/>
    <mergeCell ref="A54:D54"/>
    <mergeCell ref="A55:D55"/>
    <mergeCell ref="A56:D56"/>
    <mergeCell ref="A57:D57"/>
    <mergeCell ref="A58:D58"/>
    <mergeCell ref="A59:D59"/>
    <mergeCell ref="A60:D60"/>
    <mergeCell ref="A44:D44"/>
    <mergeCell ref="A36:D36"/>
    <mergeCell ref="A37:D37"/>
    <mergeCell ref="A38:D38"/>
    <mergeCell ref="A39:D39"/>
    <mergeCell ref="A40:D40"/>
    <mergeCell ref="A68:D68"/>
    <mergeCell ref="A69:D69"/>
    <mergeCell ref="A62:D62"/>
    <mergeCell ref="A63:D63"/>
    <mergeCell ref="A64:D64"/>
    <mergeCell ref="A65:D65"/>
    <mergeCell ref="A66:D66"/>
    <mergeCell ref="A67:D67"/>
    <mergeCell ref="A33:D33"/>
    <mergeCell ref="A34:D34"/>
    <mergeCell ref="A35:D35"/>
    <mergeCell ref="A17:D17"/>
    <mergeCell ref="A18:D18"/>
    <mergeCell ref="A19:D19"/>
    <mergeCell ref="A32:D32"/>
    <mergeCell ref="A25:F25"/>
    <mergeCell ref="E27:F27"/>
    <mergeCell ref="A29:D29"/>
    <mergeCell ref="A30:D30"/>
    <mergeCell ref="A31:D31"/>
    <mergeCell ref="A16:D16"/>
    <mergeCell ref="F1:G1"/>
    <mergeCell ref="A3:F3"/>
    <mergeCell ref="A7:D7"/>
    <mergeCell ref="A8:D8"/>
    <mergeCell ref="A9:D9"/>
    <mergeCell ref="A10:D10"/>
    <mergeCell ref="A11:D11"/>
    <mergeCell ref="A12:D12"/>
    <mergeCell ref="A13:D13"/>
    <mergeCell ref="A14:D14"/>
    <mergeCell ref="A15:D15"/>
  </mergeCells>
  <pageMargins left="0.7" right="0.7" top="0.75" bottom="0.75" header="0.3" footer="0.3"/>
  <pageSetup paperSize="9" scale="7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4"/>
  <sheetViews>
    <sheetView topLeftCell="A16" workbookViewId="0"/>
  </sheetViews>
  <sheetFormatPr defaultColWidth="9.140625" defaultRowHeight="14.25"/>
  <cols>
    <col min="1" max="1" width="9.140625" style="1"/>
    <col min="2" max="2" width="11.28515625" style="678" customWidth="1"/>
    <col min="3" max="4" width="10.42578125" style="1" bestFit="1" customWidth="1"/>
    <col min="5" max="5" width="9.140625" style="1"/>
    <col min="6" max="6" width="9.28515625" style="1" bestFit="1" customWidth="1"/>
    <col min="7" max="16384" width="9.140625" style="1"/>
  </cols>
  <sheetData>
    <row r="1" spans="2:12">
      <c r="B1" s="1"/>
    </row>
    <row r="2" spans="2:12">
      <c r="B2" s="1"/>
      <c r="K2" s="1129" t="s">
        <v>268</v>
      </c>
      <c r="L2" s="1129"/>
    </row>
    <row r="3" spans="2:12">
      <c r="C3" s="676"/>
      <c r="D3" s="676"/>
    </row>
    <row r="5" spans="2:12">
      <c r="C5" s="693"/>
      <c r="D5" s="693"/>
    </row>
    <row r="6" spans="2:12">
      <c r="B6" s="1"/>
      <c r="C6" s="1130" t="s">
        <v>266</v>
      </c>
      <c r="D6" s="1130"/>
      <c r="E6" s="1130"/>
      <c r="F6" s="1130"/>
      <c r="G6" s="1130"/>
      <c r="H6" s="1130"/>
      <c r="I6" s="1130"/>
      <c r="J6" s="1130"/>
      <c r="K6" s="1130"/>
      <c r="L6" s="1130"/>
    </row>
    <row r="7" spans="2:12">
      <c r="C7" s="1131" t="s">
        <v>267</v>
      </c>
      <c r="D7" s="1131"/>
    </row>
    <row r="22" spans="3:4">
      <c r="C22" s="692"/>
      <c r="D22" s="692"/>
    </row>
    <row r="23" spans="3:4">
      <c r="C23" s="676"/>
      <c r="D23" s="676"/>
    </row>
    <row r="24" spans="3:4">
      <c r="C24" s="676"/>
      <c r="D24" s="676"/>
    </row>
  </sheetData>
  <mergeCells count="3">
    <mergeCell ref="K2:L2"/>
    <mergeCell ref="C6:L6"/>
    <mergeCell ref="C7:D7"/>
  </mergeCells>
  <pageMargins left="0.7" right="0.7" top="0.75" bottom="0.75" header="0.3" footer="0.3"/>
  <pageSetup paperSize="9" scale="7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0"/>
  <sheetViews>
    <sheetView topLeftCell="A16" workbookViewId="0"/>
  </sheetViews>
  <sheetFormatPr defaultRowHeight="15"/>
  <cols>
    <col min="14" max="14" width="9.7109375" bestFit="1" customWidth="1"/>
  </cols>
  <sheetData>
    <row r="1" spans="2:15">
      <c r="J1" s="1129" t="s">
        <v>630</v>
      </c>
      <c r="K1" s="1129"/>
    </row>
    <row r="3" spans="2:15" ht="22.15" customHeight="1">
      <c r="B3" s="1132" t="s">
        <v>628</v>
      </c>
      <c r="C3" s="1132"/>
      <c r="D3" s="1132"/>
      <c r="E3" s="1132"/>
      <c r="F3" s="1132"/>
      <c r="G3" s="1132"/>
      <c r="H3" s="1132"/>
      <c r="I3" s="1132"/>
      <c r="J3" s="1132"/>
      <c r="K3" s="1132"/>
      <c r="L3" s="1132"/>
      <c r="M3" s="1132"/>
      <c r="N3" s="1132"/>
      <c r="O3" s="1132"/>
    </row>
    <row r="4" spans="2:15" ht="17.45" customHeight="1">
      <c r="B4" s="695"/>
      <c r="C4" s="695"/>
      <c r="D4" s="695"/>
      <c r="E4" s="695"/>
    </row>
    <row r="5" spans="2:15">
      <c r="B5" s="1133" t="s">
        <v>269</v>
      </c>
      <c r="C5" s="1133"/>
      <c r="D5" s="1133"/>
    </row>
    <row r="25" spans="2:15">
      <c r="N25" s="696"/>
    </row>
    <row r="27" spans="2:15">
      <c r="E27" s="691"/>
    </row>
    <row r="28" spans="2:15" ht="14.45" customHeight="1">
      <c r="B28" s="1132" t="s">
        <v>629</v>
      </c>
      <c r="C28" s="1132"/>
      <c r="D28" s="1132"/>
      <c r="E28" s="1132"/>
      <c r="F28" s="1132"/>
      <c r="G28" s="1132"/>
      <c r="H28" s="1132"/>
      <c r="I28" s="1132"/>
      <c r="J28" s="1132"/>
      <c r="K28" s="1132"/>
      <c r="L28" s="1132"/>
      <c r="M28" s="1132"/>
      <c r="N28" s="1132"/>
      <c r="O28" s="1132"/>
    </row>
    <row r="29" spans="2:15">
      <c r="B29" s="695"/>
      <c r="C29" s="695"/>
      <c r="D29" s="695"/>
      <c r="E29" s="695"/>
    </row>
    <row r="30" spans="2:15">
      <c r="B30" s="1133" t="s">
        <v>269</v>
      </c>
      <c r="C30" s="1133"/>
      <c r="D30" s="1133"/>
    </row>
  </sheetData>
  <mergeCells count="5">
    <mergeCell ref="B3:O3"/>
    <mergeCell ref="B5:D5"/>
    <mergeCell ref="B28:O28"/>
    <mergeCell ref="B30:D30"/>
    <mergeCell ref="J1:K1"/>
  </mergeCells>
  <pageMargins left="0.7" right="0.7" top="0.75" bottom="0.75" header="0.3" footer="0.3"/>
  <pageSetup paperSize="9" scale="63"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59"/>
  <sheetViews>
    <sheetView topLeftCell="A7" workbookViewId="0"/>
  </sheetViews>
  <sheetFormatPr defaultRowHeight="15"/>
  <cols>
    <col min="1" max="16384" width="9.140625" style="567"/>
  </cols>
  <sheetData>
    <row r="1" spans="2:21">
      <c r="T1" s="1135" t="s">
        <v>631</v>
      </c>
      <c r="U1" s="1135"/>
    </row>
    <row r="3" spans="2:21" ht="22.15" customHeight="1">
      <c r="B3" s="1136" t="s">
        <v>627</v>
      </c>
      <c r="C3" s="1136"/>
      <c r="D3" s="1136"/>
      <c r="E3" s="1136"/>
      <c r="F3" s="1136"/>
      <c r="G3" s="1136"/>
      <c r="H3" s="1136"/>
      <c r="I3" s="1136"/>
      <c r="J3" s="1136"/>
      <c r="K3" s="1136"/>
      <c r="L3" s="1136"/>
      <c r="M3" s="1136"/>
      <c r="N3" s="1136"/>
      <c r="O3" s="1136"/>
      <c r="P3" s="1136"/>
      <c r="Q3" s="1136"/>
      <c r="R3" s="1136"/>
      <c r="S3" s="1136"/>
      <c r="T3" s="1136"/>
      <c r="U3" s="1136"/>
    </row>
    <row r="4" spans="2:21" ht="22.15" customHeight="1">
      <c r="B4" s="693"/>
      <c r="C4" s="693"/>
      <c r="D4" s="693"/>
      <c r="E4" s="693"/>
      <c r="F4" s="693"/>
      <c r="G4" s="693"/>
      <c r="H4" s="693"/>
      <c r="I4" s="693"/>
      <c r="J4" s="693"/>
      <c r="K4" s="693"/>
      <c r="L4" s="693"/>
      <c r="M4" s="693"/>
      <c r="N4" s="693"/>
      <c r="O4" s="693"/>
      <c r="P4" s="693"/>
      <c r="Q4" s="693"/>
      <c r="R4" s="693"/>
      <c r="S4" s="693"/>
      <c r="T4" s="693"/>
      <c r="U4" s="693"/>
    </row>
    <row r="5" spans="2:21" ht="14.45" customHeight="1">
      <c r="B5" s="1137" t="s">
        <v>269</v>
      </c>
      <c r="C5" s="1137"/>
      <c r="D5" s="1137"/>
      <c r="E5" s="154"/>
    </row>
    <row r="29" spans="2:21" ht="14.45" customHeight="1">
      <c r="B29" s="1136" t="s">
        <v>272</v>
      </c>
      <c r="C29" s="1136"/>
      <c r="D29" s="1136"/>
      <c r="E29" s="1136"/>
      <c r="F29" s="1136"/>
      <c r="G29" s="1136"/>
      <c r="H29" s="1136"/>
      <c r="I29" s="1136"/>
      <c r="J29" s="1136"/>
      <c r="K29" s="1136"/>
      <c r="L29" s="1136"/>
      <c r="M29" s="1136"/>
      <c r="N29" s="1136"/>
      <c r="O29" s="1136"/>
      <c r="P29" s="1136"/>
      <c r="Q29" s="1136"/>
      <c r="R29" s="1136"/>
      <c r="S29" s="1136"/>
      <c r="T29" s="1136"/>
      <c r="U29" s="1136"/>
    </row>
    <row r="30" spans="2:21">
      <c r="B30" s="154"/>
      <c r="C30" s="154"/>
      <c r="D30" s="154"/>
    </row>
    <row r="31" spans="2:21">
      <c r="B31" s="1138" t="s">
        <v>269</v>
      </c>
      <c r="C31" s="1138"/>
      <c r="D31" s="1138"/>
    </row>
    <row r="57" spans="2:19">
      <c r="B57" s="1139" t="s">
        <v>273</v>
      </c>
      <c r="C57" s="1139"/>
      <c r="D57" s="1139"/>
      <c r="E57" s="1139"/>
      <c r="F57" s="1139"/>
      <c r="G57" s="1139"/>
      <c r="H57" s="1139"/>
      <c r="I57" s="1139"/>
      <c r="J57" s="1139"/>
      <c r="K57" s="700"/>
      <c r="L57" s="700"/>
      <c r="M57" s="700"/>
      <c r="N57" s="700"/>
      <c r="O57" s="700"/>
      <c r="P57" s="700"/>
      <c r="Q57" s="700"/>
      <c r="R57" s="700"/>
      <c r="S57" s="700"/>
    </row>
    <row r="58" spans="2:19">
      <c r="B58" s="690"/>
      <c r="C58" s="690"/>
      <c r="D58" s="690"/>
      <c r="E58" s="690"/>
      <c r="F58" s="690"/>
      <c r="G58" s="690"/>
      <c r="H58" s="690"/>
      <c r="I58" s="690"/>
      <c r="J58" s="690"/>
      <c r="K58" s="700"/>
      <c r="L58" s="700"/>
      <c r="M58" s="700"/>
      <c r="N58" s="700"/>
      <c r="O58" s="700"/>
      <c r="P58" s="700"/>
      <c r="Q58" s="700"/>
      <c r="R58" s="700"/>
      <c r="S58" s="700"/>
    </row>
    <row r="59" spans="2:19">
      <c r="B59" s="1134" t="s">
        <v>269</v>
      </c>
      <c r="C59" s="1134"/>
      <c r="D59" s="1134"/>
    </row>
  </sheetData>
  <mergeCells count="7">
    <mergeCell ref="B59:D59"/>
    <mergeCell ref="T1:U1"/>
    <mergeCell ref="B3:U3"/>
    <mergeCell ref="B5:D5"/>
    <mergeCell ref="B29:U29"/>
    <mergeCell ref="B31:D31"/>
    <mergeCell ref="B57:J57"/>
  </mergeCells>
  <pageMargins left="0.7" right="0.7" top="0.75" bottom="0.75" header="0.3" footer="0.3"/>
  <pageSetup paperSize="9" scale="4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369"/>
  <sheetViews>
    <sheetView topLeftCell="A16" workbookViewId="0"/>
  </sheetViews>
  <sheetFormatPr defaultRowHeight="12.75"/>
  <cols>
    <col min="1" max="1" width="5.85546875" style="701" customWidth="1"/>
    <col min="2" max="2" width="67.85546875" style="952" customWidth="1"/>
    <col min="3" max="4" width="20.28515625" style="953" customWidth="1"/>
    <col min="5" max="5" width="20.28515625" style="694" customWidth="1"/>
    <col min="6" max="7" width="20.28515625" style="953" customWidth="1"/>
    <col min="8" max="8" width="20.28515625" style="694" customWidth="1"/>
    <col min="9" max="9" width="9.140625" style="677"/>
    <col min="10" max="10" width="13.28515625" style="677" customWidth="1"/>
    <col min="11" max="24" width="9.140625" style="677"/>
    <col min="25" max="16384" width="9.140625" style="701"/>
  </cols>
  <sheetData>
    <row r="1" spans="2:24">
      <c r="B1" s="677"/>
      <c r="C1" s="677"/>
      <c r="D1" s="677"/>
      <c r="F1" s="677"/>
      <c r="G1" s="677"/>
      <c r="H1" s="689" t="s">
        <v>270</v>
      </c>
    </row>
    <row r="2" spans="2:24" s="677" customFormat="1">
      <c r="B2" s="688"/>
      <c r="C2" s="687"/>
      <c r="D2" s="687"/>
      <c r="E2" s="686"/>
      <c r="F2" s="687"/>
      <c r="G2" s="687"/>
      <c r="H2" s="686"/>
    </row>
    <row r="3" spans="2:24" s="677" customFormat="1" ht="15" customHeight="1">
      <c r="B3" s="1140" t="s">
        <v>275</v>
      </c>
      <c r="C3" s="1140"/>
      <c r="D3" s="1140"/>
      <c r="E3" s="1140"/>
      <c r="F3" s="1140"/>
      <c r="G3" s="1140"/>
      <c r="H3" s="1140"/>
    </row>
    <row r="4" spans="2:24" s="677" customFormat="1" ht="14.25">
      <c r="B4" s="685"/>
      <c r="C4" s="685"/>
      <c r="D4" s="685"/>
      <c r="E4" s="685"/>
      <c r="F4" s="685"/>
      <c r="G4" s="685"/>
      <c r="H4" s="685"/>
    </row>
    <row r="5" spans="2:24" s="677" customFormat="1" ht="13.5" thickBot="1">
      <c r="B5" s="688"/>
      <c r="C5" s="687"/>
      <c r="D5" s="687"/>
      <c r="E5" s="684"/>
      <c r="F5" s="687"/>
      <c r="G5" s="687"/>
      <c r="H5" s="684" t="s">
        <v>269</v>
      </c>
    </row>
    <row r="6" spans="2:24" s="699" customFormat="1" ht="38.25">
      <c r="B6" s="679" t="s">
        <v>276</v>
      </c>
      <c r="C6" s="697" t="s">
        <v>277</v>
      </c>
      <c r="D6" s="697" t="s">
        <v>278</v>
      </c>
      <c r="E6" s="702" t="s">
        <v>279</v>
      </c>
      <c r="F6" s="697" t="s">
        <v>280</v>
      </c>
      <c r="G6" s="697" t="s">
        <v>281</v>
      </c>
      <c r="H6" s="683" t="s">
        <v>282</v>
      </c>
      <c r="I6" s="682"/>
      <c r="J6" s="682"/>
      <c r="K6" s="682"/>
      <c r="L6" s="682"/>
      <c r="M6" s="682"/>
      <c r="N6" s="682"/>
      <c r="O6" s="682"/>
      <c r="P6" s="682"/>
      <c r="Q6" s="682"/>
      <c r="R6" s="682"/>
      <c r="S6" s="682"/>
      <c r="T6" s="682"/>
      <c r="U6" s="682"/>
      <c r="V6" s="682"/>
      <c r="W6" s="682"/>
      <c r="X6" s="682"/>
    </row>
    <row r="7" spans="2:24">
      <c r="B7" s="680" t="s">
        <v>283</v>
      </c>
      <c r="C7" s="681"/>
      <c r="D7" s="681"/>
      <c r="E7" s="674"/>
      <c r="F7" s="681"/>
      <c r="G7" s="681"/>
      <c r="H7" s="675"/>
    </row>
    <row r="8" spans="2:24">
      <c r="B8" s="698" t="s">
        <v>284</v>
      </c>
      <c r="C8" s="939">
        <v>46.098344390000001</v>
      </c>
      <c r="D8" s="939">
        <v>9.07029</v>
      </c>
      <c r="E8" s="939">
        <v>55.168634390000001</v>
      </c>
      <c r="F8" s="939">
        <v>54.323395079999997</v>
      </c>
      <c r="G8" s="939">
        <v>9.0130850000000002</v>
      </c>
      <c r="H8" s="940">
        <v>63.336480080000001</v>
      </c>
      <c r="K8" s="941"/>
    </row>
    <row r="9" spans="2:24">
      <c r="B9" s="942" t="s">
        <v>285</v>
      </c>
      <c r="C9" s="939">
        <v>0</v>
      </c>
      <c r="D9" s="939">
        <v>0</v>
      </c>
      <c r="E9" s="939">
        <v>0</v>
      </c>
      <c r="F9" s="939">
        <v>0</v>
      </c>
      <c r="G9" s="939">
        <v>0</v>
      </c>
      <c r="H9" s="940">
        <v>0</v>
      </c>
      <c r="K9" s="941"/>
    </row>
    <row r="10" spans="2:24">
      <c r="B10" s="942" t="s">
        <v>286</v>
      </c>
      <c r="C10" s="939">
        <v>46.098344390000001</v>
      </c>
      <c r="D10" s="939">
        <v>9.07029</v>
      </c>
      <c r="E10" s="939">
        <v>55.168634390000001</v>
      </c>
      <c r="F10" s="939">
        <v>54.323395079999997</v>
      </c>
      <c r="G10" s="939">
        <v>9.0130850000000002</v>
      </c>
      <c r="H10" s="940">
        <v>63.336480080000001</v>
      </c>
      <c r="K10" s="941"/>
    </row>
    <row r="11" spans="2:24">
      <c r="B11" s="698" t="s">
        <v>287</v>
      </c>
      <c r="C11" s="939">
        <v>9504.7918047999992</v>
      </c>
      <c r="D11" s="939">
        <v>5469.1206920000004</v>
      </c>
      <c r="E11" s="939">
        <v>14973.9124968</v>
      </c>
      <c r="F11" s="939">
        <v>9934.6649759599986</v>
      </c>
      <c r="G11" s="939">
        <v>6455.8874839999999</v>
      </c>
      <c r="H11" s="940">
        <v>16390.552459959999</v>
      </c>
      <c r="K11" s="941"/>
    </row>
    <row r="12" spans="2:24" ht="25.5">
      <c r="B12" s="943" t="s">
        <v>288</v>
      </c>
      <c r="C12" s="939">
        <v>1444.53627884</v>
      </c>
      <c r="D12" s="939">
        <v>21.824292</v>
      </c>
      <c r="E12" s="939">
        <v>1466.3605708399998</v>
      </c>
      <c r="F12" s="939">
        <v>1417.7208760199999</v>
      </c>
      <c r="G12" s="939">
        <v>21.107617999999999</v>
      </c>
      <c r="H12" s="940">
        <v>1438.8284940199999</v>
      </c>
      <c r="K12" s="941"/>
    </row>
    <row r="13" spans="2:24" ht="18" customHeight="1">
      <c r="B13" s="942" t="s">
        <v>289</v>
      </c>
      <c r="C13" s="939">
        <v>800.24422084000003</v>
      </c>
      <c r="D13" s="939">
        <v>1.3820239999999999</v>
      </c>
      <c r="E13" s="939">
        <v>801.62624484000003</v>
      </c>
      <c r="F13" s="939">
        <v>787.44391601999996</v>
      </c>
      <c r="G13" s="939">
        <v>0.66535</v>
      </c>
      <c r="H13" s="940">
        <v>788.10926601999995</v>
      </c>
      <c r="K13" s="941"/>
    </row>
    <row r="14" spans="2:24" hidden="1">
      <c r="B14" s="942" t="s">
        <v>290</v>
      </c>
      <c r="C14" s="939">
        <v>29.39058</v>
      </c>
      <c r="D14" s="939">
        <v>0</v>
      </c>
      <c r="E14" s="939">
        <v>29.39058</v>
      </c>
      <c r="F14" s="939">
        <v>29.287279999999999</v>
      </c>
      <c r="G14" s="939">
        <v>0</v>
      </c>
      <c r="H14" s="940">
        <v>29.287279999999999</v>
      </c>
      <c r="K14" s="941"/>
    </row>
    <row r="15" spans="2:24" hidden="1">
      <c r="B15" s="942" t="s">
        <v>291</v>
      </c>
      <c r="C15" s="939">
        <v>770.85364084000003</v>
      </c>
      <c r="D15" s="939">
        <v>1.3820239999999999</v>
      </c>
      <c r="E15" s="939">
        <v>772.23566484000003</v>
      </c>
      <c r="F15" s="939">
        <v>758.15663601999995</v>
      </c>
      <c r="G15" s="939">
        <v>0.66535</v>
      </c>
      <c r="H15" s="940">
        <v>758.82198601999994</v>
      </c>
      <c r="K15" s="941"/>
    </row>
    <row r="16" spans="2:24" ht="25.5">
      <c r="B16" s="942" t="s">
        <v>292</v>
      </c>
      <c r="C16" s="939">
        <v>644.292058</v>
      </c>
      <c r="D16" s="939">
        <v>20.442267999999999</v>
      </c>
      <c r="E16" s="939">
        <v>664.73432600000001</v>
      </c>
      <c r="F16" s="939">
        <v>630.27696000000003</v>
      </c>
      <c r="G16" s="939">
        <v>20.442267999999999</v>
      </c>
      <c r="H16" s="940">
        <v>650.71922800000004</v>
      </c>
      <c r="K16" s="941"/>
    </row>
    <row r="17" spans="2:11" hidden="1">
      <c r="B17" s="942" t="s">
        <v>293</v>
      </c>
      <c r="C17" s="939">
        <v>114.852232</v>
      </c>
      <c r="D17" s="939">
        <v>0</v>
      </c>
      <c r="E17" s="939">
        <v>114.852232</v>
      </c>
      <c r="F17" s="939">
        <v>115.330873</v>
      </c>
      <c r="G17" s="939">
        <v>0</v>
      </c>
      <c r="H17" s="940">
        <v>115.330873</v>
      </c>
      <c r="K17" s="941"/>
    </row>
    <row r="18" spans="2:11" hidden="1">
      <c r="B18" s="942" t="s">
        <v>294</v>
      </c>
      <c r="C18" s="939">
        <v>529.43982600000004</v>
      </c>
      <c r="D18" s="939">
        <v>20.442267999999999</v>
      </c>
      <c r="E18" s="939">
        <v>549.88209400000005</v>
      </c>
      <c r="F18" s="939">
        <v>514.94608700000003</v>
      </c>
      <c r="G18" s="939">
        <v>20.442267999999999</v>
      </c>
      <c r="H18" s="940">
        <v>535.38835500000005</v>
      </c>
      <c r="K18" s="941"/>
    </row>
    <row r="19" spans="2:11" hidden="1">
      <c r="B19" s="942" t="s">
        <v>295</v>
      </c>
      <c r="C19" s="939">
        <v>0</v>
      </c>
      <c r="D19" s="939">
        <v>0</v>
      </c>
      <c r="E19" s="939">
        <v>0</v>
      </c>
      <c r="F19" s="939">
        <v>0</v>
      </c>
      <c r="G19" s="939">
        <v>0</v>
      </c>
      <c r="H19" s="940">
        <v>0</v>
      </c>
      <c r="K19" s="941"/>
    </row>
    <row r="20" spans="2:11" ht="29.25" customHeight="1">
      <c r="B20" s="943" t="s">
        <v>296</v>
      </c>
      <c r="C20" s="939">
        <v>256.95800200000002</v>
      </c>
      <c r="D20" s="939">
        <v>0</v>
      </c>
      <c r="E20" s="939">
        <v>256.95800200000002</v>
      </c>
      <c r="F20" s="939">
        <v>255.78648799999999</v>
      </c>
      <c r="G20" s="939">
        <v>0</v>
      </c>
      <c r="H20" s="940">
        <v>255.78648799999999</v>
      </c>
      <c r="K20" s="941"/>
    </row>
    <row r="21" spans="2:11" ht="25.5" hidden="1">
      <c r="B21" s="942" t="s">
        <v>297</v>
      </c>
      <c r="C21" s="939">
        <v>12.3</v>
      </c>
      <c r="D21" s="939">
        <v>0</v>
      </c>
      <c r="E21" s="939">
        <v>12.3</v>
      </c>
      <c r="F21" s="939">
        <v>12.3</v>
      </c>
      <c r="G21" s="939">
        <v>0</v>
      </c>
      <c r="H21" s="940">
        <v>12.3</v>
      </c>
      <c r="K21" s="941"/>
    </row>
    <row r="22" spans="2:11" ht="25.5" hidden="1">
      <c r="B22" s="942" t="s">
        <v>298</v>
      </c>
      <c r="C22" s="939">
        <v>0</v>
      </c>
      <c r="D22" s="939">
        <v>0</v>
      </c>
      <c r="E22" s="939">
        <v>0</v>
      </c>
      <c r="F22" s="939">
        <v>0</v>
      </c>
      <c r="G22" s="939">
        <v>0</v>
      </c>
      <c r="H22" s="940">
        <v>0</v>
      </c>
      <c r="K22" s="941"/>
    </row>
    <row r="23" spans="2:11" ht="25.5" hidden="1">
      <c r="B23" s="942" t="s">
        <v>299</v>
      </c>
      <c r="C23" s="939">
        <v>59.57105</v>
      </c>
      <c r="D23" s="939">
        <v>0</v>
      </c>
      <c r="E23" s="939">
        <v>59.57105</v>
      </c>
      <c r="F23" s="939">
        <v>57.726591999999997</v>
      </c>
      <c r="G23" s="939">
        <v>0</v>
      </c>
      <c r="H23" s="940">
        <v>57.726591999999997</v>
      </c>
      <c r="K23" s="941"/>
    </row>
    <row r="24" spans="2:11" ht="25.5" hidden="1">
      <c r="B24" s="942" t="s">
        <v>300</v>
      </c>
      <c r="C24" s="939">
        <v>0</v>
      </c>
      <c r="D24" s="939">
        <v>0</v>
      </c>
      <c r="E24" s="939">
        <v>0</v>
      </c>
      <c r="F24" s="939">
        <v>0</v>
      </c>
      <c r="G24" s="939">
        <v>0</v>
      </c>
      <c r="H24" s="940">
        <v>0</v>
      </c>
      <c r="K24" s="941"/>
    </row>
    <row r="25" spans="2:11" hidden="1">
      <c r="B25" s="942" t="s">
        <v>301</v>
      </c>
      <c r="C25" s="939">
        <v>0</v>
      </c>
      <c r="D25" s="939">
        <v>0</v>
      </c>
      <c r="E25" s="939">
        <v>0</v>
      </c>
      <c r="F25" s="939">
        <v>0</v>
      </c>
      <c r="G25" s="939">
        <v>0</v>
      </c>
      <c r="H25" s="940">
        <v>0</v>
      </c>
      <c r="K25" s="941"/>
    </row>
    <row r="26" spans="2:11" hidden="1">
      <c r="B26" s="942" t="s">
        <v>302</v>
      </c>
      <c r="C26" s="939">
        <v>0</v>
      </c>
      <c r="D26" s="939">
        <v>0</v>
      </c>
      <c r="E26" s="939">
        <v>0</v>
      </c>
      <c r="F26" s="939">
        <v>0</v>
      </c>
      <c r="G26" s="939">
        <v>0</v>
      </c>
      <c r="H26" s="940">
        <v>0</v>
      </c>
      <c r="K26" s="941"/>
    </row>
    <row r="27" spans="2:11">
      <c r="B27" s="942" t="s">
        <v>303</v>
      </c>
      <c r="C27" s="939">
        <v>185.086952</v>
      </c>
      <c r="D27" s="939">
        <v>0</v>
      </c>
      <c r="E27" s="939">
        <v>185.086952</v>
      </c>
      <c r="F27" s="939">
        <v>185.759896</v>
      </c>
      <c r="G27" s="939">
        <v>0</v>
      </c>
      <c r="H27" s="940">
        <v>185.759896</v>
      </c>
      <c r="K27" s="941"/>
    </row>
    <row r="28" spans="2:11" ht="15.75" customHeight="1">
      <c r="B28" s="943" t="s">
        <v>304</v>
      </c>
      <c r="C28" s="939">
        <v>7803.29752396</v>
      </c>
      <c r="D28" s="939">
        <v>5447.2964000000002</v>
      </c>
      <c r="E28" s="939">
        <v>13250.593923959999</v>
      </c>
      <c r="F28" s="939">
        <v>8261.1576119399997</v>
      </c>
      <c r="G28" s="939">
        <v>6434.7798659999999</v>
      </c>
      <c r="H28" s="940">
        <v>14695.93747794</v>
      </c>
      <c r="K28" s="941"/>
    </row>
    <row r="29" spans="2:11" ht="16.5" customHeight="1">
      <c r="B29" s="942" t="s">
        <v>305</v>
      </c>
      <c r="C29" s="939">
        <v>1652.186952</v>
      </c>
      <c r="D29" s="939">
        <v>665.86120300000005</v>
      </c>
      <c r="E29" s="939">
        <v>2318.048155</v>
      </c>
      <c r="F29" s="939">
        <v>1521.8761500000001</v>
      </c>
      <c r="G29" s="939">
        <v>533.56392600000004</v>
      </c>
      <c r="H29" s="940">
        <v>2055.4400759999999</v>
      </c>
      <c r="K29" s="941"/>
    </row>
    <row r="30" spans="2:11" hidden="1">
      <c r="B30" s="942" t="s">
        <v>306</v>
      </c>
      <c r="C30" s="939">
        <v>428.995588</v>
      </c>
      <c r="D30" s="939">
        <v>64.431692999999996</v>
      </c>
      <c r="E30" s="939">
        <v>493.42728099999999</v>
      </c>
      <c r="F30" s="939">
        <v>331.26249100000001</v>
      </c>
      <c r="G30" s="939">
        <v>60.278326999999997</v>
      </c>
      <c r="H30" s="940">
        <v>391.540818</v>
      </c>
      <c r="K30" s="941"/>
    </row>
    <row r="31" spans="2:11" hidden="1">
      <c r="B31" s="942" t="s">
        <v>307</v>
      </c>
      <c r="C31" s="939">
        <v>1223.191364</v>
      </c>
      <c r="D31" s="939">
        <v>601.42951000000005</v>
      </c>
      <c r="E31" s="939">
        <v>1824.620874</v>
      </c>
      <c r="F31" s="939">
        <v>1190.6136590000001</v>
      </c>
      <c r="G31" s="939">
        <v>473.28559899999999</v>
      </c>
      <c r="H31" s="940">
        <v>1663.8992579999999</v>
      </c>
      <c r="K31" s="941"/>
    </row>
    <row r="32" spans="2:11">
      <c r="B32" s="942" t="s">
        <v>308</v>
      </c>
      <c r="C32" s="939">
        <v>2011.51378729</v>
      </c>
      <c r="D32" s="939">
        <v>3039.8868360000001</v>
      </c>
      <c r="E32" s="939">
        <v>5051.4006232900001</v>
      </c>
      <c r="F32" s="939">
        <v>2277.8402542700001</v>
      </c>
      <c r="G32" s="939">
        <v>4261.6004009999997</v>
      </c>
      <c r="H32" s="940">
        <v>6539.4406552700002</v>
      </c>
      <c r="K32" s="941"/>
    </row>
    <row r="33" spans="2:11" hidden="1">
      <c r="B33" s="942" t="s">
        <v>309</v>
      </c>
      <c r="C33" s="939">
        <v>616.09372888999997</v>
      </c>
      <c r="D33" s="939">
        <v>0</v>
      </c>
      <c r="E33" s="939">
        <v>616.09372888999997</v>
      </c>
      <c r="F33" s="939">
        <v>411.32452691999998</v>
      </c>
      <c r="G33" s="939">
        <v>24.439906000000001</v>
      </c>
      <c r="H33" s="940">
        <v>435.76443291999993</v>
      </c>
      <c r="K33" s="941"/>
    </row>
    <row r="34" spans="2:11" hidden="1">
      <c r="B34" s="942" t="s">
        <v>310</v>
      </c>
      <c r="C34" s="939">
        <v>1165.6138677399999</v>
      </c>
      <c r="D34" s="939">
        <v>3038.3869140000002</v>
      </c>
      <c r="E34" s="939">
        <v>4204.0007817400001</v>
      </c>
      <c r="F34" s="939">
        <v>1503.6134918600001</v>
      </c>
      <c r="G34" s="939">
        <v>4228.9712799999998</v>
      </c>
      <c r="H34" s="940">
        <v>5732.5847718600007</v>
      </c>
      <c r="K34" s="941"/>
    </row>
    <row r="35" spans="2:11" hidden="1">
      <c r="B35" s="942" t="s">
        <v>311</v>
      </c>
      <c r="C35" s="939">
        <v>78.435361999999998</v>
      </c>
      <c r="D35" s="939">
        <v>0</v>
      </c>
      <c r="E35" s="939">
        <v>78.435361999999998</v>
      </c>
      <c r="F35" s="939">
        <v>74.848550000000003</v>
      </c>
      <c r="G35" s="939">
        <v>0</v>
      </c>
      <c r="H35" s="940">
        <v>74.848550000000003</v>
      </c>
      <c r="K35" s="941"/>
    </row>
    <row r="36" spans="2:11" hidden="1">
      <c r="B36" s="942" t="s">
        <v>312</v>
      </c>
      <c r="C36" s="939">
        <v>151.37082866</v>
      </c>
      <c r="D36" s="939">
        <v>1.499922</v>
      </c>
      <c r="E36" s="939">
        <v>152.87075066</v>
      </c>
      <c r="F36" s="939">
        <v>288.05368549000002</v>
      </c>
      <c r="G36" s="939">
        <v>8.1892150000000008</v>
      </c>
      <c r="H36" s="940">
        <v>296.24290049000001</v>
      </c>
      <c r="K36" s="941"/>
    </row>
    <row r="37" spans="2:11">
      <c r="B37" s="942" t="s">
        <v>313</v>
      </c>
      <c r="C37" s="939">
        <v>263.114283</v>
      </c>
      <c r="D37" s="939">
        <v>32.447508999999997</v>
      </c>
      <c r="E37" s="939">
        <v>295.56179200000003</v>
      </c>
      <c r="F37" s="939">
        <v>255.03795700000001</v>
      </c>
      <c r="G37" s="939">
        <v>80.199771999999996</v>
      </c>
      <c r="H37" s="940">
        <v>335.237729</v>
      </c>
      <c r="K37" s="941"/>
    </row>
    <row r="38" spans="2:11" ht="12.75" hidden="1" customHeight="1">
      <c r="B38" s="942" t="s">
        <v>314</v>
      </c>
      <c r="C38" s="939">
        <v>0</v>
      </c>
      <c r="D38" s="939">
        <v>0</v>
      </c>
      <c r="E38" s="939">
        <v>0</v>
      </c>
      <c r="F38" s="939">
        <v>0</v>
      </c>
      <c r="G38" s="939">
        <v>0</v>
      </c>
      <c r="H38" s="940">
        <v>0</v>
      </c>
      <c r="K38" s="941"/>
    </row>
    <row r="39" spans="2:11" ht="12.75" hidden="1" customHeight="1">
      <c r="B39" s="942" t="s">
        <v>315</v>
      </c>
      <c r="C39" s="939">
        <v>0</v>
      </c>
      <c r="D39" s="939">
        <v>0</v>
      </c>
      <c r="E39" s="939">
        <v>0</v>
      </c>
      <c r="F39" s="939">
        <v>0</v>
      </c>
      <c r="G39" s="939">
        <v>0</v>
      </c>
      <c r="H39" s="940">
        <v>0</v>
      </c>
      <c r="K39" s="941"/>
    </row>
    <row r="40" spans="2:11" ht="12.75" hidden="1" customHeight="1">
      <c r="B40" s="942" t="s">
        <v>316</v>
      </c>
      <c r="C40" s="939">
        <v>23.483943</v>
      </c>
      <c r="D40" s="939">
        <v>0</v>
      </c>
      <c r="E40" s="939">
        <v>23.483943</v>
      </c>
      <c r="F40" s="939">
        <v>68.354107999999997</v>
      </c>
      <c r="G40" s="939">
        <v>0</v>
      </c>
      <c r="H40" s="940">
        <v>68.354107999999997</v>
      </c>
      <c r="K40" s="941"/>
    </row>
    <row r="41" spans="2:11" ht="12.75" hidden="1" customHeight="1">
      <c r="B41" s="942" t="s">
        <v>317</v>
      </c>
      <c r="C41" s="939">
        <v>239.63033999999999</v>
      </c>
      <c r="D41" s="939">
        <v>32.447508999999997</v>
      </c>
      <c r="E41" s="939">
        <v>272.07784900000001</v>
      </c>
      <c r="F41" s="939">
        <v>186.68384900000001</v>
      </c>
      <c r="G41" s="939">
        <v>80.199771999999996</v>
      </c>
      <c r="H41" s="940">
        <v>266.88362100000001</v>
      </c>
      <c r="K41" s="941"/>
    </row>
    <row r="42" spans="2:11">
      <c r="B42" s="942" t="s">
        <v>318</v>
      </c>
      <c r="C42" s="944">
        <v>3876.4825016700001</v>
      </c>
      <c r="D42" s="944">
        <v>1709.100852</v>
      </c>
      <c r="E42" s="944">
        <v>5585.5833536700002</v>
      </c>
      <c r="F42" s="944">
        <v>4206.4032506700005</v>
      </c>
      <c r="G42" s="944">
        <v>1559.415767</v>
      </c>
      <c r="H42" s="945">
        <v>5765.81901767</v>
      </c>
      <c r="K42" s="941"/>
    </row>
    <row r="43" spans="2:11" hidden="1">
      <c r="B43" s="942" t="s">
        <v>319</v>
      </c>
      <c r="C43" s="944">
        <v>3636.7121576700001</v>
      </c>
      <c r="D43" s="944">
        <v>1547.9395589999999</v>
      </c>
      <c r="E43" s="944">
        <v>5184.6517166700005</v>
      </c>
      <c r="F43" s="944">
        <v>4197.3519346700004</v>
      </c>
      <c r="G43" s="944">
        <v>1515.2660510000001</v>
      </c>
      <c r="H43" s="945">
        <v>5712.6179856700001</v>
      </c>
      <c r="K43" s="941"/>
    </row>
    <row r="44" spans="2:11" hidden="1">
      <c r="B44" s="942" t="s">
        <v>320</v>
      </c>
      <c r="C44" s="944">
        <v>0</v>
      </c>
      <c r="D44" s="944">
        <v>0</v>
      </c>
      <c r="E44" s="944">
        <v>0</v>
      </c>
      <c r="F44" s="944">
        <v>0</v>
      </c>
      <c r="G44" s="944">
        <v>0</v>
      </c>
      <c r="H44" s="945">
        <v>0</v>
      </c>
      <c r="K44" s="941"/>
    </row>
    <row r="45" spans="2:11" hidden="1">
      <c r="B45" s="942" t="s">
        <v>321</v>
      </c>
      <c r="C45" s="944">
        <v>0</v>
      </c>
      <c r="D45" s="944">
        <v>36.218209999999999</v>
      </c>
      <c r="E45" s="944">
        <v>36.218209999999999</v>
      </c>
      <c r="F45" s="944">
        <v>0</v>
      </c>
      <c r="G45" s="944">
        <v>44.149715999999998</v>
      </c>
      <c r="H45" s="945">
        <v>44.149715999999998</v>
      </c>
      <c r="K45" s="941"/>
    </row>
    <row r="46" spans="2:11" hidden="1">
      <c r="B46" s="942" t="s">
        <v>322</v>
      </c>
      <c r="C46" s="939">
        <v>239.77034399999999</v>
      </c>
      <c r="D46" s="939">
        <v>124.943083</v>
      </c>
      <c r="E46" s="939">
        <v>364.71342700000002</v>
      </c>
      <c r="F46" s="939">
        <v>9.0513159999999999</v>
      </c>
      <c r="G46" s="939">
        <v>0</v>
      </c>
      <c r="H46" s="940">
        <v>9.0513159999999999</v>
      </c>
      <c r="K46" s="941"/>
    </row>
    <row r="47" spans="2:11">
      <c r="B47" s="942" t="s">
        <v>323</v>
      </c>
      <c r="C47" s="939">
        <v>0</v>
      </c>
      <c r="D47" s="939">
        <v>0</v>
      </c>
      <c r="E47" s="939">
        <v>0</v>
      </c>
      <c r="F47" s="939">
        <v>0</v>
      </c>
      <c r="G47" s="939">
        <v>0</v>
      </c>
      <c r="H47" s="940">
        <v>0</v>
      </c>
      <c r="K47" s="941"/>
    </row>
    <row r="48" spans="2:11" ht="25.5">
      <c r="B48" s="943" t="s">
        <v>324</v>
      </c>
      <c r="C48" s="939">
        <v>0</v>
      </c>
      <c r="D48" s="939">
        <v>0</v>
      </c>
      <c r="E48" s="939">
        <v>0</v>
      </c>
      <c r="F48" s="939">
        <v>0</v>
      </c>
      <c r="G48" s="939">
        <v>0</v>
      </c>
      <c r="H48" s="940">
        <v>0</v>
      </c>
      <c r="K48" s="941"/>
    </row>
    <row r="49" spans="2:11" ht="25.5">
      <c r="B49" s="943" t="s">
        <v>325</v>
      </c>
      <c r="C49" s="939">
        <v>926.72860459000003</v>
      </c>
      <c r="D49" s="939">
        <v>56.474798999999997</v>
      </c>
      <c r="E49" s="939">
        <v>983.20340358999999</v>
      </c>
      <c r="F49" s="939">
        <v>1065.0319023500001</v>
      </c>
      <c r="G49" s="939">
        <v>83.930154999999999</v>
      </c>
      <c r="H49" s="940">
        <v>1148.9620573499999</v>
      </c>
      <c r="K49" s="941"/>
    </row>
    <row r="50" spans="2:11" ht="25.5">
      <c r="B50" s="942" t="s">
        <v>326</v>
      </c>
      <c r="C50" s="939">
        <v>334.28977964000001</v>
      </c>
      <c r="D50" s="939">
        <v>6.2283860000000004</v>
      </c>
      <c r="E50" s="939">
        <v>340.51816564000001</v>
      </c>
      <c r="F50" s="939">
        <v>500.02602154000004</v>
      </c>
      <c r="G50" s="939">
        <v>6.0863649999999998</v>
      </c>
      <c r="H50" s="940">
        <v>506.11238654000005</v>
      </c>
      <c r="K50" s="941"/>
    </row>
    <row r="51" spans="2:11">
      <c r="B51" s="942" t="s">
        <v>327</v>
      </c>
      <c r="C51" s="939">
        <v>0</v>
      </c>
      <c r="D51" s="939">
        <v>34.682063999999997</v>
      </c>
      <c r="E51" s="939">
        <v>34.682063999999997</v>
      </c>
      <c r="F51" s="939">
        <v>0</v>
      </c>
      <c r="G51" s="939">
        <v>53.338259999999998</v>
      </c>
      <c r="H51" s="940">
        <v>53.338259999999998</v>
      </c>
      <c r="K51" s="941"/>
    </row>
    <row r="52" spans="2:11">
      <c r="B52" s="942" t="s">
        <v>328</v>
      </c>
      <c r="C52" s="939">
        <v>586.34820895000007</v>
      </c>
      <c r="D52" s="939">
        <v>15.564349</v>
      </c>
      <c r="E52" s="939">
        <v>601.91255795000006</v>
      </c>
      <c r="F52" s="939">
        <v>563.65011281</v>
      </c>
      <c r="G52" s="939">
        <v>24.50553</v>
      </c>
      <c r="H52" s="940">
        <v>588.1556428099999</v>
      </c>
      <c r="K52" s="941"/>
    </row>
    <row r="53" spans="2:11" ht="25.5" hidden="1">
      <c r="B53" s="942" t="s">
        <v>329</v>
      </c>
      <c r="C53" s="939">
        <v>6.0906159999999998</v>
      </c>
      <c r="D53" s="939">
        <v>0</v>
      </c>
      <c r="E53" s="939">
        <v>6.0906159999999998</v>
      </c>
      <c r="F53" s="939">
        <v>1.3557680000000001</v>
      </c>
      <c r="G53" s="939">
        <v>0</v>
      </c>
      <c r="H53" s="940">
        <v>1.3557680000000001</v>
      </c>
      <c r="K53" s="941"/>
    </row>
    <row r="54" spans="2:11" ht="25.5" hidden="1">
      <c r="B54" s="942" t="s">
        <v>330</v>
      </c>
      <c r="C54" s="939">
        <v>0</v>
      </c>
      <c r="D54" s="939">
        <v>0</v>
      </c>
      <c r="E54" s="939">
        <v>0</v>
      </c>
      <c r="F54" s="939">
        <v>0</v>
      </c>
      <c r="G54" s="939">
        <v>0</v>
      </c>
      <c r="H54" s="940">
        <v>0</v>
      </c>
      <c r="K54" s="941"/>
    </row>
    <row r="55" spans="2:11" ht="25.5" hidden="1">
      <c r="B55" s="942" t="s">
        <v>331</v>
      </c>
      <c r="C55" s="939">
        <v>0</v>
      </c>
      <c r="D55" s="939">
        <v>0</v>
      </c>
      <c r="E55" s="939">
        <v>0</v>
      </c>
      <c r="F55" s="939">
        <v>0</v>
      </c>
      <c r="G55" s="939">
        <v>0</v>
      </c>
      <c r="H55" s="940">
        <v>0</v>
      </c>
      <c r="K55" s="941"/>
    </row>
    <row r="56" spans="2:11" ht="38.25" hidden="1">
      <c r="B56" s="942" t="s">
        <v>332</v>
      </c>
      <c r="C56" s="939">
        <v>0</v>
      </c>
      <c r="D56" s="939">
        <v>0</v>
      </c>
      <c r="E56" s="939">
        <v>0</v>
      </c>
      <c r="F56" s="939">
        <v>0</v>
      </c>
      <c r="G56" s="939">
        <v>0</v>
      </c>
      <c r="H56" s="940">
        <v>0</v>
      </c>
      <c r="K56" s="941"/>
    </row>
    <row r="57" spans="2:11" ht="25.5">
      <c r="B57" s="698" t="s">
        <v>333</v>
      </c>
      <c r="C57" s="939">
        <v>0</v>
      </c>
      <c r="D57" s="939">
        <v>53.353974999999998</v>
      </c>
      <c r="E57" s="939">
        <v>53.353974999999998</v>
      </c>
      <c r="F57" s="939">
        <v>0</v>
      </c>
      <c r="G57" s="939">
        <v>111.26581299999999</v>
      </c>
      <c r="H57" s="940">
        <v>111.26581299999999</v>
      </c>
      <c r="K57" s="941"/>
    </row>
    <row r="58" spans="2:11">
      <c r="B58" s="698" t="s">
        <v>334</v>
      </c>
      <c r="C58" s="939">
        <v>19.26662</v>
      </c>
      <c r="D58" s="939">
        <v>0</v>
      </c>
      <c r="E58" s="939">
        <v>19.26662</v>
      </c>
      <c r="F58" s="939">
        <v>13.794688000000001</v>
      </c>
      <c r="G58" s="939">
        <v>0.86396499999999998</v>
      </c>
      <c r="H58" s="940">
        <v>14.658652999999999</v>
      </c>
      <c r="K58" s="941"/>
    </row>
    <row r="59" spans="2:11">
      <c r="B59" s="942" t="s">
        <v>335</v>
      </c>
      <c r="C59" s="939">
        <v>0</v>
      </c>
      <c r="D59" s="939">
        <v>0</v>
      </c>
      <c r="E59" s="939">
        <v>0</v>
      </c>
      <c r="F59" s="939">
        <v>0</v>
      </c>
      <c r="G59" s="939">
        <v>0</v>
      </c>
      <c r="H59" s="940">
        <v>0</v>
      </c>
      <c r="K59" s="941"/>
    </row>
    <row r="60" spans="2:11">
      <c r="B60" s="942" t="s">
        <v>336</v>
      </c>
      <c r="C60" s="939">
        <v>19.26662</v>
      </c>
      <c r="D60" s="939">
        <v>0</v>
      </c>
      <c r="E60" s="939">
        <v>19.26662</v>
      </c>
      <c r="F60" s="939">
        <v>13.794688000000001</v>
      </c>
      <c r="G60" s="939">
        <v>0.86396499999999998</v>
      </c>
      <c r="H60" s="940">
        <v>14.658652999999999</v>
      </c>
      <c r="K60" s="941"/>
    </row>
    <row r="61" spans="2:11">
      <c r="B61" s="698" t="s">
        <v>337</v>
      </c>
      <c r="C61" s="939">
        <v>2361.8338400399998</v>
      </c>
      <c r="D61" s="939">
        <v>291.936847</v>
      </c>
      <c r="E61" s="939">
        <v>2653.7706870399998</v>
      </c>
      <c r="F61" s="939">
        <v>2365.3801191399998</v>
      </c>
      <c r="G61" s="939">
        <v>256.28864299999998</v>
      </c>
      <c r="H61" s="940">
        <v>2621.6687621399997</v>
      </c>
      <c r="K61" s="941"/>
    </row>
    <row r="62" spans="2:11">
      <c r="B62" s="943" t="s">
        <v>338</v>
      </c>
      <c r="C62" s="939">
        <v>1837.44916859</v>
      </c>
      <c r="D62" s="939">
        <v>76.921384000000003</v>
      </c>
      <c r="E62" s="939">
        <v>1914.37055259</v>
      </c>
      <c r="F62" s="939">
        <v>1963.60641293</v>
      </c>
      <c r="G62" s="939">
        <v>88.979538000000005</v>
      </c>
      <c r="H62" s="940">
        <v>2052.5859509299999</v>
      </c>
      <c r="K62" s="941"/>
    </row>
    <row r="63" spans="2:11">
      <c r="B63" s="942" t="s">
        <v>339</v>
      </c>
      <c r="C63" s="939">
        <v>1688.0149269999999</v>
      </c>
      <c r="D63" s="939">
        <v>76.921384000000003</v>
      </c>
      <c r="E63" s="939">
        <v>1764.9363109999999</v>
      </c>
      <c r="F63" s="939">
        <v>1784.5489943399998</v>
      </c>
      <c r="G63" s="939">
        <v>88.979538000000005</v>
      </c>
      <c r="H63" s="940">
        <v>1873.5285323399999</v>
      </c>
      <c r="K63" s="941"/>
    </row>
    <row r="64" spans="2:11">
      <c r="B64" s="942" t="s">
        <v>340</v>
      </c>
      <c r="C64" s="939">
        <v>149.21064559000001</v>
      </c>
      <c r="D64" s="939">
        <v>0</v>
      </c>
      <c r="E64" s="939">
        <v>149.21064559000001</v>
      </c>
      <c r="F64" s="939">
        <v>177.12281059</v>
      </c>
      <c r="G64" s="939">
        <v>0</v>
      </c>
      <c r="H64" s="940">
        <v>177.12281059</v>
      </c>
      <c r="K64" s="941"/>
    </row>
    <row r="65" spans="2:11">
      <c r="B65" s="942" t="s">
        <v>341</v>
      </c>
      <c r="C65" s="939">
        <v>0.22359599999999999</v>
      </c>
      <c r="D65" s="939">
        <v>0</v>
      </c>
      <c r="E65" s="939">
        <v>0.22359599999999999</v>
      </c>
      <c r="F65" s="939">
        <v>1.9346080000000001</v>
      </c>
      <c r="G65" s="939">
        <v>0</v>
      </c>
      <c r="H65" s="940">
        <v>1.9346080000000001</v>
      </c>
      <c r="K65" s="941"/>
    </row>
    <row r="66" spans="2:11" ht="17.25" customHeight="1">
      <c r="B66" s="943" t="s">
        <v>342</v>
      </c>
      <c r="C66" s="939">
        <v>173.45777147999999</v>
      </c>
      <c r="D66" s="939">
        <v>0.569546</v>
      </c>
      <c r="E66" s="939">
        <v>174.02731747999999</v>
      </c>
      <c r="F66" s="939">
        <v>93.373338169999997</v>
      </c>
      <c r="G66" s="939">
        <v>2.9341520000000001</v>
      </c>
      <c r="H66" s="940">
        <v>96.307490170000008</v>
      </c>
      <c r="K66" s="941"/>
    </row>
    <row r="67" spans="2:11">
      <c r="B67" s="942" t="s">
        <v>343</v>
      </c>
      <c r="C67" s="939">
        <v>5.6859529999999996</v>
      </c>
      <c r="D67" s="939">
        <v>0</v>
      </c>
      <c r="E67" s="939">
        <v>5.6859529999999996</v>
      </c>
      <c r="F67" s="939">
        <v>15.700232</v>
      </c>
      <c r="G67" s="939">
        <v>0</v>
      </c>
      <c r="H67" s="940">
        <v>15.700232</v>
      </c>
      <c r="K67" s="941"/>
    </row>
    <row r="68" spans="2:11" ht="25.5">
      <c r="B68" s="942" t="s">
        <v>344</v>
      </c>
      <c r="C68" s="939">
        <v>165.80562047999999</v>
      </c>
      <c r="D68" s="939">
        <v>0.569546</v>
      </c>
      <c r="E68" s="939">
        <v>166.37516647999999</v>
      </c>
      <c r="F68" s="939">
        <v>74.631169170000007</v>
      </c>
      <c r="G68" s="939">
        <v>2.9341520000000001</v>
      </c>
      <c r="H68" s="940">
        <v>77.565321170000004</v>
      </c>
      <c r="K68" s="941"/>
    </row>
    <row r="69" spans="2:11">
      <c r="B69" s="942" t="s">
        <v>345</v>
      </c>
      <c r="C69" s="939">
        <v>1.9661979999999999</v>
      </c>
      <c r="D69" s="939">
        <v>0</v>
      </c>
      <c r="E69" s="939">
        <v>1.9661979999999999</v>
      </c>
      <c r="F69" s="939">
        <v>3.0419369999999999</v>
      </c>
      <c r="G69" s="939">
        <v>0</v>
      </c>
      <c r="H69" s="940">
        <v>3.0419369999999999</v>
      </c>
      <c r="K69" s="941"/>
    </row>
    <row r="70" spans="2:11">
      <c r="B70" s="943" t="s">
        <v>346</v>
      </c>
      <c r="C70" s="939">
        <v>350.92689997000002</v>
      </c>
      <c r="D70" s="939">
        <v>152.970517</v>
      </c>
      <c r="E70" s="939">
        <v>503.89741697000005</v>
      </c>
      <c r="F70" s="939">
        <v>308.40036803999999</v>
      </c>
      <c r="G70" s="939">
        <v>164.374953</v>
      </c>
      <c r="H70" s="940">
        <v>472.77532103999994</v>
      </c>
      <c r="K70" s="941"/>
    </row>
    <row r="71" spans="2:11">
      <c r="B71" s="942" t="s">
        <v>347</v>
      </c>
      <c r="C71" s="939">
        <v>200.05221936000001</v>
      </c>
      <c r="D71" s="939">
        <v>36.346653000000003</v>
      </c>
      <c r="E71" s="939">
        <v>236.39887236000001</v>
      </c>
      <c r="F71" s="939">
        <v>199.51903844</v>
      </c>
      <c r="G71" s="939">
        <v>32.146000999999998</v>
      </c>
      <c r="H71" s="940">
        <v>231.66503943999999</v>
      </c>
      <c r="K71" s="941"/>
    </row>
    <row r="72" spans="2:11">
      <c r="B72" s="942" t="s">
        <v>348</v>
      </c>
      <c r="C72" s="939">
        <v>94.117204970000003</v>
      </c>
      <c r="D72" s="939">
        <v>113.11739799999999</v>
      </c>
      <c r="E72" s="939">
        <v>207.23460297</v>
      </c>
      <c r="F72" s="939">
        <v>61.044212530000003</v>
      </c>
      <c r="G72" s="939">
        <v>129.49599699999999</v>
      </c>
      <c r="H72" s="940">
        <v>190.54020953</v>
      </c>
      <c r="K72" s="941"/>
    </row>
    <row r="73" spans="2:11">
      <c r="B73" s="942" t="s">
        <v>349</v>
      </c>
      <c r="C73" s="939">
        <v>56.757475640000003</v>
      </c>
      <c r="D73" s="939">
        <v>3.5064660000000001</v>
      </c>
      <c r="E73" s="939">
        <v>60.263941639999999</v>
      </c>
      <c r="F73" s="939">
        <v>47.837117069999998</v>
      </c>
      <c r="G73" s="939">
        <v>2.732955</v>
      </c>
      <c r="H73" s="940">
        <v>50.570072070000002</v>
      </c>
      <c r="K73" s="941"/>
    </row>
    <row r="74" spans="2:11">
      <c r="B74" s="943" t="s">
        <v>350</v>
      </c>
      <c r="C74" s="939">
        <v>0</v>
      </c>
      <c r="D74" s="939">
        <v>61.4754</v>
      </c>
      <c r="E74" s="939">
        <v>61.4754</v>
      </c>
      <c r="F74" s="939">
        <v>0</v>
      </c>
      <c r="G74" s="939">
        <v>0</v>
      </c>
      <c r="H74" s="940">
        <v>0</v>
      </c>
      <c r="K74" s="941"/>
    </row>
    <row r="75" spans="2:11">
      <c r="B75" s="698" t="s">
        <v>351</v>
      </c>
      <c r="C75" s="939">
        <v>433.38579363000002</v>
      </c>
      <c r="D75" s="939">
        <v>150.95995099999999</v>
      </c>
      <c r="E75" s="939">
        <v>584.34574463000001</v>
      </c>
      <c r="F75" s="939">
        <v>390.92678132999998</v>
      </c>
      <c r="G75" s="939">
        <v>169.88142999999999</v>
      </c>
      <c r="H75" s="940">
        <v>560.80821132999995</v>
      </c>
      <c r="K75" s="941"/>
    </row>
    <row r="76" spans="2:11" ht="25.5">
      <c r="B76" s="943" t="s">
        <v>352</v>
      </c>
      <c r="C76" s="939">
        <v>145.89295171999999</v>
      </c>
      <c r="D76" s="939">
        <v>13.581994</v>
      </c>
      <c r="E76" s="939">
        <v>159.47494571999999</v>
      </c>
      <c r="F76" s="939">
        <v>141.91652643999998</v>
      </c>
      <c r="G76" s="939">
        <v>19.680716</v>
      </c>
      <c r="H76" s="940">
        <v>161.59724244</v>
      </c>
      <c r="K76" s="941"/>
    </row>
    <row r="77" spans="2:11">
      <c r="B77" s="942" t="s">
        <v>353</v>
      </c>
      <c r="C77" s="939">
        <v>137.94098172</v>
      </c>
      <c r="D77" s="939">
        <v>13.007391999999999</v>
      </c>
      <c r="E77" s="939">
        <v>150.94837372000001</v>
      </c>
      <c r="F77" s="939">
        <v>128.99602844</v>
      </c>
      <c r="G77" s="939">
        <v>16.701481999999999</v>
      </c>
      <c r="H77" s="940">
        <v>145.69751044</v>
      </c>
      <c r="K77" s="941"/>
    </row>
    <row r="78" spans="2:11">
      <c r="B78" s="942" t="s">
        <v>354</v>
      </c>
      <c r="C78" s="939">
        <v>7.9519700000000002</v>
      </c>
      <c r="D78" s="939">
        <v>0.57460199999999995</v>
      </c>
      <c r="E78" s="939">
        <v>8.5265719999999998</v>
      </c>
      <c r="F78" s="939">
        <v>12.920498</v>
      </c>
      <c r="G78" s="939">
        <v>2.9792339999999999</v>
      </c>
      <c r="H78" s="940">
        <v>15.899732</v>
      </c>
      <c r="K78" s="941"/>
    </row>
    <row r="79" spans="2:11">
      <c r="B79" s="943" t="s">
        <v>355</v>
      </c>
      <c r="C79" s="939">
        <v>282.37559990999995</v>
      </c>
      <c r="D79" s="939">
        <v>137.33540600000001</v>
      </c>
      <c r="E79" s="939">
        <v>419.71100590999998</v>
      </c>
      <c r="F79" s="939">
        <v>245.50825089</v>
      </c>
      <c r="G79" s="939">
        <v>150.14048399999999</v>
      </c>
      <c r="H79" s="940">
        <v>395.64873488999996</v>
      </c>
      <c r="K79" s="941"/>
    </row>
    <row r="80" spans="2:11">
      <c r="B80" s="942" t="s">
        <v>356</v>
      </c>
      <c r="C80" s="939">
        <v>280.13969036999998</v>
      </c>
      <c r="D80" s="939">
        <v>99.873157000000006</v>
      </c>
      <c r="E80" s="939">
        <v>380.01284737000003</v>
      </c>
      <c r="F80" s="939">
        <v>242.70102030000001</v>
      </c>
      <c r="G80" s="939">
        <v>88.368865999999997</v>
      </c>
      <c r="H80" s="940">
        <v>331.06988630000001</v>
      </c>
      <c r="K80" s="941"/>
    </row>
    <row r="81" spans="2:11">
      <c r="B81" s="942" t="s">
        <v>357</v>
      </c>
      <c r="C81" s="939">
        <v>1.66313054</v>
      </c>
      <c r="D81" s="939">
        <v>5.6055000000000001E-2</v>
      </c>
      <c r="E81" s="939">
        <v>1.71918554</v>
      </c>
      <c r="F81" s="939">
        <v>2.06074359</v>
      </c>
      <c r="G81" s="939">
        <v>5.9737999999999999E-2</v>
      </c>
      <c r="H81" s="940">
        <v>2.1204815899999998</v>
      </c>
      <c r="K81" s="941"/>
    </row>
    <row r="82" spans="2:11">
      <c r="B82" s="942" t="s">
        <v>358</v>
      </c>
      <c r="C82" s="939">
        <v>0</v>
      </c>
      <c r="D82" s="939">
        <v>37.120983000000003</v>
      </c>
      <c r="E82" s="939">
        <v>37.120983000000003</v>
      </c>
      <c r="F82" s="939">
        <v>0</v>
      </c>
      <c r="G82" s="939">
        <v>61.460034999999998</v>
      </c>
      <c r="H82" s="940">
        <v>61.460034999999998</v>
      </c>
      <c r="K82" s="941"/>
    </row>
    <row r="83" spans="2:11">
      <c r="B83" s="942" t="s">
        <v>359</v>
      </c>
      <c r="C83" s="939">
        <v>0.57277900000000004</v>
      </c>
      <c r="D83" s="939">
        <v>0.28521099999999999</v>
      </c>
      <c r="E83" s="939">
        <v>0.85799000000000003</v>
      </c>
      <c r="F83" s="939">
        <v>0.74648700000000001</v>
      </c>
      <c r="G83" s="939">
        <v>0.25184499999999999</v>
      </c>
      <c r="H83" s="940">
        <v>0.998332</v>
      </c>
      <c r="K83" s="941"/>
    </row>
    <row r="84" spans="2:11">
      <c r="B84" s="943" t="s">
        <v>360</v>
      </c>
      <c r="C84" s="939">
        <v>5.1172420000000001</v>
      </c>
      <c r="D84" s="939">
        <v>4.2550999999999999E-2</v>
      </c>
      <c r="E84" s="939">
        <v>5.1597929999999996</v>
      </c>
      <c r="F84" s="939">
        <v>3.5020039999999999</v>
      </c>
      <c r="G84" s="939">
        <v>6.0229999999999999E-2</v>
      </c>
      <c r="H84" s="940">
        <v>3.5622340000000001</v>
      </c>
      <c r="K84" s="941"/>
    </row>
    <row r="85" spans="2:11">
      <c r="B85" s="943" t="s">
        <v>361</v>
      </c>
      <c r="C85" s="939">
        <v>701.07134679000001</v>
      </c>
      <c r="D85" s="939">
        <v>6.0396780000000003</v>
      </c>
      <c r="E85" s="939">
        <v>707.11102478999999</v>
      </c>
      <c r="F85" s="939">
        <v>721.22649933999992</v>
      </c>
      <c r="G85" s="939">
        <v>6.2863720000000001</v>
      </c>
      <c r="H85" s="940">
        <v>727.51287133999995</v>
      </c>
      <c r="K85" s="941"/>
    </row>
    <row r="86" spans="2:11">
      <c r="B86" s="942" t="s">
        <v>362</v>
      </c>
      <c r="C86" s="939">
        <v>8.3877900000000007</v>
      </c>
      <c r="D86" s="939">
        <v>0</v>
      </c>
      <c r="E86" s="939">
        <v>8.3877900000000007</v>
      </c>
      <c r="F86" s="939">
        <v>11.769425999999999</v>
      </c>
      <c r="G86" s="939">
        <v>0.42648799999999998</v>
      </c>
      <c r="H86" s="940">
        <v>12.195914</v>
      </c>
      <c r="K86" s="941"/>
    </row>
    <row r="87" spans="2:11">
      <c r="B87" s="942" t="s">
        <v>363</v>
      </c>
      <c r="C87" s="939">
        <v>575.45677521000005</v>
      </c>
      <c r="D87" s="939">
        <v>0</v>
      </c>
      <c r="E87" s="939">
        <v>575.45677521000005</v>
      </c>
      <c r="F87" s="939">
        <v>647.20359354999994</v>
      </c>
      <c r="G87" s="939">
        <v>0</v>
      </c>
      <c r="H87" s="940">
        <v>647.20359354999994</v>
      </c>
      <c r="K87" s="941"/>
    </row>
    <row r="88" spans="2:11">
      <c r="B88" s="942" t="s">
        <v>364</v>
      </c>
      <c r="C88" s="939">
        <v>117.22678157999999</v>
      </c>
      <c r="D88" s="939">
        <v>6.0396780000000003</v>
      </c>
      <c r="E88" s="939">
        <v>123.26645958</v>
      </c>
      <c r="F88" s="939">
        <v>62.25347979</v>
      </c>
      <c r="G88" s="939">
        <v>5.8598840000000001</v>
      </c>
      <c r="H88" s="940">
        <v>68.113363789999994</v>
      </c>
      <c r="K88" s="941"/>
    </row>
    <row r="89" spans="2:11" ht="25.5">
      <c r="B89" s="946" t="s">
        <v>365</v>
      </c>
      <c r="C89" s="939">
        <v>0</v>
      </c>
      <c r="D89" s="939">
        <v>0</v>
      </c>
      <c r="E89" s="939">
        <v>0</v>
      </c>
      <c r="F89" s="939">
        <v>0</v>
      </c>
      <c r="G89" s="939">
        <v>0</v>
      </c>
      <c r="H89" s="940">
        <v>0</v>
      </c>
      <c r="K89" s="941"/>
    </row>
    <row r="90" spans="2:11">
      <c r="B90" s="946" t="s">
        <v>366</v>
      </c>
      <c r="C90" s="939">
        <v>13993.17635424</v>
      </c>
      <c r="D90" s="939">
        <v>6036.9562320000005</v>
      </c>
      <c r="E90" s="939">
        <v>20030.132586239997</v>
      </c>
      <c r="F90" s="939">
        <v>14545.3483612</v>
      </c>
      <c r="G90" s="939">
        <v>7093.4169469999997</v>
      </c>
      <c r="H90" s="940">
        <v>21638.7653082</v>
      </c>
      <c r="K90" s="941"/>
    </row>
    <row r="91" spans="2:11">
      <c r="B91" s="946" t="s">
        <v>367</v>
      </c>
      <c r="C91" s="939">
        <v>1167.652689</v>
      </c>
      <c r="D91" s="939">
        <v>1.003072</v>
      </c>
      <c r="E91" s="939">
        <v>1168.655761</v>
      </c>
      <c r="F91" s="939">
        <v>1244.9134839999999</v>
      </c>
      <c r="G91" s="939">
        <v>1.872779</v>
      </c>
      <c r="H91" s="940">
        <v>1246.786263</v>
      </c>
      <c r="K91" s="941"/>
    </row>
    <row r="92" spans="2:11">
      <c r="B92" s="947" t="s">
        <v>368</v>
      </c>
      <c r="C92" s="681"/>
      <c r="D92" s="681"/>
      <c r="E92" s="681"/>
      <c r="F92" s="681">
        <v>0</v>
      </c>
      <c r="G92" s="681">
        <v>0</v>
      </c>
      <c r="H92" s="948">
        <v>0</v>
      </c>
      <c r="K92" s="941"/>
    </row>
    <row r="93" spans="2:11">
      <c r="B93" s="943" t="s">
        <v>369</v>
      </c>
      <c r="C93" s="939">
        <v>5119.0636810400001</v>
      </c>
      <c r="D93" s="939">
        <v>1436.8769520000001</v>
      </c>
      <c r="E93" s="939">
        <v>6555.9406330399997</v>
      </c>
      <c r="F93" s="939">
        <v>5267.6935401900009</v>
      </c>
      <c r="G93" s="939">
        <v>1514.8489480000001</v>
      </c>
      <c r="H93" s="940">
        <v>6782.5424881900008</v>
      </c>
      <c r="K93" s="941"/>
    </row>
    <row r="94" spans="2:11">
      <c r="B94" s="943" t="s">
        <v>370</v>
      </c>
      <c r="C94" s="939">
        <v>3078.3497729999999</v>
      </c>
      <c r="D94" s="939">
        <v>1248.343439</v>
      </c>
      <c r="E94" s="939">
        <v>4326.6932120000001</v>
      </c>
      <c r="F94" s="939">
        <v>3078.3497729999999</v>
      </c>
      <c r="G94" s="939">
        <v>1248.3611390000001</v>
      </c>
      <c r="H94" s="940">
        <v>4326.7109119999996</v>
      </c>
      <c r="K94" s="941"/>
    </row>
    <row r="95" spans="2:11">
      <c r="B95" s="942" t="s">
        <v>371</v>
      </c>
      <c r="C95" s="939">
        <v>3078.3497729999999</v>
      </c>
      <c r="D95" s="939">
        <v>1186.868039</v>
      </c>
      <c r="E95" s="939">
        <v>4265.2178119999999</v>
      </c>
      <c r="F95" s="939">
        <v>3078.3497729999999</v>
      </c>
      <c r="G95" s="939">
        <v>1248.3611390000001</v>
      </c>
      <c r="H95" s="940">
        <v>4326.7109119999996</v>
      </c>
      <c r="K95" s="941"/>
    </row>
    <row r="96" spans="2:11" hidden="1">
      <c r="B96" s="942" t="s">
        <v>372</v>
      </c>
      <c r="C96" s="939">
        <v>0</v>
      </c>
      <c r="D96" s="939">
        <v>0</v>
      </c>
      <c r="E96" s="939">
        <v>0</v>
      </c>
      <c r="F96" s="939">
        <v>0</v>
      </c>
      <c r="G96" s="939">
        <v>0</v>
      </c>
      <c r="H96" s="940">
        <v>0</v>
      </c>
      <c r="K96" s="941"/>
    </row>
    <row r="97" spans="2:11" hidden="1">
      <c r="B97" s="942" t="s">
        <v>373</v>
      </c>
      <c r="C97" s="939">
        <v>0</v>
      </c>
      <c r="D97" s="939">
        <v>61.4754</v>
      </c>
      <c r="E97" s="939">
        <v>61.4754</v>
      </c>
      <c r="F97" s="939">
        <v>0</v>
      </c>
      <c r="G97" s="939">
        <v>0</v>
      </c>
      <c r="H97" s="940">
        <v>0</v>
      </c>
      <c r="K97" s="941"/>
    </row>
    <row r="98" spans="2:11">
      <c r="B98" s="943" t="s">
        <v>374</v>
      </c>
      <c r="C98" s="939">
        <v>76.161591999999999</v>
      </c>
      <c r="D98" s="939">
        <v>0</v>
      </c>
      <c r="E98" s="939">
        <v>76.161591999999999</v>
      </c>
      <c r="F98" s="939">
        <v>76.161591999999999</v>
      </c>
      <c r="G98" s="939">
        <v>0</v>
      </c>
      <c r="H98" s="940">
        <v>76.161591999999999</v>
      </c>
      <c r="K98" s="941"/>
    </row>
    <row r="99" spans="2:11">
      <c r="B99" s="943" t="s">
        <v>375</v>
      </c>
      <c r="C99" s="939">
        <v>377.43429704000005</v>
      </c>
      <c r="D99" s="939">
        <v>7.0908920000000002</v>
      </c>
      <c r="E99" s="939">
        <v>384.52518904000004</v>
      </c>
      <c r="F99" s="939">
        <v>418.99809267000001</v>
      </c>
      <c r="G99" s="939">
        <v>10.328196999999999</v>
      </c>
      <c r="H99" s="940">
        <v>429.32628966999999</v>
      </c>
      <c r="K99" s="941"/>
    </row>
    <row r="100" spans="2:11">
      <c r="B100" s="942" t="s">
        <v>376</v>
      </c>
      <c r="C100" s="939">
        <v>337.93749500000001</v>
      </c>
      <c r="D100" s="939">
        <v>0</v>
      </c>
      <c r="E100" s="939">
        <v>337.93749500000001</v>
      </c>
      <c r="F100" s="939">
        <v>337.75165099999998</v>
      </c>
      <c r="G100" s="939">
        <v>0</v>
      </c>
      <c r="H100" s="940">
        <v>337.75165099999998</v>
      </c>
      <c r="K100" s="941"/>
    </row>
    <row r="101" spans="2:11">
      <c r="B101" s="942" t="s">
        <v>377</v>
      </c>
      <c r="C101" s="939">
        <v>39.425260039999998</v>
      </c>
      <c r="D101" s="939">
        <v>4.1364140000000003</v>
      </c>
      <c r="E101" s="939">
        <v>43.56167404</v>
      </c>
      <c r="F101" s="939">
        <v>81.114649670000006</v>
      </c>
      <c r="G101" s="939">
        <v>16.311419999999998</v>
      </c>
      <c r="H101" s="940">
        <v>97.426069670000004</v>
      </c>
      <c r="K101" s="941"/>
    </row>
    <row r="102" spans="2:11" hidden="1">
      <c r="B102" s="942" t="s">
        <v>378</v>
      </c>
      <c r="C102" s="939">
        <v>7.1541999999999994E-2</v>
      </c>
      <c r="D102" s="939">
        <v>2.9544779999999999</v>
      </c>
      <c r="E102" s="939">
        <v>3.0260199999999999</v>
      </c>
      <c r="F102" s="939">
        <v>0.13179199999999999</v>
      </c>
      <c r="G102" s="939">
        <v>-5.9832229999999997</v>
      </c>
      <c r="H102" s="940">
        <v>-5.8514309999999998</v>
      </c>
      <c r="K102" s="941"/>
    </row>
    <row r="103" spans="2:11">
      <c r="B103" s="943" t="s">
        <v>379</v>
      </c>
      <c r="C103" s="939">
        <v>1187.8778629999999</v>
      </c>
      <c r="D103" s="939">
        <v>124.95488</v>
      </c>
      <c r="E103" s="939">
        <v>1312.8327429999999</v>
      </c>
      <c r="F103" s="939">
        <v>1331.9280759999999</v>
      </c>
      <c r="G103" s="939">
        <v>160.612998</v>
      </c>
      <c r="H103" s="940">
        <v>1492.541074</v>
      </c>
      <c r="K103" s="941"/>
    </row>
    <row r="104" spans="2:11">
      <c r="B104" s="942" t="s">
        <v>380</v>
      </c>
      <c r="C104" s="939">
        <v>933.78412600000001</v>
      </c>
      <c r="D104" s="939">
        <v>134.72085000000001</v>
      </c>
      <c r="E104" s="939">
        <v>1068.5049759999999</v>
      </c>
      <c r="F104" s="939">
        <v>1026.9412950000001</v>
      </c>
      <c r="G104" s="939">
        <v>164.65085099999999</v>
      </c>
      <c r="H104" s="940">
        <v>1191.592146</v>
      </c>
      <c r="K104" s="941"/>
    </row>
    <row r="105" spans="2:11">
      <c r="B105" s="942" t="s">
        <v>381</v>
      </c>
      <c r="C105" s="939">
        <v>199.361099</v>
      </c>
      <c r="D105" s="939">
        <v>0</v>
      </c>
      <c r="E105" s="939">
        <v>199.361099</v>
      </c>
      <c r="F105" s="939">
        <v>235.254143</v>
      </c>
      <c r="G105" s="939">
        <v>0</v>
      </c>
      <c r="H105" s="940">
        <v>235.254143</v>
      </c>
      <c r="K105" s="941"/>
    </row>
    <row r="106" spans="2:11" hidden="1">
      <c r="B106" s="942" t="s">
        <v>382</v>
      </c>
      <c r="C106" s="939">
        <v>0</v>
      </c>
      <c r="D106" s="939">
        <v>0</v>
      </c>
      <c r="E106" s="939">
        <v>0</v>
      </c>
      <c r="F106" s="939">
        <v>0</v>
      </c>
      <c r="G106" s="939">
        <v>0</v>
      </c>
      <c r="H106" s="940">
        <v>0</v>
      </c>
      <c r="K106" s="941"/>
    </row>
    <row r="107" spans="2:11">
      <c r="B107" s="942" t="s">
        <v>383</v>
      </c>
      <c r="C107" s="939">
        <v>0</v>
      </c>
      <c r="D107" s="939">
        <v>9.7659699999999994</v>
      </c>
      <c r="E107" s="939">
        <v>9.7659699999999994</v>
      </c>
      <c r="F107" s="939">
        <v>0</v>
      </c>
      <c r="G107" s="939">
        <v>9.7659699999999994</v>
      </c>
      <c r="H107" s="940">
        <v>9.7659699999999994</v>
      </c>
      <c r="K107" s="941"/>
    </row>
    <row r="108" spans="2:11">
      <c r="B108" s="942" t="s">
        <v>384</v>
      </c>
      <c r="C108" s="939">
        <v>54.732638000000001</v>
      </c>
      <c r="D108" s="939">
        <v>0</v>
      </c>
      <c r="E108" s="939">
        <v>54.732638000000001</v>
      </c>
      <c r="F108" s="939">
        <v>69.732637999999994</v>
      </c>
      <c r="G108" s="939">
        <v>5.7281170000000001</v>
      </c>
      <c r="H108" s="940">
        <v>75.460755000000006</v>
      </c>
      <c r="K108" s="941"/>
    </row>
    <row r="109" spans="2:11">
      <c r="B109" s="943" t="s">
        <v>385</v>
      </c>
      <c r="C109" s="939">
        <v>391.79997035000002</v>
      </c>
      <c r="D109" s="939">
        <v>138.00351000000001</v>
      </c>
      <c r="E109" s="939">
        <v>529.80348034999997</v>
      </c>
      <c r="F109" s="939">
        <v>472.31783000000001</v>
      </c>
      <c r="G109" s="939">
        <v>181.26102499999999</v>
      </c>
      <c r="H109" s="940">
        <v>653.57885499999998</v>
      </c>
      <c r="K109" s="941"/>
    </row>
    <row r="110" spans="2:11">
      <c r="B110" s="943" t="s">
        <v>386</v>
      </c>
      <c r="C110" s="939">
        <v>308.11823700000002</v>
      </c>
      <c r="D110" s="939">
        <v>163.29966999999999</v>
      </c>
      <c r="E110" s="939">
        <v>471.41790700000001</v>
      </c>
      <c r="F110" s="939">
        <v>379.71045099999998</v>
      </c>
      <c r="G110" s="939">
        <v>168.735333</v>
      </c>
      <c r="H110" s="940">
        <v>548.445784</v>
      </c>
      <c r="K110" s="941"/>
    </row>
    <row r="111" spans="2:11">
      <c r="B111" s="943" t="s">
        <v>387</v>
      </c>
      <c r="C111" s="939">
        <v>407.56553864999995</v>
      </c>
      <c r="D111" s="939">
        <v>92.066153</v>
      </c>
      <c r="E111" s="939">
        <v>499.63169164999999</v>
      </c>
      <c r="F111" s="939">
        <v>376.18358752</v>
      </c>
      <c r="G111" s="939">
        <v>92.243213999999995</v>
      </c>
      <c r="H111" s="940">
        <v>468.42680151999997</v>
      </c>
      <c r="K111" s="941"/>
    </row>
    <row r="112" spans="2:11">
      <c r="B112" s="943" t="s">
        <v>388</v>
      </c>
      <c r="C112" s="939">
        <v>92.007115999999996</v>
      </c>
      <c r="D112" s="939">
        <v>10.282252</v>
      </c>
      <c r="E112" s="939">
        <v>102.289368</v>
      </c>
      <c r="F112" s="939">
        <v>106.53496</v>
      </c>
      <c r="G112" s="939">
        <v>9.2222919999999995</v>
      </c>
      <c r="H112" s="940">
        <v>115.75725199999999</v>
      </c>
      <c r="K112" s="941"/>
    </row>
    <row r="113" spans="2:11">
      <c r="B113" s="698" t="s">
        <v>389</v>
      </c>
      <c r="C113" s="939">
        <v>49.19256</v>
      </c>
      <c r="D113" s="939">
        <v>0</v>
      </c>
      <c r="E113" s="939">
        <v>49.19256</v>
      </c>
      <c r="F113" s="939">
        <v>109.56392</v>
      </c>
      <c r="G113" s="939">
        <v>0</v>
      </c>
      <c r="H113" s="940">
        <v>109.56392</v>
      </c>
      <c r="K113" s="941"/>
    </row>
    <row r="114" spans="2:11">
      <c r="B114" s="943" t="s">
        <v>390</v>
      </c>
      <c r="C114" s="939">
        <v>7234.3550009999999</v>
      </c>
      <c r="D114" s="939">
        <v>4275.5352030000004</v>
      </c>
      <c r="E114" s="939">
        <v>11509.890203999999</v>
      </c>
      <c r="F114" s="939">
        <v>7620.1998290000001</v>
      </c>
      <c r="G114" s="939">
        <v>5135.1577299999999</v>
      </c>
      <c r="H114" s="940">
        <v>12755.357559</v>
      </c>
      <c r="K114" s="941"/>
    </row>
    <row r="115" spans="2:11">
      <c r="B115" s="943" t="s">
        <v>391</v>
      </c>
      <c r="C115" s="939">
        <v>3372.384736</v>
      </c>
      <c r="D115" s="939">
        <v>34.733750000000001</v>
      </c>
      <c r="E115" s="939">
        <v>3407.1184859999998</v>
      </c>
      <c r="F115" s="939">
        <v>3736.673867</v>
      </c>
      <c r="G115" s="939">
        <v>34.437542000000001</v>
      </c>
      <c r="H115" s="940">
        <v>3771.1114090000001</v>
      </c>
      <c r="K115" s="941"/>
    </row>
    <row r="116" spans="2:11">
      <c r="B116" s="943" t="s">
        <v>392</v>
      </c>
      <c r="C116" s="939">
        <v>0</v>
      </c>
      <c r="D116" s="939">
        <v>4183.0205550000001</v>
      </c>
      <c r="E116" s="939">
        <v>4183.0205550000001</v>
      </c>
      <c r="F116" s="939">
        <v>0</v>
      </c>
      <c r="G116" s="939">
        <v>5013.9461369999999</v>
      </c>
      <c r="H116" s="940">
        <v>5013.9461369999999</v>
      </c>
      <c r="K116" s="941"/>
    </row>
    <row r="117" spans="2:11">
      <c r="B117" s="943" t="s">
        <v>393</v>
      </c>
      <c r="C117" s="939">
        <v>3775.034764</v>
      </c>
      <c r="D117" s="939">
        <v>57.780898000000001</v>
      </c>
      <c r="E117" s="939">
        <v>3832.815662</v>
      </c>
      <c r="F117" s="939">
        <v>3800.3454569999999</v>
      </c>
      <c r="G117" s="939">
        <v>85.446315999999996</v>
      </c>
      <c r="H117" s="940">
        <v>3885.7917729999999</v>
      </c>
      <c r="K117" s="941"/>
    </row>
    <row r="118" spans="2:11">
      <c r="B118" s="943" t="s">
        <v>394</v>
      </c>
      <c r="C118" s="939">
        <v>74.638311000000002</v>
      </c>
      <c r="D118" s="939">
        <v>0</v>
      </c>
      <c r="E118" s="939">
        <v>74.638311000000002</v>
      </c>
      <c r="F118" s="939">
        <v>64.733815000000007</v>
      </c>
      <c r="G118" s="939">
        <v>0</v>
      </c>
      <c r="H118" s="940">
        <v>64.733815000000007</v>
      </c>
      <c r="K118" s="941"/>
    </row>
    <row r="119" spans="2:11" hidden="1">
      <c r="B119" s="943" t="s">
        <v>395</v>
      </c>
      <c r="C119" s="939">
        <v>0</v>
      </c>
      <c r="D119" s="939">
        <v>0</v>
      </c>
      <c r="E119" s="939">
        <v>0</v>
      </c>
      <c r="F119" s="939">
        <v>0</v>
      </c>
      <c r="G119" s="939">
        <v>0</v>
      </c>
      <c r="H119" s="940">
        <v>0</v>
      </c>
      <c r="K119" s="941"/>
    </row>
    <row r="120" spans="2:11" hidden="1">
      <c r="B120" s="943" t="s">
        <v>396</v>
      </c>
      <c r="C120" s="939">
        <v>12.297190000000001</v>
      </c>
      <c r="D120" s="939">
        <v>0</v>
      </c>
      <c r="E120" s="939">
        <v>12.297190000000001</v>
      </c>
      <c r="F120" s="939">
        <v>18.44669</v>
      </c>
      <c r="G120" s="939">
        <v>1.3277350000000001</v>
      </c>
      <c r="H120" s="940">
        <v>19.774425000000001</v>
      </c>
      <c r="K120" s="941"/>
    </row>
    <row r="121" spans="2:11" ht="25.5">
      <c r="B121" s="698" t="s">
        <v>397</v>
      </c>
      <c r="C121" s="939">
        <v>0</v>
      </c>
      <c r="D121" s="939">
        <v>53.35313</v>
      </c>
      <c r="E121" s="939">
        <v>53.35313</v>
      </c>
      <c r="F121" s="939">
        <v>0</v>
      </c>
      <c r="G121" s="939">
        <v>111.264162</v>
      </c>
      <c r="H121" s="940">
        <v>111.264162</v>
      </c>
      <c r="K121" s="941"/>
    </row>
    <row r="122" spans="2:11">
      <c r="B122" s="698" t="s">
        <v>398</v>
      </c>
      <c r="C122" s="939">
        <v>56.199783650000001</v>
      </c>
      <c r="D122" s="939">
        <v>5.1540920000000003</v>
      </c>
      <c r="E122" s="939">
        <v>61.353875649999999</v>
      </c>
      <c r="F122" s="939">
        <v>45.392242680000003</v>
      </c>
      <c r="G122" s="939">
        <v>4.2394290000000003</v>
      </c>
      <c r="H122" s="940">
        <v>49.631671679999997</v>
      </c>
      <c r="K122" s="941"/>
    </row>
    <row r="123" spans="2:11">
      <c r="B123" s="942" t="s">
        <v>399</v>
      </c>
      <c r="C123" s="939">
        <v>28.440286649999997</v>
      </c>
      <c r="D123" s="939">
        <v>2.1261269999999999</v>
      </c>
      <c r="E123" s="939">
        <v>30.566413649999998</v>
      </c>
      <c r="F123" s="939">
        <v>39.048694679999997</v>
      </c>
      <c r="G123" s="939">
        <v>3.0394290000000002</v>
      </c>
      <c r="H123" s="940">
        <v>42.088123680000002</v>
      </c>
      <c r="K123" s="941"/>
    </row>
    <row r="124" spans="2:11">
      <c r="B124" s="942" t="s">
        <v>400</v>
      </c>
      <c r="C124" s="939">
        <v>27.759497</v>
      </c>
      <c r="D124" s="939">
        <v>3.027965</v>
      </c>
      <c r="E124" s="939">
        <v>30.787462000000001</v>
      </c>
      <c r="F124" s="939">
        <v>6.3435480000000002</v>
      </c>
      <c r="G124" s="939">
        <v>1.2</v>
      </c>
      <c r="H124" s="940">
        <v>7.5435480000000004</v>
      </c>
      <c r="K124" s="941"/>
    </row>
    <row r="125" spans="2:11">
      <c r="B125" s="698" t="s">
        <v>401</v>
      </c>
      <c r="C125" s="939">
        <v>15.5644665</v>
      </c>
      <c r="D125" s="939">
        <v>3.9708239999999999</v>
      </c>
      <c r="E125" s="939">
        <v>19.535290499999999</v>
      </c>
      <c r="F125" s="939">
        <v>28.556687</v>
      </c>
      <c r="G125" s="939">
        <v>5.1552059999999997</v>
      </c>
      <c r="H125" s="940">
        <v>33.711893000000003</v>
      </c>
      <c r="K125" s="941"/>
    </row>
    <row r="126" spans="2:11">
      <c r="B126" s="942" t="s">
        <v>402</v>
      </c>
      <c r="C126" s="939">
        <v>3.8319549999999998</v>
      </c>
      <c r="D126" s="939">
        <v>0</v>
      </c>
      <c r="E126" s="939">
        <v>3.8319549999999998</v>
      </c>
      <c r="F126" s="939">
        <v>4.7531169999999996</v>
      </c>
      <c r="G126" s="939">
        <v>1.81593</v>
      </c>
      <c r="H126" s="940">
        <v>6.5690470000000003</v>
      </c>
      <c r="K126" s="941"/>
    </row>
    <row r="127" spans="2:11">
      <c r="B127" s="942" t="s">
        <v>403</v>
      </c>
      <c r="C127" s="939">
        <v>11.732511499999999</v>
      </c>
      <c r="D127" s="939">
        <v>3.9708239999999999</v>
      </c>
      <c r="E127" s="939">
        <v>15.7033355</v>
      </c>
      <c r="F127" s="939">
        <v>23.803570000000001</v>
      </c>
      <c r="G127" s="939">
        <v>3.3392759999999999</v>
      </c>
      <c r="H127" s="940">
        <v>27.142845999999999</v>
      </c>
      <c r="K127" s="941"/>
    </row>
    <row r="128" spans="2:11" ht="38.25">
      <c r="B128" s="698" t="s">
        <v>404</v>
      </c>
      <c r="C128" s="939">
        <v>0</v>
      </c>
      <c r="D128" s="939">
        <v>28.858062</v>
      </c>
      <c r="E128" s="939">
        <v>28.858062</v>
      </c>
      <c r="F128" s="939">
        <v>0</v>
      </c>
      <c r="G128" s="939">
        <v>47.520705</v>
      </c>
      <c r="H128" s="940">
        <v>47.520705</v>
      </c>
      <c r="K128" s="941"/>
    </row>
    <row r="129" spans="2:11">
      <c r="B129" s="698" t="s">
        <v>405</v>
      </c>
      <c r="C129" s="939">
        <v>1257.94565805</v>
      </c>
      <c r="D129" s="939">
        <v>229.48237800000001</v>
      </c>
      <c r="E129" s="939">
        <v>1487.4280360499999</v>
      </c>
      <c r="F129" s="939">
        <v>1279.2744203299999</v>
      </c>
      <c r="G129" s="939">
        <v>264.51253100000002</v>
      </c>
      <c r="H129" s="940">
        <v>1543.78695133</v>
      </c>
      <c r="K129" s="941"/>
    </row>
    <row r="130" spans="2:11" ht="18.75" customHeight="1">
      <c r="B130" s="943" t="s">
        <v>406</v>
      </c>
      <c r="C130" s="939">
        <v>247.79096053000001</v>
      </c>
      <c r="D130" s="939">
        <v>0</v>
      </c>
      <c r="E130" s="939">
        <v>247.79096053000001</v>
      </c>
      <c r="F130" s="939">
        <v>110.24033990000001</v>
      </c>
      <c r="G130" s="939">
        <v>4.3100000000000001E-4</v>
      </c>
      <c r="H130" s="940">
        <v>110.2407709</v>
      </c>
      <c r="K130" s="941"/>
    </row>
    <row r="131" spans="2:11">
      <c r="B131" s="942" t="s">
        <v>407</v>
      </c>
      <c r="C131" s="939">
        <v>244.52238202999999</v>
      </c>
      <c r="D131" s="939">
        <v>0</v>
      </c>
      <c r="E131" s="939">
        <v>244.52238202999999</v>
      </c>
      <c r="F131" s="939">
        <v>108.83168740000001</v>
      </c>
      <c r="G131" s="939">
        <v>4.3100000000000001E-4</v>
      </c>
      <c r="H131" s="940">
        <v>108.83211840000001</v>
      </c>
      <c r="K131" s="941"/>
    </row>
    <row r="132" spans="2:11">
      <c r="B132" s="942" t="s">
        <v>408</v>
      </c>
      <c r="C132" s="939">
        <v>0</v>
      </c>
      <c r="D132" s="939">
        <v>0</v>
      </c>
      <c r="E132" s="939">
        <v>0</v>
      </c>
      <c r="F132" s="939">
        <v>0</v>
      </c>
      <c r="G132" s="939">
        <v>0</v>
      </c>
      <c r="H132" s="940">
        <v>0</v>
      </c>
      <c r="K132" s="941"/>
    </row>
    <row r="133" spans="2:11">
      <c r="B133" s="942" t="s">
        <v>409</v>
      </c>
      <c r="C133" s="939">
        <v>3.2685784999999998</v>
      </c>
      <c r="D133" s="939">
        <v>0</v>
      </c>
      <c r="E133" s="939">
        <v>3.2685784999999998</v>
      </c>
      <c r="F133" s="939">
        <v>1.4086525000000001</v>
      </c>
      <c r="G133" s="939">
        <v>0</v>
      </c>
      <c r="H133" s="940">
        <v>1.4086525000000001</v>
      </c>
      <c r="K133" s="941"/>
    </row>
    <row r="134" spans="2:11">
      <c r="B134" s="943" t="s">
        <v>410</v>
      </c>
      <c r="C134" s="939">
        <v>507.85747787000003</v>
      </c>
      <c r="D134" s="939">
        <v>34.567905000000003</v>
      </c>
      <c r="E134" s="939">
        <v>542.42538287000002</v>
      </c>
      <c r="F134" s="939">
        <v>577.68074150999996</v>
      </c>
      <c r="G134" s="939">
        <v>42.318365999999997</v>
      </c>
      <c r="H134" s="940">
        <v>619.99910751000004</v>
      </c>
      <c r="K134" s="941"/>
    </row>
    <row r="135" spans="2:11">
      <c r="B135" s="942" t="s">
        <v>411</v>
      </c>
      <c r="C135" s="939">
        <v>506.78744695</v>
      </c>
      <c r="D135" s="939">
        <v>34.567905000000003</v>
      </c>
      <c r="E135" s="939">
        <v>541.35535195</v>
      </c>
      <c r="F135" s="939">
        <v>574.82226238999999</v>
      </c>
      <c r="G135" s="939">
        <v>42.318365999999997</v>
      </c>
      <c r="H135" s="940">
        <v>617.14062838999996</v>
      </c>
      <c r="K135" s="941"/>
    </row>
    <row r="136" spans="2:11" hidden="1">
      <c r="B136" s="942" t="s">
        <v>412</v>
      </c>
      <c r="C136" s="939">
        <v>0</v>
      </c>
      <c r="D136" s="939">
        <v>0</v>
      </c>
      <c r="E136" s="939">
        <v>0</v>
      </c>
      <c r="F136" s="939">
        <v>0</v>
      </c>
      <c r="G136" s="939">
        <v>0</v>
      </c>
      <c r="H136" s="940">
        <v>0</v>
      </c>
      <c r="K136" s="941"/>
    </row>
    <row r="137" spans="2:11">
      <c r="B137" s="942" t="s">
        <v>413</v>
      </c>
      <c r="C137" s="939">
        <v>1.07003092</v>
      </c>
      <c r="D137" s="939">
        <v>0</v>
      </c>
      <c r="E137" s="939">
        <v>1.07003092</v>
      </c>
      <c r="F137" s="939">
        <v>2.8584791200000002</v>
      </c>
      <c r="G137" s="939">
        <v>0</v>
      </c>
      <c r="H137" s="940">
        <v>2.8584791200000002</v>
      </c>
      <c r="K137" s="941"/>
    </row>
    <row r="138" spans="2:11">
      <c r="B138" s="943" t="s">
        <v>414</v>
      </c>
      <c r="C138" s="939">
        <v>502.29721964999999</v>
      </c>
      <c r="D138" s="939">
        <v>194.91447299999999</v>
      </c>
      <c r="E138" s="939">
        <v>697.21169265000003</v>
      </c>
      <c r="F138" s="939">
        <v>591.35333892000006</v>
      </c>
      <c r="G138" s="939">
        <v>222.19373400000001</v>
      </c>
      <c r="H138" s="940">
        <v>813.54707292000012</v>
      </c>
      <c r="K138" s="941"/>
    </row>
    <row r="139" spans="2:11">
      <c r="B139" s="942" t="s">
        <v>415</v>
      </c>
      <c r="C139" s="939">
        <v>216.08945456000001</v>
      </c>
      <c r="D139" s="939">
        <v>112.45416</v>
      </c>
      <c r="E139" s="939">
        <v>328.54361455999998</v>
      </c>
      <c r="F139" s="939">
        <v>345.61510848</v>
      </c>
      <c r="G139" s="939">
        <v>146.21347499999999</v>
      </c>
      <c r="H139" s="940">
        <v>491.82858348000002</v>
      </c>
      <c r="K139" s="941"/>
    </row>
    <row r="140" spans="2:11">
      <c r="B140" s="942" t="s">
        <v>416</v>
      </c>
      <c r="C140" s="939">
        <v>58.643442460000003</v>
      </c>
      <c r="D140" s="939">
        <v>63.331094</v>
      </c>
      <c r="E140" s="939">
        <v>121.97453646000001</v>
      </c>
      <c r="F140" s="939">
        <v>35.227061999999997</v>
      </c>
      <c r="G140" s="939">
        <v>62.825758999999998</v>
      </c>
      <c r="H140" s="940">
        <v>98.052820999999994</v>
      </c>
      <c r="K140" s="941"/>
    </row>
    <row r="141" spans="2:11">
      <c r="B141" s="942" t="s">
        <v>417</v>
      </c>
      <c r="C141" s="939">
        <v>227.56432262999999</v>
      </c>
      <c r="D141" s="939">
        <v>19.129218999999999</v>
      </c>
      <c r="E141" s="939">
        <v>246.69354163</v>
      </c>
      <c r="F141" s="939">
        <v>210.51116844000001</v>
      </c>
      <c r="G141" s="939">
        <v>13.154500000000001</v>
      </c>
      <c r="H141" s="940">
        <v>223.66566843999999</v>
      </c>
      <c r="K141" s="941"/>
    </row>
    <row r="142" spans="2:11">
      <c r="B142" s="698" t="s">
        <v>418</v>
      </c>
      <c r="C142" s="939">
        <v>260.85520400000001</v>
      </c>
      <c r="D142" s="939">
        <v>3.7255910000000001</v>
      </c>
      <c r="E142" s="939">
        <v>264.58079500000002</v>
      </c>
      <c r="F142" s="939">
        <v>194.667722</v>
      </c>
      <c r="G142" s="939">
        <v>10.718235999999999</v>
      </c>
      <c r="H142" s="940">
        <v>205.38595799999999</v>
      </c>
      <c r="K142" s="941"/>
    </row>
    <row r="143" spans="2:11" ht="25.5">
      <c r="B143" s="698" t="s">
        <v>419</v>
      </c>
      <c r="C143" s="939">
        <v>0</v>
      </c>
      <c r="D143" s="939">
        <v>0</v>
      </c>
      <c r="E143" s="939">
        <v>0</v>
      </c>
      <c r="F143" s="939">
        <v>0</v>
      </c>
      <c r="G143" s="939">
        <v>0</v>
      </c>
      <c r="H143" s="940">
        <v>0</v>
      </c>
      <c r="K143" s="941"/>
    </row>
    <row r="144" spans="2:11">
      <c r="B144" s="698" t="s">
        <v>420</v>
      </c>
      <c r="C144" s="939">
        <v>13993.17635424</v>
      </c>
      <c r="D144" s="939">
        <v>6036.9562320000005</v>
      </c>
      <c r="E144" s="939">
        <v>20030.132586239997</v>
      </c>
      <c r="F144" s="939">
        <v>14545.3483612</v>
      </c>
      <c r="G144" s="939">
        <v>7093.4169469999997</v>
      </c>
      <c r="H144" s="940">
        <v>21638.7653082</v>
      </c>
      <c r="K144" s="941"/>
    </row>
    <row r="145" spans="2:11" ht="13.5" thickBot="1">
      <c r="B145" s="949" t="s">
        <v>421</v>
      </c>
      <c r="C145" s="950">
        <v>1167.652689</v>
      </c>
      <c r="D145" s="950">
        <v>1.003072</v>
      </c>
      <c r="E145" s="950">
        <v>1168.655761</v>
      </c>
      <c r="F145" s="950">
        <v>1244.9134839999999</v>
      </c>
      <c r="G145" s="950">
        <v>1.872779</v>
      </c>
      <c r="H145" s="951">
        <v>1246.786263</v>
      </c>
      <c r="K145" s="941"/>
    </row>
    <row r="146" spans="2:11" s="677" customFormat="1">
      <c r="B146" s="688"/>
      <c r="C146" s="687"/>
      <c r="D146" s="687"/>
      <c r="E146" s="686"/>
      <c r="F146" s="687"/>
      <c r="G146" s="687"/>
      <c r="H146" s="686"/>
    </row>
    <row r="147" spans="2:11" s="677" customFormat="1">
      <c r="B147" s="688"/>
      <c r="C147" s="687"/>
      <c r="D147" s="687"/>
      <c r="E147" s="686"/>
      <c r="F147" s="687"/>
      <c r="G147" s="687"/>
      <c r="H147" s="686"/>
    </row>
    <row r="148" spans="2:11" s="677" customFormat="1">
      <c r="B148" s="688"/>
      <c r="C148" s="687"/>
      <c r="D148" s="687"/>
      <c r="E148" s="686"/>
      <c r="F148" s="687"/>
      <c r="G148" s="687"/>
      <c r="H148" s="686"/>
    </row>
    <row r="149" spans="2:11" s="677" customFormat="1">
      <c r="B149" s="688"/>
      <c r="C149" s="687"/>
      <c r="D149" s="687"/>
      <c r="E149" s="686"/>
      <c r="F149" s="687"/>
      <c r="G149" s="687"/>
      <c r="H149" s="686"/>
    </row>
    <row r="150" spans="2:11" s="677" customFormat="1">
      <c r="B150" s="688"/>
      <c r="C150" s="687"/>
      <c r="D150" s="687"/>
      <c r="E150" s="686"/>
      <c r="F150" s="687"/>
      <c r="G150" s="687"/>
      <c r="H150" s="686"/>
    </row>
    <row r="151" spans="2:11" s="677" customFormat="1">
      <c r="B151" s="688"/>
      <c r="C151" s="687"/>
      <c r="D151" s="687"/>
      <c r="E151" s="686"/>
      <c r="F151" s="687"/>
      <c r="G151" s="687"/>
      <c r="H151" s="686"/>
    </row>
    <row r="152" spans="2:11" s="677" customFormat="1">
      <c r="B152" s="688"/>
      <c r="C152" s="687"/>
      <c r="D152" s="687"/>
      <c r="E152" s="686"/>
      <c r="F152" s="687"/>
      <c r="G152" s="687"/>
      <c r="H152" s="686"/>
    </row>
    <row r="153" spans="2:11" s="677" customFormat="1">
      <c r="B153" s="688"/>
      <c r="C153" s="687"/>
      <c r="D153" s="687"/>
      <c r="E153" s="686"/>
      <c r="F153" s="687"/>
      <c r="G153" s="687"/>
      <c r="H153" s="686"/>
    </row>
    <row r="154" spans="2:11" s="677" customFormat="1">
      <c r="B154" s="688"/>
      <c r="C154" s="687"/>
      <c r="D154" s="687"/>
      <c r="E154" s="686"/>
      <c r="F154" s="687"/>
      <c r="G154" s="687"/>
      <c r="H154" s="686"/>
    </row>
    <row r="155" spans="2:11" s="677" customFormat="1">
      <c r="B155" s="688"/>
      <c r="C155" s="687"/>
      <c r="D155" s="687"/>
      <c r="E155" s="686"/>
      <c r="F155" s="687"/>
      <c r="G155" s="687"/>
      <c r="H155" s="686"/>
    </row>
    <row r="156" spans="2:11" s="677" customFormat="1">
      <c r="B156" s="688"/>
      <c r="C156" s="687"/>
      <c r="D156" s="687"/>
      <c r="E156" s="686"/>
      <c r="F156" s="687"/>
      <c r="G156" s="687"/>
      <c r="H156" s="686"/>
    </row>
    <row r="157" spans="2:11" s="677" customFormat="1">
      <c r="B157" s="688"/>
      <c r="C157" s="687"/>
      <c r="D157" s="687"/>
      <c r="E157" s="686"/>
      <c r="F157" s="687"/>
      <c r="G157" s="687"/>
      <c r="H157" s="686"/>
    </row>
    <row r="158" spans="2:11" s="677" customFormat="1">
      <c r="B158" s="688"/>
      <c r="C158" s="687"/>
      <c r="D158" s="687"/>
      <c r="E158" s="686"/>
      <c r="F158" s="687"/>
      <c r="G158" s="687"/>
      <c r="H158" s="686"/>
    </row>
    <row r="159" spans="2:11" s="677" customFormat="1">
      <c r="B159" s="688"/>
      <c r="C159" s="687"/>
      <c r="D159" s="687"/>
      <c r="E159" s="686"/>
      <c r="F159" s="687"/>
      <c r="G159" s="687"/>
      <c r="H159" s="686"/>
    </row>
    <row r="160" spans="2:11" s="677" customFormat="1">
      <c r="B160" s="688"/>
      <c r="C160" s="687"/>
      <c r="D160" s="687"/>
      <c r="E160" s="686"/>
      <c r="F160" s="687"/>
      <c r="G160" s="687"/>
      <c r="H160" s="686"/>
    </row>
    <row r="161" spans="2:8" s="677" customFormat="1">
      <c r="B161" s="688"/>
      <c r="C161" s="687"/>
      <c r="D161" s="687"/>
      <c r="E161" s="686"/>
      <c r="F161" s="687"/>
      <c r="G161" s="687"/>
      <c r="H161" s="686"/>
    </row>
    <row r="162" spans="2:8" s="677" customFormat="1">
      <c r="B162" s="688"/>
      <c r="C162" s="687"/>
      <c r="D162" s="687"/>
      <c r="E162" s="686"/>
      <c r="F162" s="687"/>
      <c r="G162" s="687"/>
      <c r="H162" s="686"/>
    </row>
    <row r="163" spans="2:8" s="677" customFormat="1">
      <c r="B163" s="688"/>
      <c r="C163" s="687"/>
      <c r="D163" s="687"/>
      <c r="E163" s="686"/>
      <c r="F163" s="687"/>
      <c r="G163" s="687"/>
      <c r="H163" s="686"/>
    </row>
    <row r="164" spans="2:8" s="677" customFormat="1">
      <c r="B164" s="688"/>
      <c r="C164" s="687"/>
      <c r="D164" s="687"/>
      <c r="E164" s="686"/>
      <c r="F164" s="687"/>
      <c r="G164" s="687"/>
      <c r="H164" s="686"/>
    </row>
    <row r="165" spans="2:8" s="677" customFormat="1">
      <c r="B165" s="688"/>
      <c r="C165" s="687"/>
      <c r="D165" s="687"/>
      <c r="E165" s="686"/>
      <c r="F165" s="687"/>
      <c r="G165" s="687"/>
      <c r="H165" s="686"/>
    </row>
    <row r="166" spans="2:8" s="677" customFormat="1">
      <c r="B166" s="688"/>
      <c r="C166" s="687"/>
      <c r="D166" s="687"/>
      <c r="E166" s="686"/>
      <c r="F166" s="687"/>
      <c r="G166" s="687"/>
      <c r="H166" s="686"/>
    </row>
    <row r="167" spans="2:8" s="677" customFormat="1">
      <c r="B167" s="688"/>
      <c r="C167" s="687"/>
      <c r="D167" s="687"/>
      <c r="E167" s="686"/>
      <c r="F167" s="687"/>
      <c r="G167" s="687"/>
      <c r="H167" s="686"/>
    </row>
    <row r="168" spans="2:8" s="677" customFormat="1">
      <c r="B168" s="688"/>
      <c r="C168" s="687"/>
      <c r="D168" s="687"/>
      <c r="E168" s="686"/>
      <c r="F168" s="687"/>
      <c r="G168" s="687"/>
      <c r="H168" s="686"/>
    </row>
    <row r="169" spans="2:8" s="677" customFormat="1">
      <c r="B169" s="688"/>
      <c r="C169" s="687"/>
      <c r="D169" s="687"/>
      <c r="E169" s="686"/>
      <c r="F169" s="687"/>
      <c r="G169" s="687"/>
      <c r="H169" s="686"/>
    </row>
    <row r="170" spans="2:8" s="677" customFormat="1">
      <c r="B170" s="688"/>
      <c r="C170" s="687"/>
      <c r="D170" s="687"/>
      <c r="E170" s="686"/>
      <c r="F170" s="687"/>
      <c r="G170" s="687"/>
      <c r="H170" s="686"/>
    </row>
    <row r="171" spans="2:8" s="677" customFormat="1">
      <c r="B171" s="688"/>
      <c r="C171" s="687"/>
      <c r="D171" s="687"/>
      <c r="E171" s="686"/>
      <c r="F171" s="687"/>
      <c r="G171" s="687"/>
      <c r="H171" s="686"/>
    </row>
    <row r="172" spans="2:8" s="677" customFormat="1">
      <c r="B172" s="688"/>
      <c r="C172" s="687"/>
      <c r="D172" s="687"/>
      <c r="E172" s="686"/>
      <c r="F172" s="687"/>
      <c r="G172" s="687"/>
      <c r="H172" s="686"/>
    </row>
    <row r="173" spans="2:8" s="677" customFormat="1">
      <c r="B173" s="688"/>
      <c r="C173" s="687"/>
      <c r="D173" s="687"/>
      <c r="E173" s="686"/>
      <c r="F173" s="687"/>
      <c r="G173" s="687"/>
      <c r="H173" s="686"/>
    </row>
    <row r="174" spans="2:8" s="677" customFormat="1">
      <c r="B174" s="688"/>
      <c r="C174" s="687"/>
      <c r="D174" s="687"/>
      <c r="E174" s="686"/>
      <c r="F174" s="687"/>
      <c r="G174" s="687"/>
      <c r="H174" s="686"/>
    </row>
    <row r="175" spans="2:8" s="677" customFormat="1">
      <c r="B175" s="688"/>
      <c r="C175" s="687"/>
      <c r="D175" s="687"/>
      <c r="E175" s="686"/>
      <c r="F175" s="687"/>
      <c r="G175" s="687"/>
      <c r="H175" s="686"/>
    </row>
    <row r="176" spans="2:8" s="677" customFormat="1">
      <c r="B176" s="688"/>
      <c r="C176" s="687"/>
      <c r="D176" s="687"/>
      <c r="E176" s="686"/>
      <c r="F176" s="687"/>
      <c r="G176" s="687"/>
      <c r="H176" s="686"/>
    </row>
    <row r="177" spans="2:8" s="677" customFormat="1">
      <c r="B177" s="688"/>
      <c r="C177" s="687"/>
      <c r="D177" s="687"/>
      <c r="E177" s="686"/>
      <c r="F177" s="687"/>
      <c r="G177" s="687"/>
      <c r="H177" s="686"/>
    </row>
    <row r="178" spans="2:8" s="677" customFormat="1">
      <c r="B178" s="688"/>
      <c r="C178" s="687"/>
      <c r="D178" s="687"/>
      <c r="E178" s="686"/>
      <c r="F178" s="687"/>
      <c r="G178" s="687"/>
      <c r="H178" s="686"/>
    </row>
    <row r="179" spans="2:8" s="677" customFormat="1">
      <c r="B179" s="688"/>
      <c r="C179" s="687"/>
      <c r="D179" s="687"/>
      <c r="E179" s="686"/>
      <c r="F179" s="687"/>
      <c r="G179" s="687"/>
      <c r="H179" s="686"/>
    </row>
    <row r="180" spans="2:8" s="677" customFormat="1">
      <c r="B180" s="688"/>
      <c r="C180" s="687"/>
      <c r="D180" s="687"/>
      <c r="E180" s="686"/>
      <c r="F180" s="687"/>
      <c r="G180" s="687"/>
      <c r="H180" s="686"/>
    </row>
    <row r="181" spans="2:8" s="677" customFormat="1">
      <c r="B181" s="688"/>
      <c r="C181" s="687"/>
      <c r="D181" s="687"/>
      <c r="E181" s="686"/>
      <c r="F181" s="687"/>
      <c r="G181" s="687"/>
      <c r="H181" s="686"/>
    </row>
    <row r="182" spans="2:8" s="677" customFormat="1">
      <c r="B182" s="688"/>
      <c r="C182" s="687"/>
      <c r="D182" s="687"/>
      <c r="E182" s="686"/>
      <c r="F182" s="687"/>
      <c r="G182" s="687"/>
      <c r="H182" s="686"/>
    </row>
    <row r="183" spans="2:8" s="677" customFormat="1">
      <c r="B183" s="688"/>
      <c r="C183" s="687"/>
      <c r="D183" s="687"/>
      <c r="E183" s="686"/>
      <c r="F183" s="687"/>
      <c r="G183" s="687"/>
      <c r="H183" s="686"/>
    </row>
    <row r="184" spans="2:8" s="677" customFormat="1">
      <c r="B184" s="688"/>
      <c r="C184" s="687"/>
      <c r="D184" s="687"/>
      <c r="E184" s="686"/>
      <c r="F184" s="687"/>
      <c r="G184" s="687"/>
      <c r="H184" s="686"/>
    </row>
    <row r="185" spans="2:8" s="677" customFormat="1">
      <c r="B185" s="688"/>
      <c r="C185" s="687"/>
      <c r="D185" s="687"/>
      <c r="E185" s="686"/>
      <c r="F185" s="687"/>
      <c r="G185" s="687"/>
      <c r="H185" s="686"/>
    </row>
    <row r="186" spans="2:8" s="677" customFormat="1">
      <c r="B186" s="688"/>
      <c r="C186" s="687"/>
      <c r="D186" s="687"/>
      <c r="E186" s="686"/>
      <c r="F186" s="687"/>
      <c r="G186" s="687"/>
      <c r="H186" s="686"/>
    </row>
    <row r="187" spans="2:8" s="677" customFormat="1">
      <c r="B187" s="688"/>
      <c r="C187" s="687"/>
      <c r="D187" s="687"/>
      <c r="E187" s="686"/>
      <c r="F187" s="687"/>
      <c r="G187" s="687"/>
      <c r="H187" s="686"/>
    </row>
    <row r="188" spans="2:8" s="677" customFormat="1">
      <c r="B188" s="688"/>
      <c r="C188" s="687"/>
      <c r="D188" s="687"/>
      <c r="E188" s="686"/>
      <c r="F188" s="687"/>
      <c r="G188" s="687"/>
      <c r="H188" s="686"/>
    </row>
    <row r="189" spans="2:8" s="677" customFormat="1">
      <c r="B189" s="688"/>
      <c r="C189" s="687"/>
      <c r="D189" s="687"/>
      <c r="E189" s="686"/>
      <c r="F189" s="687"/>
      <c r="G189" s="687"/>
      <c r="H189" s="686"/>
    </row>
    <row r="190" spans="2:8" s="677" customFormat="1">
      <c r="B190" s="688"/>
      <c r="C190" s="687"/>
      <c r="D190" s="687"/>
      <c r="E190" s="686"/>
      <c r="F190" s="687"/>
      <c r="G190" s="687"/>
      <c r="H190" s="686"/>
    </row>
    <row r="191" spans="2:8" s="677" customFormat="1">
      <c r="B191" s="688"/>
      <c r="C191" s="687"/>
      <c r="D191" s="687"/>
      <c r="E191" s="686"/>
      <c r="F191" s="687"/>
      <c r="G191" s="687"/>
      <c r="H191" s="686"/>
    </row>
    <row r="192" spans="2:8" s="677" customFormat="1">
      <c r="B192" s="688"/>
      <c r="C192" s="687"/>
      <c r="D192" s="687"/>
      <c r="E192" s="686"/>
      <c r="F192" s="687"/>
      <c r="G192" s="687"/>
      <c r="H192" s="686"/>
    </row>
    <row r="193" spans="2:8" s="677" customFormat="1">
      <c r="B193" s="688"/>
      <c r="C193" s="687"/>
      <c r="D193" s="687"/>
      <c r="E193" s="686"/>
      <c r="F193" s="687"/>
      <c r="G193" s="687"/>
      <c r="H193" s="686"/>
    </row>
    <row r="194" spans="2:8" s="677" customFormat="1">
      <c r="B194" s="688"/>
      <c r="C194" s="687"/>
      <c r="D194" s="687"/>
      <c r="E194" s="686"/>
      <c r="F194" s="687"/>
      <c r="G194" s="687"/>
      <c r="H194" s="686"/>
    </row>
    <row r="195" spans="2:8" s="677" customFormat="1">
      <c r="B195" s="688"/>
      <c r="C195" s="687"/>
      <c r="D195" s="687"/>
      <c r="E195" s="686"/>
      <c r="F195" s="687"/>
      <c r="G195" s="687"/>
      <c r="H195" s="686"/>
    </row>
    <row r="196" spans="2:8" s="677" customFormat="1">
      <c r="B196" s="688"/>
      <c r="C196" s="687"/>
      <c r="D196" s="687"/>
      <c r="E196" s="686"/>
      <c r="F196" s="687"/>
      <c r="G196" s="687"/>
      <c r="H196" s="686"/>
    </row>
    <row r="197" spans="2:8" s="677" customFormat="1">
      <c r="B197" s="688"/>
      <c r="C197" s="687"/>
      <c r="D197" s="687"/>
      <c r="E197" s="686"/>
      <c r="F197" s="687"/>
      <c r="G197" s="687"/>
      <c r="H197" s="686"/>
    </row>
    <row r="198" spans="2:8" s="677" customFormat="1">
      <c r="B198" s="688"/>
      <c r="C198" s="687"/>
      <c r="D198" s="687"/>
      <c r="E198" s="686"/>
      <c r="F198" s="687"/>
      <c r="G198" s="687"/>
      <c r="H198" s="686"/>
    </row>
    <row r="199" spans="2:8" s="677" customFormat="1">
      <c r="B199" s="688"/>
      <c r="C199" s="687"/>
      <c r="D199" s="687"/>
      <c r="E199" s="686"/>
      <c r="F199" s="687"/>
      <c r="G199" s="687"/>
      <c r="H199" s="686"/>
    </row>
    <row r="200" spans="2:8" s="677" customFormat="1">
      <c r="B200" s="688"/>
      <c r="C200" s="687"/>
      <c r="D200" s="687"/>
      <c r="E200" s="686"/>
      <c r="F200" s="687"/>
      <c r="G200" s="687"/>
      <c r="H200" s="686"/>
    </row>
    <row r="201" spans="2:8" s="677" customFormat="1">
      <c r="B201" s="688"/>
      <c r="C201" s="687"/>
      <c r="D201" s="687"/>
      <c r="E201" s="686"/>
      <c r="F201" s="687"/>
      <c r="G201" s="687"/>
      <c r="H201" s="686"/>
    </row>
    <row r="202" spans="2:8" s="677" customFormat="1">
      <c r="B202" s="688"/>
      <c r="C202" s="687"/>
      <c r="D202" s="687"/>
      <c r="E202" s="686"/>
      <c r="F202" s="687"/>
      <c r="G202" s="687"/>
      <c r="H202" s="686"/>
    </row>
    <row r="203" spans="2:8" s="677" customFormat="1">
      <c r="B203" s="688"/>
      <c r="C203" s="687"/>
      <c r="D203" s="687"/>
      <c r="E203" s="686"/>
      <c r="F203" s="687"/>
      <c r="G203" s="687"/>
      <c r="H203" s="686"/>
    </row>
    <row r="204" spans="2:8" s="677" customFormat="1">
      <c r="B204" s="688"/>
      <c r="C204" s="687"/>
      <c r="D204" s="687"/>
      <c r="E204" s="686"/>
      <c r="F204" s="687"/>
      <c r="G204" s="687"/>
      <c r="H204" s="686"/>
    </row>
    <row r="205" spans="2:8" s="677" customFormat="1">
      <c r="B205" s="688"/>
      <c r="C205" s="687"/>
      <c r="D205" s="687"/>
      <c r="E205" s="686"/>
      <c r="F205" s="687"/>
      <c r="G205" s="687"/>
      <c r="H205" s="686"/>
    </row>
    <row r="206" spans="2:8" s="677" customFormat="1">
      <c r="B206" s="688"/>
      <c r="C206" s="687"/>
      <c r="D206" s="687"/>
      <c r="E206" s="686"/>
      <c r="F206" s="687"/>
      <c r="G206" s="687"/>
      <c r="H206" s="686"/>
    </row>
    <row r="207" spans="2:8" s="677" customFormat="1">
      <c r="B207" s="688"/>
      <c r="C207" s="687"/>
      <c r="D207" s="687"/>
      <c r="E207" s="686"/>
      <c r="F207" s="687"/>
      <c r="G207" s="687"/>
      <c r="H207" s="686"/>
    </row>
    <row r="208" spans="2:8" s="677" customFormat="1">
      <c r="B208" s="688"/>
      <c r="C208" s="687"/>
      <c r="D208" s="687"/>
      <c r="E208" s="686"/>
      <c r="F208" s="687"/>
      <c r="G208" s="687"/>
      <c r="H208" s="686"/>
    </row>
    <row r="209" spans="2:8" s="677" customFormat="1">
      <c r="B209" s="688"/>
      <c r="C209" s="687"/>
      <c r="D209" s="687"/>
      <c r="E209" s="686"/>
      <c r="F209" s="687"/>
      <c r="G209" s="687"/>
      <c r="H209" s="686"/>
    </row>
    <row r="210" spans="2:8" s="677" customFormat="1">
      <c r="B210" s="688"/>
      <c r="C210" s="687"/>
      <c r="D210" s="687"/>
      <c r="E210" s="686"/>
      <c r="F210" s="687"/>
      <c r="G210" s="687"/>
      <c r="H210" s="686"/>
    </row>
    <row r="211" spans="2:8" s="677" customFormat="1">
      <c r="B211" s="688"/>
      <c r="C211" s="687"/>
      <c r="D211" s="687"/>
      <c r="E211" s="686"/>
      <c r="F211" s="687"/>
      <c r="G211" s="687"/>
      <c r="H211" s="686"/>
    </row>
    <row r="212" spans="2:8" s="677" customFormat="1">
      <c r="B212" s="688"/>
      <c r="C212" s="687"/>
      <c r="D212" s="687"/>
      <c r="E212" s="686"/>
      <c r="F212" s="687"/>
      <c r="G212" s="687"/>
      <c r="H212" s="686"/>
    </row>
    <row r="213" spans="2:8" s="677" customFormat="1">
      <c r="B213" s="688"/>
      <c r="C213" s="687"/>
      <c r="D213" s="687"/>
      <c r="E213" s="686"/>
      <c r="F213" s="687"/>
      <c r="G213" s="687"/>
      <c r="H213" s="686"/>
    </row>
    <row r="214" spans="2:8" s="677" customFormat="1">
      <c r="B214" s="688"/>
      <c r="C214" s="687"/>
      <c r="D214" s="687"/>
      <c r="E214" s="686"/>
      <c r="F214" s="687"/>
      <c r="G214" s="687"/>
      <c r="H214" s="686"/>
    </row>
    <row r="215" spans="2:8" s="677" customFormat="1">
      <c r="B215" s="688"/>
      <c r="C215" s="687"/>
      <c r="D215" s="687"/>
      <c r="E215" s="686"/>
      <c r="F215" s="687"/>
      <c r="G215" s="687"/>
      <c r="H215" s="686"/>
    </row>
    <row r="216" spans="2:8" s="677" customFormat="1">
      <c r="B216" s="688"/>
      <c r="C216" s="687"/>
      <c r="D216" s="687"/>
      <c r="E216" s="686"/>
      <c r="F216" s="687"/>
      <c r="G216" s="687"/>
      <c r="H216" s="686"/>
    </row>
    <row r="217" spans="2:8" s="677" customFormat="1">
      <c r="B217" s="688"/>
      <c r="C217" s="687"/>
      <c r="D217" s="687"/>
      <c r="E217" s="686"/>
      <c r="F217" s="687"/>
      <c r="G217" s="687"/>
      <c r="H217" s="686"/>
    </row>
    <row r="218" spans="2:8" s="677" customFormat="1">
      <c r="B218" s="688"/>
      <c r="C218" s="687"/>
      <c r="D218" s="687"/>
      <c r="E218" s="686"/>
      <c r="F218" s="687"/>
      <c r="G218" s="687"/>
      <c r="H218" s="686"/>
    </row>
    <row r="219" spans="2:8" s="677" customFormat="1">
      <c r="B219" s="688"/>
      <c r="C219" s="687"/>
      <c r="D219" s="687"/>
      <c r="E219" s="686"/>
      <c r="F219" s="687"/>
      <c r="G219" s="687"/>
      <c r="H219" s="686"/>
    </row>
    <row r="220" spans="2:8" s="677" customFormat="1">
      <c r="B220" s="688"/>
      <c r="C220" s="687"/>
      <c r="D220" s="687"/>
      <c r="E220" s="686"/>
      <c r="F220" s="687"/>
      <c r="G220" s="687"/>
      <c r="H220" s="686"/>
    </row>
    <row r="221" spans="2:8" s="677" customFormat="1">
      <c r="B221" s="688"/>
      <c r="C221" s="687"/>
      <c r="D221" s="687"/>
      <c r="E221" s="686"/>
      <c r="F221" s="687"/>
      <c r="G221" s="687"/>
      <c r="H221" s="686"/>
    </row>
    <row r="222" spans="2:8" s="677" customFormat="1">
      <c r="B222" s="688"/>
      <c r="C222" s="687"/>
      <c r="D222" s="687"/>
      <c r="E222" s="686"/>
      <c r="F222" s="687"/>
      <c r="G222" s="687"/>
      <c r="H222" s="686"/>
    </row>
    <row r="223" spans="2:8" s="677" customFormat="1">
      <c r="B223" s="688"/>
      <c r="C223" s="687"/>
      <c r="D223" s="687"/>
      <c r="E223" s="686"/>
      <c r="F223" s="687"/>
      <c r="G223" s="687"/>
      <c r="H223" s="686"/>
    </row>
    <row r="224" spans="2:8" s="677" customFormat="1">
      <c r="B224" s="688"/>
      <c r="C224" s="687"/>
      <c r="D224" s="687"/>
      <c r="E224" s="686"/>
      <c r="F224" s="687"/>
      <c r="G224" s="687"/>
      <c r="H224" s="686"/>
    </row>
    <row r="225" spans="2:8" s="677" customFormat="1">
      <c r="B225" s="688"/>
      <c r="C225" s="687"/>
      <c r="D225" s="687"/>
      <c r="E225" s="686"/>
      <c r="F225" s="687"/>
      <c r="G225" s="687"/>
      <c r="H225" s="686"/>
    </row>
    <row r="226" spans="2:8" s="677" customFormat="1">
      <c r="B226" s="688"/>
      <c r="C226" s="687"/>
      <c r="D226" s="687"/>
      <c r="E226" s="686"/>
      <c r="F226" s="687"/>
      <c r="G226" s="687"/>
      <c r="H226" s="686"/>
    </row>
    <row r="227" spans="2:8" s="677" customFormat="1">
      <c r="B227" s="688"/>
      <c r="C227" s="687"/>
      <c r="D227" s="687"/>
      <c r="E227" s="686"/>
      <c r="F227" s="687"/>
      <c r="G227" s="687"/>
      <c r="H227" s="686"/>
    </row>
    <row r="228" spans="2:8" s="677" customFormat="1">
      <c r="B228" s="688"/>
      <c r="C228" s="687"/>
      <c r="D228" s="687"/>
      <c r="E228" s="686"/>
      <c r="F228" s="687"/>
      <c r="G228" s="687"/>
      <c r="H228" s="686"/>
    </row>
    <row r="229" spans="2:8" s="677" customFormat="1">
      <c r="B229" s="688"/>
      <c r="C229" s="687"/>
      <c r="D229" s="687"/>
      <c r="E229" s="686"/>
      <c r="F229" s="687"/>
      <c r="G229" s="687"/>
      <c r="H229" s="686"/>
    </row>
    <row r="230" spans="2:8" s="677" customFormat="1">
      <c r="B230" s="688"/>
      <c r="C230" s="687"/>
      <c r="D230" s="687"/>
      <c r="E230" s="686"/>
      <c r="F230" s="687"/>
      <c r="G230" s="687"/>
      <c r="H230" s="686"/>
    </row>
    <row r="231" spans="2:8" s="677" customFormat="1">
      <c r="B231" s="688"/>
      <c r="C231" s="687"/>
      <c r="D231" s="687"/>
      <c r="E231" s="686"/>
      <c r="F231" s="687"/>
      <c r="G231" s="687"/>
      <c r="H231" s="686"/>
    </row>
    <row r="232" spans="2:8" s="677" customFormat="1">
      <c r="B232" s="688"/>
      <c r="C232" s="687"/>
      <c r="D232" s="687"/>
      <c r="E232" s="686"/>
      <c r="F232" s="687"/>
      <c r="G232" s="687"/>
      <c r="H232" s="686"/>
    </row>
    <row r="233" spans="2:8" s="677" customFormat="1">
      <c r="B233" s="688"/>
      <c r="C233" s="687"/>
      <c r="D233" s="687"/>
      <c r="E233" s="686"/>
      <c r="F233" s="687"/>
      <c r="G233" s="687"/>
      <c r="H233" s="686"/>
    </row>
    <row r="234" spans="2:8" s="677" customFormat="1">
      <c r="B234" s="688"/>
      <c r="C234" s="687"/>
      <c r="D234" s="687"/>
      <c r="E234" s="686"/>
      <c r="F234" s="687"/>
      <c r="G234" s="687"/>
      <c r="H234" s="686"/>
    </row>
    <row r="235" spans="2:8" s="677" customFormat="1">
      <c r="B235" s="688"/>
      <c r="C235" s="687"/>
      <c r="D235" s="687"/>
      <c r="E235" s="686"/>
      <c r="F235" s="687"/>
      <c r="G235" s="687"/>
      <c r="H235" s="686"/>
    </row>
    <row r="236" spans="2:8" s="677" customFormat="1">
      <c r="B236" s="688"/>
      <c r="C236" s="687"/>
      <c r="D236" s="687"/>
      <c r="E236" s="686"/>
      <c r="F236" s="687"/>
      <c r="G236" s="687"/>
      <c r="H236" s="686"/>
    </row>
    <row r="237" spans="2:8" s="677" customFormat="1">
      <c r="B237" s="688"/>
      <c r="C237" s="687"/>
      <c r="D237" s="687"/>
      <c r="E237" s="686"/>
      <c r="F237" s="687"/>
      <c r="G237" s="687"/>
      <c r="H237" s="686"/>
    </row>
    <row r="238" spans="2:8" s="677" customFormat="1">
      <c r="B238" s="688"/>
      <c r="C238" s="687"/>
      <c r="D238" s="687"/>
      <c r="E238" s="686"/>
      <c r="F238" s="687"/>
      <c r="G238" s="687"/>
      <c r="H238" s="686"/>
    </row>
    <row r="239" spans="2:8" s="677" customFormat="1">
      <c r="B239" s="688"/>
      <c r="C239" s="687"/>
      <c r="D239" s="687"/>
      <c r="E239" s="686"/>
      <c r="F239" s="687"/>
      <c r="G239" s="687"/>
      <c r="H239" s="686"/>
    </row>
    <row r="240" spans="2:8" s="677" customFormat="1">
      <c r="B240" s="688"/>
      <c r="C240" s="687"/>
      <c r="D240" s="687"/>
      <c r="E240" s="686"/>
      <c r="F240" s="687"/>
      <c r="G240" s="687"/>
      <c r="H240" s="686"/>
    </row>
    <row r="241" spans="2:8" s="677" customFormat="1">
      <c r="B241" s="688"/>
      <c r="C241" s="687"/>
      <c r="D241" s="687"/>
      <c r="E241" s="686"/>
      <c r="F241" s="687"/>
      <c r="G241" s="687"/>
      <c r="H241" s="686"/>
    </row>
    <row r="242" spans="2:8" s="677" customFormat="1">
      <c r="B242" s="688"/>
      <c r="C242" s="687"/>
      <c r="D242" s="687"/>
      <c r="E242" s="686"/>
      <c r="F242" s="687"/>
      <c r="G242" s="687"/>
      <c r="H242" s="686"/>
    </row>
    <row r="243" spans="2:8" s="677" customFormat="1">
      <c r="B243" s="688"/>
      <c r="C243" s="687"/>
      <c r="D243" s="687"/>
      <c r="E243" s="686"/>
      <c r="F243" s="687"/>
      <c r="G243" s="687"/>
      <c r="H243" s="686"/>
    </row>
    <row r="244" spans="2:8" s="677" customFormat="1">
      <c r="B244" s="688"/>
      <c r="C244" s="687"/>
      <c r="D244" s="687"/>
      <c r="E244" s="686"/>
      <c r="F244" s="687"/>
      <c r="G244" s="687"/>
      <c r="H244" s="686"/>
    </row>
    <row r="245" spans="2:8" s="677" customFormat="1">
      <c r="B245" s="688"/>
      <c r="C245" s="687"/>
      <c r="D245" s="687"/>
      <c r="E245" s="686"/>
      <c r="F245" s="687"/>
      <c r="G245" s="687"/>
      <c r="H245" s="686"/>
    </row>
    <row r="246" spans="2:8" s="677" customFormat="1">
      <c r="B246" s="688"/>
      <c r="C246" s="687"/>
      <c r="D246" s="687"/>
      <c r="E246" s="686"/>
      <c r="F246" s="687"/>
      <c r="G246" s="687"/>
      <c r="H246" s="686"/>
    </row>
    <row r="247" spans="2:8" s="677" customFormat="1">
      <c r="B247" s="688"/>
      <c r="C247" s="687"/>
      <c r="D247" s="687"/>
      <c r="E247" s="686"/>
      <c r="F247" s="687"/>
      <c r="G247" s="687"/>
      <c r="H247" s="686"/>
    </row>
    <row r="248" spans="2:8" s="677" customFormat="1">
      <c r="B248" s="688"/>
      <c r="C248" s="687"/>
      <c r="D248" s="687"/>
      <c r="E248" s="686"/>
      <c r="F248" s="687"/>
      <c r="G248" s="687"/>
      <c r="H248" s="686"/>
    </row>
    <row r="249" spans="2:8" s="677" customFormat="1">
      <c r="B249" s="688"/>
      <c r="C249" s="687"/>
      <c r="D249" s="687"/>
      <c r="E249" s="686"/>
      <c r="F249" s="687"/>
      <c r="G249" s="687"/>
      <c r="H249" s="686"/>
    </row>
    <row r="250" spans="2:8" s="677" customFormat="1">
      <c r="B250" s="688"/>
      <c r="C250" s="687"/>
      <c r="D250" s="687"/>
      <c r="E250" s="686"/>
      <c r="F250" s="687"/>
      <c r="G250" s="687"/>
      <c r="H250" s="686"/>
    </row>
    <row r="251" spans="2:8" s="677" customFormat="1">
      <c r="B251" s="688"/>
      <c r="C251" s="687"/>
      <c r="D251" s="687"/>
      <c r="E251" s="686"/>
      <c r="F251" s="687"/>
      <c r="G251" s="687"/>
      <c r="H251" s="686"/>
    </row>
    <row r="252" spans="2:8" s="677" customFormat="1">
      <c r="B252" s="688"/>
      <c r="C252" s="687"/>
      <c r="D252" s="687"/>
      <c r="E252" s="686"/>
      <c r="F252" s="687"/>
      <c r="G252" s="687"/>
      <c r="H252" s="686"/>
    </row>
    <row r="253" spans="2:8" s="677" customFormat="1">
      <c r="B253" s="688"/>
      <c r="C253" s="687"/>
      <c r="D253" s="687"/>
      <c r="E253" s="686"/>
      <c r="F253" s="687"/>
      <c r="G253" s="687"/>
      <c r="H253" s="686"/>
    </row>
    <row r="254" spans="2:8" s="677" customFormat="1">
      <c r="B254" s="688"/>
      <c r="C254" s="687"/>
      <c r="D254" s="687"/>
      <c r="E254" s="686"/>
      <c r="F254" s="687"/>
      <c r="G254" s="687"/>
      <c r="H254" s="686"/>
    </row>
    <row r="255" spans="2:8" s="677" customFormat="1">
      <c r="B255" s="688"/>
      <c r="C255" s="687"/>
      <c r="D255" s="687"/>
      <c r="E255" s="686"/>
      <c r="F255" s="687"/>
      <c r="G255" s="687"/>
      <c r="H255" s="686"/>
    </row>
    <row r="256" spans="2:8" s="677" customFormat="1">
      <c r="B256" s="688"/>
      <c r="C256" s="687"/>
      <c r="D256" s="687"/>
      <c r="E256" s="686"/>
      <c r="F256" s="687"/>
      <c r="G256" s="687"/>
      <c r="H256" s="686"/>
    </row>
    <row r="257" spans="2:8" s="677" customFormat="1">
      <c r="B257" s="688"/>
      <c r="C257" s="687"/>
      <c r="D257" s="687"/>
      <c r="E257" s="686"/>
      <c r="F257" s="687"/>
      <c r="G257" s="687"/>
      <c r="H257" s="686"/>
    </row>
    <row r="258" spans="2:8" s="677" customFormat="1">
      <c r="B258" s="688"/>
      <c r="C258" s="687"/>
      <c r="D258" s="687"/>
      <c r="E258" s="686"/>
      <c r="F258" s="687"/>
      <c r="G258" s="687"/>
      <c r="H258" s="686"/>
    </row>
    <row r="259" spans="2:8" s="677" customFormat="1">
      <c r="B259" s="688"/>
      <c r="C259" s="687"/>
      <c r="D259" s="687"/>
      <c r="E259" s="686"/>
      <c r="F259" s="687"/>
      <c r="G259" s="687"/>
      <c r="H259" s="686"/>
    </row>
    <row r="260" spans="2:8" s="677" customFormat="1">
      <c r="B260" s="688"/>
      <c r="C260" s="687"/>
      <c r="D260" s="687"/>
      <c r="E260" s="686"/>
      <c r="F260" s="687"/>
      <c r="G260" s="687"/>
      <c r="H260" s="686"/>
    </row>
    <row r="261" spans="2:8" s="677" customFormat="1">
      <c r="B261" s="688"/>
      <c r="C261" s="687"/>
      <c r="D261" s="687"/>
      <c r="E261" s="686"/>
      <c r="F261" s="687"/>
      <c r="G261" s="687"/>
      <c r="H261" s="686"/>
    </row>
    <row r="262" spans="2:8" s="677" customFormat="1">
      <c r="B262" s="688"/>
      <c r="C262" s="687"/>
      <c r="D262" s="687"/>
      <c r="E262" s="686"/>
      <c r="F262" s="687"/>
      <c r="G262" s="687"/>
      <c r="H262" s="686"/>
    </row>
    <row r="263" spans="2:8" s="677" customFormat="1">
      <c r="B263" s="688"/>
      <c r="C263" s="687"/>
      <c r="D263" s="687"/>
      <c r="E263" s="686"/>
      <c r="F263" s="687"/>
      <c r="G263" s="687"/>
      <c r="H263" s="686"/>
    </row>
    <row r="264" spans="2:8" s="677" customFormat="1">
      <c r="B264" s="688"/>
      <c r="C264" s="687"/>
      <c r="D264" s="687"/>
      <c r="E264" s="686"/>
      <c r="F264" s="687"/>
      <c r="G264" s="687"/>
      <c r="H264" s="686"/>
    </row>
    <row r="265" spans="2:8" s="677" customFormat="1">
      <c r="B265" s="688"/>
      <c r="C265" s="687"/>
      <c r="D265" s="687"/>
      <c r="E265" s="686"/>
      <c r="F265" s="687"/>
      <c r="G265" s="687"/>
      <c r="H265" s="686"/>
    </row>
    <row r="266" spans="2:8" s="677" customFormat="1">
      <c r="B266" s="688"/>
      <c r="C266" s="687"/>
      <c r="D266" s="687"/>
      <c r="E266" s="686"/>
      <c r="F266" s="687"/>
      <c r="G266" s="687"/>
      <c r="H266" s="686"/>
    </row>
    <row r="267" spans="2:8" s="677" customFormat="1">
      <c r="B267" s="688"/>
      <c r="C267" s="687"/>
      <c r="D267" s="687"/>
      <c r="E267" s="686"/>
      <c r="F267" s="687"/>
      <c r="G267" s="687"/>
      <c r="H267" s="686"/>
    </row>
    <row r="268" spans="2:8" s="677" customFormat="1">
      <c r="B268" s="688"/>
      <c r="C268" s="687"/>
      <c r="D268" s="687"/>
      <c r="E268" s="686"/>
      <c r="F268" s="687"/>
      <c r="G268" s="687"/>
      <c r="H268" s="686"/>
    </row>
    <row r="269" spans="2:8" s="677" customFormat="1">
      <c r="B269" s="688"/>
      <c r="C269" s="687"/>
      <c r="D269" s="687"/>
      <c r="E269" s="686"/>
      <c r="F269" s="687"/>
      <c r="G269" s="687"/>
      <c r="H269" s="686"/>
    </row>
    <row r="270" spans="2:8" s="677" customFormat="1">
      <c r="B270" s="688"/>
      <c r="C270" s="687"/>
      <c r="D270" s="687"/>
      <c r="E270" s="686"/>
      <c r="F270" s="687"/>
      <c r="G270" s="687"/>
      <c r="H270" s="686"/>
    </row>
    <row r="271" spans="2:8" s="677" customFormat="1">
      <c r="B271" s="688"/>
      <c r="C271" s="687"/>
      <c r="D271" s="687"/>
      <c r="E271" s="686"/>
      <c r="F271" s="687"/>
      <c r="G271" s="687"/>
      <c r="H271" s="686"/>
    </row>
    <row r="272" spans="2:8" s="677" customFormat="1">
      <c r="B272" s="688"/>
      <c r="C272" s="687"/>
      <c r="D272" s="687"/>
      <c r="E272" s="686"/>
      <c r="F272" s="687"/>
      <c r="G272" s="687"/>
      <c r="H272" s="686"/>
    </row>
    <row r="273" spans="2:8" s="677" customFormat="1">
      <c r="B273" s="688"/>
      <c r="C273" s="687"/>
      <c r="D273" s="687"/>
      <c r="E273" s="686"/>
      <c r="F273" s="687"/>
      <c r="G273" s="687"/>
      <c r="H273" s="686"/>
    </row>
    <row r="274" spans="2:8" s="677" customFormat="1">
      <c r="B274" s="688"/>
      <c r="C274" s="687"/>
      <c r="D274" s="687"/>
      <c r="E274" s="686"/>
      <c r="F274" s="687"/>
      <c r="G274" s="687"/>
      <c r="H274" s="686"/>
    </row>
    <row r="275" spans="2:8" s="677" customFormat="1">
      <c r="B275" s="688"/>
      <c r="C275" s="687"/>
      <c r="D275" s="687"/>
      <c r="E275" s="686"/>
      <c r="F275" s="687"/>
      <c r="G275" s="687"/>
      <c r="H275" s="686"/>
    </row>
    <row r="276" spans="2:8" s="677" customFormat="1">
      <c r="B276" s="688"/>
      <c r="C276" s="687"/>
      <c r="D276" s="687"/>
      <c r="E276" s="686"/>
      <c r="F276" s="687"/>
      <c r="G276" s="687"/>
      <c r="H276" s="686"/>
    </row>
    <row r="277" spans="2:8" s="677" customFormat="1">
      <c r="B277" s="688"/>
      <c r="C277" s="687"/>
      <c r="D277" s="687"/>
      <c r="E277" s="686"/>
      <c r="F277" s="687"/>
      <c r="G277" s="687"/>
      <c r="H277" s="686"/>
    </row>
    <row r="278" spans="2:8" s="677" customFormat="1">
      <c r="B278" s="688"/>
      <c r="C278" s="687"/>
      <c r="D278" s="687"/>
      <c r="E278" s="686"/>
      <c r="F278" s="687"/>
      <c r="G278" s="687"/>
      <c r="H278" s="686"/>
    </row>
    <row r="279" spans="2:8" s="677" customFormat="1">
      <c r="B279" s="688"/>
      <c r="C279" s="687"/>
      <c r="D279" s="687"/>
      <c r="E279" s="686"/>
      <c r="F279" s="687"/>
      <c r="G279" s="687"/>
      <c r="H279" s="686"/>
    </row>
    <row r="280" spans="2:8" s="677" customFormat="1">
      <c r="B280" s="688"/>
      <c r="C280" s="687"/>
      <c r="D280" s="687"/>
      <c r="E280" s="686"/>
      <c r="F280" s="687"/>
      <c r="G280" s="687"/>
      <c r="H280" s="686"/>
    </row>
    <row r="281" spans="2:8" s="677" customFormat="1">
      <c r="B281" s="688"/>
      <c r="C281" s="687"/>
      <c r="D281" s="687"/>
      <c r="E281" s="686"/>
      <c r="F281" s="687"/>
      <c r="G281" s="687"/>
      <c r="H281" s="686"/>
    </row>
    <row r="282" spans="2:8" s="677" customFormat="1">
      <c r="B282" s="688"/>
      <c r="C282" s="687"/>
      <c r="D282" s="687"/>
      <c r="E282" s="686"/>
      <c r="F282" s="687"/>
      <c r="G282" s="687"/>
      <c r="H282" s="686"/>
    </row>
    <row r="283" spans="2:8" s="677" customFormat="1">
      <c r="B283" s="688"/>
      <c r="C283" s="687"/>
      <c r="D283" s="687"/>
      <c r="E283" s="686"/>
      <c r="F283" s="687"/>
      <c r="G283" s="687"/>
      <c r="H283" s="686"/>
    </row>
    <row r="284" spans="2:8" s="677" customFormat="1">
      <c r="B284" s="688"/>
      <c r="C284" s="687"/>
      <c r="D284" s="687"/>
      <c r="E284" s="686"/>
      <c r="F284" s="687"/>
      <c r="G284" s="687"/>
      <c r="H284" s="686"/>
    </row>
    <row r="285" spans="2:8" s="677" customFormat="1">
      <c r="B285" s="688"/>
      <c r="C285" s="687"/>
      <c r="D285" s="687"/>
      <c r="E285" s="686"/>
      <c r="F285" s="687"/>
      <c r="G285" s="687"/>
      <c r="H285" s="686"/>
    </row>
    <row r="286" spans="2:8" s="677" customFormat="1">
      <c r="B286" s="688"/>
      <c r="C286" s="687"/>
      <c r="D286" s="687"/>
      <c r="E286" s="686"/>
      <c r="F286" s="687"/>
      <c r="G286" s="687"/>
      <c r="H286" s="686"/>
    </row>
    <row r="287" spans="2:8" s="677" customFormat="1">
      <c r="B287" s="688"/>
      <c r="C287" s="687"/>
      <c r="D287" s="687"/>
      <c r="E287" s="686"/>
      <c r="F287" s="687"/>
      <c r="G287" s="687"/>
      <c r="H287" s="686"/>
    </row>
    <row r="288" spans="2:8" s="677" customFormat="1">
      <c r="B288" s="688"/>
      <c r="C288" s="687"/>
      <c r="D288" s="687"/>
      <c r="E288" s="686"/>
      <c r="F288" s="687"/>
      <c r="G288" s="687"/>
      <c r="H288" s="686"/>
    </row>
    <row r="289" spans="2:8" s="677" customFormat="1">
      <c r="B289" s="688"/>
      <c r="C289" s="687"/>
      <c r="D289" s="687"/>
      <c r="E289" s="686"/>
      <c r="F289" s="687"/>
      <c r="G289" s="687"/>
      <c r="H289" s="686"/>
    </row>
    <row r="290" spans="2:8" s="677" customFormat="1">
      <c r="B290" s="688"/>
      <c r="C290" s="687"/>
      <c r="D290" s="687"/>
      <c r="E290" s="686"/>
      <c r="F290" s="687"/>
      <c r="G290" s="687"/>
      <c r="H290" s="686"/>
    </row>
    <row r="291" spans="2:8" s="677" customFormat="1">
      <c r="B291" s="688"/>
      <c r="C291" s="687"/>
      <c r="D291" s="687"/>
      <c r="E291" s="686"/>
      <c r="F291" s="687"/>
      <c r="G291" s="687"/>
      <c r="H291" s="686"/>
    </row>
    <row r="292" spans="2:8" s="677" customFormat="1">
      <c r="B292" s="688"/>
      <c r="C292" s="687"/>
      <c r="D292" s="687"/>
      <c r="E292" s="686"/>
      <c r="F292" s="687"/>
      <c r="G292" s="687"/>
      <c r="H292" s="686"/>
    </row>
    <row r="293" spans="2:8" s="677" customFormat="1">
      <c r="B293" s="688"/>
      <c r="C293" s="687"/>
      <c r="D293" s="687"/>
      <c r="E293" s="686"/>
      <c r="F293" s="687"/>
      <c r="G293" s="687"/>
      <c r="H293" s="686"/>
    </row>
    <row r="294" spans="2:8" s="677" customFormat="1">
      <c r="B294" s="688"/>
      <c r="C294" s="687"/>
      <c r="D294" s="687"/>
      <c r="E294" s="686"/>
      <c r="F294" s="687"/>
      <c r="G294" s="687"/>
      <c r="H294" s="686"/>
    </row>
    <row r="295" spans="2:8" s="677" customFormat="1">
      <c r="B295" s="688"/>
      <c r="C295" s="687"/>
      <c r="D295" s="687"/>
      <c r="E295" s="686"/>
      <c r="F295" s="687"/>
      <c r="G295" s="687"/>
      <c r="H295" s="686"/>
    </row>
    <row r="296" spans="2:8" s="677" customFormat="1">
      <c r="B296" s="688"/>
      <c r="C296" s="687"/>
      <c r="D296" s="687"/>
      <c r="E296" s="686"/>
      <c r="F296" s="687"/>
      <c r="G296" s="687"/>
      <c r="H296" s="686"/>
    </row>
    <row r="297" spans="2:8" s="677" customFormat="1">
      <c r="B297" s="688"/>
      <c r="C297" s="687"/>
      <c r="D297" s="687"/>
      <c r="E297" s="686"/>
      <c r="F297" s="687"/>
      <c r="G297" s="687"/>
      <c r="H297" s="686"/>
    </row>
    <row r="298" spans="2:8" s="677" customFormat="1">
      <c r="B298" s="688"/>
      <c r="C298" s="687"/>
      <c r="D298" s="687"/>
      <c r="E298" s="686"/>
      <c r="F298" s="687"/>
      <c r="G298" s="687"/>
      <c r="H298" s="686"/>
    </row>
    <row r="299" spans="2:8" s="677" customFormat="1">
      <c r="B299" s="688"/>
      <c r="C299" s="687"/>
      <c r="D299" s="687"/>
      <c r="E299" s="686"/>
      <c r="F299" s="687"/>
      <c r="G299" s="687"/>
      <c r="H299" s="686"/>
    </row>
    <row r="300" spans="2:8" s="677" customFormat="1">
      <c r="B300" s="688"/>
      <c r="C300" s="687"/>
      <c r="D300" s="687"/>
      <c r="E300" s="686"/>
      <c r="F300" s="687"/>
      <c r="G300" s="687"/>
      <c r="H300" s="686"/>
    </row>
    <row r="301" spans="2:8" s="677" customFormat="1">
      <c r="B301" s="688"/>
      <c r="C301" s="687"/>
      <c r="D301" s="687"/>
      <c r="E301" s="686"/>
      <c r="F301" s="687"/>
      <c r="G301" s="687"/>
      <c r="H301" s="686"/>
    </row>
    <row r="302" spans="2:8" s="677" customFormat="1">
      <c r="B302" s="688"/>
      <c r="C302" s="687"/>
      <c r="D302" s="687"/>
      <c r="E302" s="686"/>
      <c r="F302" s="687"/>
      <c r="G302" s="687"/>
      <c r="H302" s="686"/>
    </row>
    <row r="303" spans="2:8" s="677" customFormat="1">
      <c r="B303" s="688"/>
      <c r="C303" s="687"/>
      <c r="D303" s="687"/>
      <c r="E303" s="686"/>
      <c r="F303" s="687"/>
      <c r="G303" s="687"/>
      <c r="H303" s="686"/>
    </row>
    <row r="304" spans="2:8" s="677" customFormat="1">
      <c r="B304" s="688"/>
      <c r="C304" s="687"/>
      <c r="D304" s="687"/>
      <c r="E304" s="686"/>
      <c r="F304" s="687"/>
      <c r="G304" s="687"/>
      <c r="H304" s="686"/>
    </row>
    <row r="305" spans="2:8" s="677" customFormat="1">
      <c r="B305" s="688"/>
      <c r="C305" s="687"/>
      <c r="D305" s="687"/>
      <c r="E305" s="686"/>
      <c r="F305" s="687"/>
      <c r="G305" s="687"/>
      <c r="H305" s="686"/>
    </row>
    <row r="306" spans="2:8" s="677" customFormat="1">
      <c r="B306" s="688"/>
      <c r="C306" s="687"/>
      <c r="D306" s="687"/>
      <c r="E306" s="686"/>
      <c r="F306" s="687"/>
      <c r="G306" s="687"/>
      <c r="H306" s="686"/>
    </row>
    <row r="307" spans="2:8" s="677" customFormat="1">
      <c r="B307" s="688"/>
      <c r="C307" s="687"/>
      <c r="D307" s="687"/>
      <c r="E307" s="686"/>
      <c r="F307" s="687"/>
      <c r="G307" s="687"/>
      <c r="H307" s="686"/>
    </row>
    <row r="308" spans="2:8" s="677" customFormat="1">
      <c r="B308" s="688"/>
      <c r="C308" s="687"/>
      <c r="D308" s="687"/>
      <c r="E308" s="686"/>
      <c r="F308" s="687"/>
      <c r="G308" s="687"/>
      <c r="H308" s="686"/>
    </row>
    <row r="309" spans="2:8" s="677" customFormat="1">
      <c r="B309" s="688"/>
      <c r="C309" s="687"/>
      <c r="D309" s="687"/>
      <c r="E309" s="686"/>
      <c r="F309" s="687"/>
      <c r="G309" s="687"/>
      <c r="H309" s="686"/>
    </row>
    <row r="310" spans="2:8" s="677" customFormat="1">
      <c r="B310" s="688"/>
      <c r="C310" s="687"/>
      <c r="D310" s="687"/>
      <c r="E310" s="686"/>
      <c r="F310" s="687"/>
      <c r="G310" s="687"/>
      <c r="H310" s="686"/>
    </row>
    <row r="311" spans="2:8" s="677" customFormat="1">
      <c r="B311" s="688"/>
      <c r="C311" s="687"/>
      <c r="D311" s="687"/>
      <c r="E311" s="686"/>
      <c r="F311" s="687"/>
      <c r="G311" s="687"/>
      <c r="H311" s="686"/>
    </row>
    <row r="312" spans="2:8" s="677" customFormat="1">
      <c r="B312" s="688"/>
      <c r="C312" s="687"/>
      <c r="D312" s="687"/>
      <c r="E312" s="686"/>
      <c r="F312" s="687"/>
      <c r="G312" s="687"/>
      <c r="H312" s="686"/>
    </row>
    <row r="313" spans="2:8" s="677" customFormat="1">
      <c r="B313" s="688"/>
      <c r="C313" s="687"/>
      <c r="D313" s="687"/>
      <c r="E313" s="686"/>
      <c r="F313" s="687"/>
      <c r="G313" s="687"/>
      <c r="H313" s="686"/>
    </row>
    <row r="314" spans="2:8" s="677" customFormat="1">
      <c r="B314" s="688"/>
      <c r="C314" s="687"/>
      <c r="D314" s="687"/>
      <c r="E314" s="686"/>
      <c r="F314" s="687"/>
      <c r="G314" s="687"/>
      <c r="H314" s="686"/>
    </row>
    <row r="315" spans="2:8" s="677" customFormat="1">
      <c r="B315" s="688"/>
      <c r="C315" s="687"/>
      <c r="D315" s="687"/>
      <c r="E315" s="686"/>
      <c r="F315" s="687"/>
      <c r="G315" s="687"/>
      <c r="H315" s="686"/>
    </row>
    <row r="316" spans="2:8" s="677" customFormat="1">
      <c r="B316" s="688"/>
      <c r="C316" s="687"/>
      <c r="D316" s="687"/>
      <c r="E316" s="686"/>
      <c r="F316" s="687"/>
      <c r="G316" s="687"/>
      <c r="H316" s="686"/>
    </row>
    <row r="317" spans="2:8" s="677" customFormat="1">
      <c r="B317" s="688"/>
      <c r="C317" s="687"/>
      <c r="D317" s="687"/>
      <c r="E317" s="686"/>
      <c r="F317" s="687"/>
      <c r="G317" s="687"/>
      <c r="H317" s="686"/>
    </row>
    <row r="318" spans="2:8" s="677" customFormat="1">
      <c r="B318" s="688"/>
      <c r="C318" s="687"/>
      <c r="D318" s="687"/>
      <c r="E318" s="686"/>
      <c r="F318" s="687"/>
      <c r="G318" s="687"/>
      <c r="H318" s="686"/>
    </row>
    <row r="319" spans="2:8" s="677" customFormat="1">
      <c r="B319" s="688"/>
      <c r="C319" s="687"/>
      <c r="D319" s="687"/>
      <c r="E319" s="686"/>
      <c r="F319" s="687"/>
      <c r="G319" s="687"/>
      <c r="H319" s="686"/>
    </row>
    <row r="320" spans="2:8" s="677" customFormat="1">
      <c r="B320" s="688"/>
      <c r="C320" s="687"/>
      <c r="D320" s="687"/>
      <c r="E320" s="686"/>
      <c r="F320" s="687"/>
      <c r="G320" s="687"/>
      <c r="H320" s="686"/>
    </row>
    <row r="321" spans="2:8" s="677" customFormat="1">
      <c r="B321" s="688"/>
      <c r="C321" s="687"/>
      <c r="D321" s="687"/>
      <c r="E321" s="686"/>
      <c r="F321" s="687"/>
      <c r="G321" s="687"/>
      <c r="H321" s="686"/>
    </row>
    <row r="322" spans="2:8" s="677" customFormat="1">
      <c r="B322" s="688"/>
      <c r="C322" s="687"/>
      <c r="D322" s="687"/>
      <c r="E322" s="686"/>
      <c r="F322" s="687"/>
      <c r="G322" s="687"/>
      <c r="H322" s="686"/>
    </row>
    <row r="323" spans="2:8" s="677" customFormat="1">
      <c r="B323" s="688"/>
      <c r="C323" s="687"/>
      <c r="D323" s="687"/>
      <c r="E323" s="686"/>
      <c r="F323" s="687"/>
      <c r="G323" s="687"/>
      <c r="H323" s="686"/>
    </row>
    <row r="324" spans="2:8" s="677" customFormat="1">
      <c r="B324" s="688"/>
      <c r="C324" s="687"/>
      <c r="D324" s="687"/>
      <c r="E324" s="686"/>
      <c r="F324" s="687"/>
      <c r="G324" s="687"/>
      <c r="H324" s="686"/>
    </row>
    <row r="325" spans="2:8" s="677" customFormat="1">
      <c r="B325" s="688"/>
      <c r="C325" s="687"/>
      <c r="D325" s="687"/>
      <c r="E325" s="686"/>
      <c r="F325" s="687"/>
      <c r="G325" s="687"/>
      <c r="H325" s="686"/>
    </row>
    <row r="326" spans="2:8" s="677" customFormat="1">
      <c r="B326" s="688"/>
      <c r="C326" s="687"/>
      <c r="D326" s="687"/>
      <c r="E326" s="686"/>
      <c r="F326" s="687"/>
      <c r="G326" s="687"/>
      <c r="H326" s="686"/>
    </row>
    <row r="327" spans="2:8" s="677" customFormat="1">
      <c r="B327" s="688"/>
      <c r="C327" s="687"/>
      <c r="D327" s="687"/>
      <c r="E327" s="686"/>
      <c r="F327" s="687"/>
      <c r="G327" s="687"/>
      <c r="H327" s="686"/>
    </row>
    <row r="328" spans="2:8" s="677" customFormat="1">
      <c r="B328" s="688"/>
      <c r="C328" s="687"/>
      <c r="D328" s="687"/>
      <c r="E328" s="686"/>
      <c r="F328" s="687"/>
      <c r="G328" s="687"/>
      <c r="H328" s="686"/>
    </row>
    <row r="329" spans="2:8" s="677" customFormat="1">
      <c r="B329" s="688"/>
      <c r="C329" s="687"/>
      <c r="D329" s="687"/>
      <c r="E329" s="686"/>
      <c r="F329" s="687"/>
      <c r="G329" s="687"/>
      <c r="H329" s="686"/>
    </row>
    <row r="330" spans="2:8" s="677" customFormat="1">
      <c r="B330" s="688"/>
      <c r="C330" s="687"/>
      <c r="D330" s="687"/>
      <c r="E330" s="686"/>
      <c r="F330" s="687"/>
      <c r="G330" s="687"/>
      <c r="H330" s="686"/>
    </row>
    <row r="331" spans="2:8" s="677" customFormat="1">
      <c r="B331" s="688"/>
      <c r="C331" s="687"/>
      <c r="D331" s="687"/>
      <c r="E331" s="686"/>
      <c r="F331" s="687"/>
      <c r="G331" s="687"/>
      <c r="H331" s="686"/>
    </row>
    <row r="332" spans="2:8" s="677" customFormat="1">
      <c r="B332" s="688"/>
      <c r="C332" s="687"/>
      <c r="D332" s="687"/>
      <c r="E332" s="686"/>
      <c r="F332" s="687"/>
      <c r="G332" s="687"/>
      <c r="H332" s="686"/>
    </row>
    <row r="333" spans="2:8" s="677" customFormat="1">
      <c r="B333" s="688"/>
      <c r="C333" s="687"/>
      <c r="D333" s="687"/>
      <c r="E333" s="686"/>
      <c r="F333" s="687"/>
      <c r="G333" s="687"/>
      <c r="H333" s="686"/>
    </row>
    <row r="334" spans="2:8" s="677" customFormat="1">
      <c r="B334" s="688"/>
      <c r="C334" s="687"/>
      <c r="D334" s="687"/>
      <c r="E334" s="686"/>
      <c r="F334" s="687"/>
      <c r="G334" s="687"/>
      <c r="H334" s="686"/>
    </row>
    <row r="335" spans="2:8" s="677" customFormat="1">
      <c r="B335" s="688"/>
      <c r="C335" s="687"/>
      <c r="D335" s="687"/>
      <c r="E335" s="686"/>
      <c r="F335" s="687"/>
      <c r="G335" s="687"/>
      <c r="H335" s="686"/>
    </row>
    <row r="336" spans="2:8" s="677" customFormat="1">
      <c r="B336" s="688"/>
      <c r="C336" s="687"/>
      <c r="D336" s="687"/>
      <c r="E336" s="686"/>
      <c r="F336" s="687"/>
      <c r="G336" s="687"/>
      <c r="H336" s="686"/>
    </row>
    <row r="337" spans="2:8" s="677" customFormat="1">
      <c r="B337" s="688"/>
      <c r="C337" s="687"/>
      <c r="D337" s="687"/>
      <c r="E337" s="686"/>
      <c r="F337" s="687"/>
      <c r="G337" s="687"/>
      <c r="H337" s="686"/>
    </row>
    <row r="338" spans="2:8" s="677" customFormat="1">
      <c r="B338" s="688"/>
      <c r="C338" s="687"/>
      <c r="D338" s="687"/>
      <c r="E338" s="686"/>
      <c r="F338" s="687"/>
      <c r="G338" s="687"/>
      <c r="H338" s="686"/>
    </row>
    <row r="339" spans="2:8" s="677" customFormat="1">
      <c r="B339" s="688"/>
      <c r="C339" s="687"/>
      <c r="D339" s="687"/>
      <c r="E339" s="686"/>
      <c r="F339" s="687"/>
      <c r="G339" s="687"/>
      <c r="H339" s="686"/>
    </row>
    <row r="340" spans="2:8" s="677" customFormat="1">
      <c r="B340" s="688"/>
      <c r="C340" s="687"/>
      <c r="D340" s="687"/>
      <c r="E340" s="686"/>
      <c r="F340" s="687"/>
      <c r="G340" s="687"/>
      <c r="H340" s="686"/>
    </row>
    <row r="341" spans="2:8" s="677" customFormat="1">
      <c r="B341" s="688"/>
      <c r="C341" s="687"/>
      <c r="D341" s="687"/>
      <c r="E341" s="686"/>
      <c r="F341" s="687"/>
      <c r="G341" s="687"/>
      <c r="H341" s="686"/>
    </row>
    <row r="342" spans="2:8" s="677" customFormat="1">
      <c r="B342" s="688"/>
      <c r="C342" s="687"/>
      <c r="D342" s="687"/>
      <c r="E342" s="686"/>
      <c r="F342" s="687"/>
      <c r="G342" s="687"/>
      <c r="H342" s="686"/>
    </row>
    <row r="343" spans="2:8" s="677" customFormat="1">
      <c r="B343" s="688"/>
      <c r="C343" s="687"/>
      <c r="D343" s="687"/>
      <c r="E343" s="686"/>
      <c r="F343" s="687"/>
      <c r="G343" s="687"/>
      <c r="H343" s="686"/>
    </row>
    <row r="344" spans="2:8" s="677" customFormat="1">
      <c r="B344" s="688"/>
      <c r="C344" s="687"/>
      <c r="D344" s="687"/>
      <c r="E344" s="686"/>
      <c r="F344" s="687"/>
      <c r="G344" s="687"/>
      <c r="H344" s="686"/>
    </row>
    <row r="345" spans="2:8" s="677" customFormat="1">
      <c r="B345" s="688"/>
      <c r="C345" s="687"/>
      <c r="D345" s="687"/>
      <c r="E345" s="686"/>
      <c r="F345" s="687"/>
      <c r="G345" s="687"/>
      <c r="H345" s="686"/>
    </row>
    <row r="346" spans="2:8" s="677" customFormat="1">
      <c r="B346" s="688"/>
      <c r="C346" s="687"/>
      <c r="D346" s="687"/>
      <c r="E346" s="686"/>
      <c r="F346" s="687"/>
      <c r="G346" s="687"/>
      <c r="H346" s="686"/>
    </row>
    <row r="347" spans="2:8" s="677" customFormat="1">
      <c r="B347" s="688"/>
      <c r="C347" s="687"/>
      <c r="D347" s="687"/>
      <c r="E347" s="686"/>
      <c r="F347" s="687"/>
      <c r="G347" s="687"/>
      <c r="H347" s="686"/>
    </row>
    <row r="348" spans="2:8" s="677" customFormat="1">
      <c r="B348" s="688"/>
      <c r="C348" s="687"/>
      <c r="D348" s="687"/>
      <c r="E348" s="686"/>
      <c r="F348" s="687"/>
      <c r="G348" s="687"/>
      <c r="H348" s="686"/>
    </row>
    <row r="349" spans="2:8" s="677" customFormat="1">
      <c r="B349" s="688"/>
      <c r="C349" s="687"/>
      <c r="D349" s="687"/>
      <c r="E349" s="686"/>
      <c r="F349" s="687"/>
      <c r="G349" s="687"/>
      <c r="H349" s="686"/>
    </row>
    <row r="350" spans="2:8" s="677" customFormat="1">
      <c r="B350" s="688"/>
      <c r="C350" s="687"/>
      <c r="D350" s="687"/>
      <c r="E350" s="686"/>
      <c r="F350" s="687"/>
      <c r="G350" s="687"/>
      <c r="H350" s="686"/>
    </row>
    <row r="351" spans="2:8" s="677" customFormat="1">
      <c r="B351" s="688"/>
      <c r="C351" s="687"/>
      <c r="D351" s="687"/>
      <c r="E351" s="686"/>
      <c r="F351" s="687"/>
      <c r="G351" s="687"/>
      <c r="H351" s="686"/>
    </row>
    <row r="352" spans="2:8" s="677" customFormat="1">
      <c r="B352" s="688"/>
      <c r="C352" s="687"/>
      <c r="D352" s="687"/>
      <c r="E352" s="686"/>
      <c r="F352" s="687"/>
      <c r="G352" s="687"/>
      <c r="H352" s="686"/>
    </row>
    <row r="353" spans="2:8" s="677" customFormat="1">
      <c r="B353" s="688"/>
      <c r="C353" s="687"/>
      <c r="D353" s="687"/>
      <c r="E353" s="686"/>
      <c r="F353" s="687"/>
      <c r="G353" s="687"/>
      <c r="H353" s="686"/>
    </row>
    <row r="354" spans="2:8" s="677" customFormat="1">
      <c r="B354" s="688"/>
      <c r="C354" s="687"/>
      <c r="D354" s="687"/>
      <c r="E354" s="686"/>
      <c r="F354" s="687"/>
      <c r="G354" s="687"/>
      <c r="H354" s="686"/>
    </row>
    <row r="355" spans="2:8" s="677" customFormat="1">
      <c r="B355" s="688"/>
      <c r="C355" s="687"/>
      <c r="D355" s="687"/>
      <c r="E355" s="686"/>
      <c r="F355" s="687"/>
      <c r="G355" s="687"/>
      <c r="H355" s="686"/>
    </row>
    <row r="356" spans="2:8" s="677" customFormat="1">
      <c r="B356" s="688"/>
      <c r="C356" s="687"/>
      <c r="D356" s="687"/>
      <c r="E356" s="686"/>
      <c r="F356" s="687"/>
      <c r="G356" s="687"/>
      <c r="H356" s="686"/>
    </row>
    <row r="357" spans="2:8" s="677" customFormat="1">
      <c r="B357" s="688"/>
      <c r="C357" s="687"/>
      <c r="D357" s="687"/>
      <c r="E357" s="686"/>
      <c r="F357" s="687"/>
      <c r="G357" s="687"/>
      <c r="H357" s="686"/>
    </row>
    <row r="358" spans="2:8" s="677" customFormat="1">
      <c r="B358" s="688"/>
      <c r="C358" s="687"/>
      <c r="D358" s="687"/>
      <c r="E358" s="686"/>
      <c r="F358" s="687"/>
      <c r="G358" s="687"/>
      <c r="H358" s="686"/>
    </row>
    <row r="359" spans="2:8" s="677" customFormat="1">
      <c r="B359" s="688"/>
      <c r="C359" s="687"/>
      <c r="D359" s="687"/>
      <c r="E359" s="686"/>
      <c r="F359" s="687"/>
      <c r="G359" s="687"/>
      <c r="H359" s="686"/>
    </row>
    <row r="360" spans="2:8" s="677" customFormat="1">
      <c r="B360" s="688"/>
      <c r="C360" s="687"/>
      <c r="D360" s="687"/>
      <c r="E360" s="686"/>
      <c r="F360" s="687"/>
      <c r="G360" s="687"/>
      <c r="H360" s="686"/>
    </row>
    <row r="361" spans="2:8" s="677" customFormat="1">
      <c r="B361" s="688"/>
      <c r="C361" s="687"/>
      <c r="D361" s="687"/>
      <c r="E361" s="686"/>
      <c r="F361" s="687"/>
      <c r="G361" s="687"/>
      <c r="H361" s="686"/>
    </row>
    <row r="362" spans="2:8" s="677" customFormat="1">
      <c r="B362" s="688"/>
      <c r="C362" s="687"/>
      <c r="D362" s="687"/>
      <c r="E362" s="686"/>
      <c r="F362" s="687"/>
      <c r="G362" s="687"/>
      <c r="H362" s="686"/>
    </row>
    <row r="363" spans="2:8" s="677" customFormat="1">
      <c r="B363" s="688"/>
      <c r="C363" s="687"/>
      <c r="D363" s="687"/>
      <c r="E363" s="686"/>
      <c r="F363" s="687"/>
      <c r="G363" s="687"/>
      <c r="H363" s="686"/>
    </row>
    <row r="364" spans="2:8" s="677" customFormat="1">
      <c r="B364" s="688"/>
      <c r="C364" s="687"/>
      <c r="D364" s="687"/>
      <c r="E364" s="686"/>
      <c r="F364" s="687"/>
      <c r="G364" s="687"/>
      <c r="H364" s="686"/>
    </row>
    <row r="365" spans="2:8" s="677" customFormat="1">
      <c r="B365" s="688"/>
      <c r="C365" s="687"/>
      <c r="D365" s="687"/>
      <c r="E365" s="686"/>
      <c r="F365" s="687"/>
      <c r="G365" s="687"/>
      <c r="H365" s="686"/>
    </row>
    <row r="366" spans="2:8" s="677" customFormat="1">
      <c r="B366" s="688"/>
      <c r="C366" s="687"/>
      <c r="D366" s="687"/>
      <c r="E366" s="686"/>
      <c r="F366" s="687"/>
      <c r="G366" s="687"/>
      <c r="H366" s="686"/>
    </row>
    <row r="367" spans="2:8" s="677" customFormat="1">
      <c r="B367" s="688"/>
      <c r="C367" s="687"/>
      <c r="D367" s="687"/>
      <c r="E367" s="686"/>
      <c r="F367" s="687"/>
      <c r="G367" s="687"/>
      <c r="H367" s="686"/>
    </row>
    <row r="368" spans="2:8" s="677" customFormat="1">
      <c r="B368" s="688"/>
      <c r="C368" s="687"/>
      <c r="D368" s="687"/>
      <c r="E368" s="686"/>
      <c r="F368" s="687"/>
      <c r="G368" s="687"/>
      <c r="H368" s="686"/>
    </row>
    <row r="369" spans="2:8" s="677" customFormat="1">
      <c r="B369" s="688"/>
      <c r="C369" s="687"/>
      <c r="D369" s="687"/>
      <c r="E369" s="686"/>
      <c r="F369" s="687"/>
      <c r="G369" s="687"/>
      <c r="H369" s="686"/>
    </row>
  </sheetData>
  <mergeCells count="1">
    <mergeCell ref="B3:H3"/>
  </mergeCells>
  <pageMargins left="0.7" right="0.7" top="0.75" bottom="0.75" header="0.3" footer="0.3"/>
  <pageSetup paperSize="9" scale="4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03"/>
  <sheetViews>
    <sheetView topLeftCell="A80" workbookViewId="0"/>
  </sheetViews>
  <sheetFormatPr defaultRowHeight="12.75"/>
  <cols>
    <col min="1" max="1" width="5" style="957" customWidth="1"/>
    <col min="2" max="2" width="68.85546875" style="954" customWidth="1"/>
    <col min="3" max="8" width="22.140625" style="955" customWidth="1"/>
    <col min="9" max="10" width="12.7109375" style="957" bestFit="1" customWidth="1"/>
    <col min="11" max="16384" width="9.140625" style="957"/>
  </cols>
  <sheetData>
    <row r="1" spans="2:12">
      <c r="E1" s="956"/>
      <c r="H1" s="956" t="s">
        <v>274</v>
      </c>
    </row>
    <row r="3" spans="2:12" ht="15" customHeight="1">
      <c r="B3" s="1141" t="s">
        <v>423</v>
      </c>
      <c r="C3" s="1141"/>
      <c r="D3" s="1141"/>
      <c r="E3" s="1141"/>
      <c r="F3" s="1141"/>
      <c r="G3" s="1141"/>
      <c r="H3" s="1141"/>
    </row>
    <row r="5" spans="2:12" ht="13.5" thickBot="1">
      <c r="E5" s="958"/>
      <c r="H5" s="959" t="s">
        <v>269</v>
      </c>
    </row>
    <row r="6" spans="2:12" ht="51">
      <c r="B6" s="679" t="s">
        <v>424</v>
      </c>
      <c r="C6" s="960" t="s">
        <v>425</v>
      </c>
      <c r="D6" s="960" t="s">
        <v>426</v>
      </c>
      <c r="E6" s="960" t="s">
        <v>427</v>
      </c>
      <c r="F6" s="960" t="s">
        <v>428</v>
      </c>
      <c r="G6" s="960" t="s">
        <v>429</v>
      </c>
      <c r="H6" s="961" t="s">
        <v>430</v>
      </c>
    </row>
    <row r="7" spans="2:12">
      <c r="B7" s="943" t="s">
        <v>431</v>
      </c>
      <c r="C7" s="962">
        <v>6878.7704053999996</v>
      </c>
      <c r="D7" s="962">
        <v>1614.60761</v>
      </c>
      <c r="E7" s="962">
        <v>8493.3780153999996</v>
      </c>
      <c r="F7" s="962">
        <v>7292.7103568699995</v>
      </c>
      <c r="G7" s="962">
        <v>1847.472849</v>
      </c>
      <c r="H7" s="963">
        <v>9140.1832058699983</v>
      </c>
      <c r="I7" s="964"/>
      <c r="J7" s="964"/>
      <c r="L7" s="964"/>
    </row>
    <row r="8" spans="2:12">
      <c r="B8" s="943" t="s">
        <v>432</v>
      </c>
      <c r="C8" s="962">
        <v>5897.0587219899999</v>
      </c>
      <c r="D8" s="962">
        <v>1371.5349759999999</v>
      </c>
      <c r="E8" s="962">
        <v>7268.5936979899998</v>
      </c>
      <c r="F8" s="962">
        <v>6382.1615128500007</v>
      </c>
      <c r="G8" s="962">
        <v>1587.1682559999999</v>
      </c>
      <c r="H8" s="963">
        <v>7969.3297688500006</v>
      </c>
      <c r="I8" s="964"/>
      <c r="J8" s="964"/>
      <c r="L8" s="964"/>
    </row>
    <row r="9" spans="2:12">
      <c r="B9" s="942" t="s">
        <v>433</v>
      </c>
      <c r="C9" s="962">
        <v>7528.7421210000002</v>
      </c>
      <c r="D9" s="962">
        <v>1445.988251</v>
      </c>
      <c r="E9" s="962">
        <v>8974.730372</v>
      </c>
      <c r="F9" s="962">
        <v>8230.9656170500002</v>
      </c>
      <c r="G9" s="962">
        <v>1669.879846</v>
      </c>
      <c r="H9" s="963">
        <v>9900.84546305</v>
      </c>
      <c r="I9" s="964"/>
      <c r="J9" s="964"/>
      <c r="L9" s="964"/>
    </row>
    <row r="10" spans="2:12">
      <c r="B10" s="942" t="s">
        <v>434</v>
      </c>
      <c r="C10" s="962">
        <v>17.478949</v>
      </c>
      <c r="D10" s="962">
        <v>0</v>
      </c>
      <c r="E10" s="962">
        <v>17.478949</v>
      </c>
      <c r="F10" s="962">
        <v>26.606469000000001</v>
      </c>
      <c r="G10" s="962">
        <v>0</v>
      </c>
      <c r="H10" s="963">
        <v>26.606469000000001</v>
      </c>
      <c r="I10" s="964"/>
      <c r="J10" s="964"/>
      <c r="L10" s="964"/>
    </row>
    <row r="11" spans="2:12">
      <c r="B11" s="942" t="s">
        <v>435</v>
      </c>
      <c r="C11" s="962">
        <v>0</v>
      </c>
      <c r="D11" s="962">
        <v>0</v>
      </c>
      <c r="E11" s="962">
        <v>0</v>
      </c>
      <c r="F11" s="962">
        <v>0.11021</v>
      </c>
      <c r="G11" s="962">
        <v>0</v>
      </c>
      <c r="H11" s="963">
        <v>0.11021</v>
      </c>
      <c r="I11" s="964"/>
      <c r="J11" s="964"/>
      <c r="L11" s="964"/>
    </row>
    <row r="12" spans="2:12">
      <c r="B12" s="942" t="s">
        <v>436</v>
      </c>
      <c r="C12" s="962">
        <v>17.478949</v>
      </c>
      <c r="D12" s="962">
        <v>0</v>
      </c>
      <c r="E12" s="962">
        <v>17.478949</v>
      </c>
      <c r="F12" s="962">
        <v>26.607196999999999</v>
      </c>
      <c r="G12" s="962">
        <v>0</v>
      </c>
      <c r="H12" s="963">
        <v>26.607196999999999</v>
      </c>
      <c r="I12" s="964"/>
      <c r="J12" s="964"/>
      <c r="L12" s="964"/>
    </row>
    <row r="13" spans="2:12">
      <c r="B13" s="942" t="s">
        <v>437</v>
      </c>
      <c r="C13" s="962">
        <v>1449.5246643599999</v>
      </c>
      <c r="D13" s="962">
        <v>73.204577999999998</v>
      </c>
      <c r="E13" s="962">
        <v>1522.7292423599999</v>
      </c>
      <c r="F13" s="962">
        <v>1653.7398951</v>
      </c>
      <c r="G13" s="962">
        <v>82.865757000000002</v>
      </c>
      <c r="H13" s="963">
        <v>1736.6056520999998</v>
      </c>
      <c r="I13" s="964"/>
      <c r="J13" s="964"/>
      <c r="L13" s="964"/>
    </row>
    <row r="14" spans="2:12">
      <c r="B14" s="942" t="s">
        <v>438</v>
      </c>
      <c r="C14" s="962">
        <v>89.56165</v>
      </c>
      <c r="D14" s="962">
        <v>1.0729150000000001</v>
      </c>
      <c r="E14" s="962">
        <v>90.634564999999995</v>
      </c>
      <c r="F14" s="962">
        <v>362.408928</v>
      </c>
      <c r="G14" s="962">
        <v>-0.29620800000000003</v>
      </c>
      <c r="H14" s="963">
        <v>362.11272000000002</v>
      </c>
      <c r="I14" s="964"/>
      <c r="J14" s="964"/>
      <c r="L14" s="964"/>
    </row>
    <row r="15" spans="2:12" hidden="1">
      <c r="B15" s="942" t="s">
        <v>439</v>
      </c>
      <c r="C15" s="962">
        <v>0.48756899999999997</v>
      </c>
      <c r="D15" s="962">
        <v>0</v>
      </c>
      <c r="E15" s="962">
        <v>0.48756899999999997</v>
      </c>
      <c r="F15" s="962">
        <v>9.8171649999999993</v>
      </c>
      <c r="G15" s="962">
        <v>0</v>
      </c>
      <c r="H15" s="963">
        <v>9.8171649999999993</v>
      </c>
      <c r="I15" s="964"/>
      <c r="J15" s="964"/>
      <c r="L15" s="964"/>
    </row>
    <row r="16" spans="2:12">
      <c r="B16" s="942" t="s">
        <v>440</v>
      </c>
      <c r="C16" s="962">
        <v>-93.084653650000007</v>
      </c>
      <c r="D16" s="962">
        <v>-0.17578199999999999</v>
      </c>
      <c r="E16" s="962">
        <v>-93.260435650000005</v>
      </c>
      <c r="F16" s="962">
        <v>157.4180719</v>
      </c>
      <c r="G16" s="962">
        <v>-0.142041</v>
      </c>
      <c r="H16" s="963">
        <v>157.27603089999999</v>
      </c>
      <c r="I16" s="964"/>
      <c r="J16" s="964"/>
      <c r="L16" s="964"/>
    </row>
    <row r="17" spans="2:12">
      <c r="B17" s="943" t="s">
        <v>441</v>
      </c>
      <c r="C17" s="962">
        <v>327.80261588000002</v>
      </c>
      <c r="D17" s="962">
        <v>211.51467500000001</v>
      </c>
      <c r="E17" s="962">
        <v>539.31729087999997</v>
      </c>
      <c r="F17" s="962">
        <v>318.44941712000002</v>
      </c>
      <c r="G17" s="962">
        <v>225.181444</v>
      </c>
      <c r="H17" s="963">
        <v>543.63086111999996</v>
      </c>
      <c r="I17" s="964"/>
      <c r="J17" s="964"/>
      <c r="L17" s="964"/>
    </row>
    <row r="18" spans="2:12" ht="25.5">
      <c r="B18" s="942" t="s">
        <v>442</v>
      </c>
      <c r="C18" s="962">
        <v>0.10805099999999999</v>
      </c>
      <c r="D18" s="962">
        <v>0</v>
      </c>
      <c r="E18" s="962">
        <v>0.10805099999999999</v>
      </c>
      <c r="F18" s="962">
        <v>0</v>
      </c>
      <c r="G18" s="962">
        <v>0</v>
      </c>
      <c r="H18" s="963">
        <v>0</v>
      </c>
      <c r="I18" s="964"/>
      <c r="J18" s="964"/>
      <c r="L18" s="964"/>
    </row>
    <row r="19" spans="2:12">
      <c r="B19" s="942" t="s">
        <v>443</v>
      </c>
      <c r="C19" s="962">
        <v>44.608714999999997</v>
      </c>
      <c r="D19" s="962">
        <v>0</v>
      </c>
      <c r="E19" s="962">
        <v>44.608714999999997</v>
      </c>
      <c r="F19" s="962">
        <v>60.933903000000001</v>
      </c>
      <c r="G19" s="962">
        <v>0</v>
      </c>
      <c r="H19" s="963">
        <v>60.933903000000001</v>
      </c>
      <c r="I19" s="964"/>
      <c r="J19" s="964"/>
      <c r="L19" s="964"/>
    </row>
    <row r="20" spans="2:12" hidden="1">
      <c r="B20" s="942" t="s">
        <v>444</v>
      </c>
      <c r="C20" s="962">
        <v>39.946502000000002</v>
      </c>
      <c r="D20" s="962">
        <v>0</v>
      </c>
      <c r="E20" s="962">
        <v>39.946502000000002</v>
      </c>
      <c r="F20" s="962">
        <v>40.045510999999998</v>
      </c>
      <c r="G20" s="962">
        <v>0</v>
      </c>
      <c r="H20" s="963">
        <v>40.045510999999998</v>
      </c>
      <c r="I20" s="964"/>
      <c r="J20" s="964"/>
      <c r="L20" s="964"/>
    </row>
    <row r="21" spans="2:12" hidden="1">
      <c r="B21" s="942" t="s">
        <v>445</v>
      </c>
      <c r="C21" s="962">
        <v>2.072425</v>
      </c>
      <c r="D21" s="962">
        <v>0</v>
      </c>
      <c r="E21" s="962">
        <v>2.072425</v>
      </c>
      <c r="F21" s="962">
        <v>0</v>
      </c>
      <c r="G21" s="962">
        <v>0</v>
      </c>
      <c r="H21" s="963">
        <v>0</v>
      </c>
      <c r="I21" s="964"/>
      <c r="J21" s="964"/>
      <c r="L21" s="964"/>
    </row>
    <row r="22" spans="2:12" hidden="1">
      <c r="B22" s="942" t="s">
        <v>446</v>
      </c>
      <c r="C22" s="962">
        <v>2.589788</v>
      </c>
      <c r="D22" s="962">
        <v>0</v>
      </c>
      <c r="E22" s="962">
        <v>2.589788</v>
      </c>
      <c r="F22" s="962">
        <v>20.888392</v>
      </c>
      <c r="G22" s="962">
        <v>0</v>
      </c>
      <c r="H22" s="963">
        <v>20.888392</v>
      </c>
      <c r="I22" s="964"/>
      <c r="J22" s="964"/>
      <c r="L22" s="964"/>
    </row>
    <row r="23" spans="2:12">
      <c r="B23" s="942" t="s">
        <v>447</v>
      </c>
      <c r="C23" s="962">
        <v>216.67054961000002</v>
      </c>
      <c r="D23" s="962">
        <v>181.20650499999999</v>
      </c>
      <c r="E23" s="962">
        <v>397.87705461000002</v>
      </c>
      <c r="F23" s="962">
        <v>200.35453190000001</v>
      </c>
      <c r="G23" s="962">
        <v>211.34007700000001</v>
      </c>
      <c r="H23" s="963">
        <v>411.69460889999999</v>
      </c>
      <c r="I23" s="964"/>
      <c r="J23" s="964"/>
      <c r="L23" s="964"/>
    </row>
    <row r="24" spans="2:12">
      <c r="B24" s="942" t="s">
        <v>448</v>
      </c>
      <c r="C24" s="962">
        <v>16.282735939999998</v>
      </c>
      <c r="D24" s="962">
        <v>27.274501000000001</v>
      </c>
      <c r="E24" s="962">
        <v>43.557236939999996</v>
      </c>
      <c r="F24" s="962">
        <v>3.5672973199999998</v>
      </c>
      <c r="G24" s="962">
        <v>5.8443440000000004</v>
      </c>
      <c r="H24" s="963">
        <v>9.4116413200000011</v>
      </c>
      <c r="I24" s="964"/>
      <c r="J24" s="964"/>
      <c r="L24" s="964"/>
    </row>
    <row r="25" spans="2:12" ht="25.5">
      <c r="B25" s="942" t="s">
        <v>449</v>
      </c>
      <c r="C25" s="962">
        <v>14.379284999999999</v>
      </c>
      <c r="D25" s="962">
        <v>0.55322700000000002</v>
      </c>
      <c r="E25" s="962">
        <v>14.932511999999999</v>
      </c>
      <c r="F25" s="962">
        <v>16.279762000000002</v>
      </c>
      <c r="G25" s="962">
        <v>1.654498</v>
      </c>
      <c r="H25" s="963">
        <v>17.934259999999998</v>
      </c>
      <c r="I25" s="964"/>
      <c r="J25" s="964"/>
      <c r="L25" s="964"/>
    </row>
    <row r="26" spans="2:12" ht="25.5">
      <c r="B26" s="942" t="s">
        <v>450</v>
      </c>
      <c r="C26" s="962">
        <v>6.2933893300000001</v>
      </c>
      <c r="D26" s="962">
        <v>0.273897</v>
      </c>
      <c r="E26" s="962">
        <v>6.5672863299999999</v>
      </c>
      <c r="F26" s="962">
        <v>20.233474899999997</v>
      </c>
      <c r="G26" s="962">
        <v>4.6492469999999999</v>
      </c>
      <c r="H26" s="963">
        <v>24.8827219</v>
      </c>
      <c r="I26" s="964"/>
      <c r="J26" s="964"/>
      <c r="L26" s="964"/>
    </row>
    <row r="27" spans="2:12" hidden="1">
      <c r="B27" s="942" t="s">
        <v>451</v>
      </c>
      <c r="C27" s="962">
        <v>5.7959833300000003</v>
      </c>
      <c r="D27" s="962">
        <v>0</v>
      </c>
      <c r="E27" s="962">
        <v>5.7959833300000003</v>
      </c>
      <c r="F27" s="962">
        <v>19.084782899999997</v>
      </c>
      <c r="G27" s="962">
        <v>3.6749999999999998</v>
      </c>
      <c r="H27" s="963">
        <v>22.759782899999998</v>
      </c>
      <c r="I27" s="964"/>
      <c r="J27" s="964"/>
      <c r="L27" s="964"/>
    </row>
    <row r="28" spans="2:12" hidden="1">
      <c r="B28" s="942" t="s">
        <v>452</v>
      </c>
      <c r="C28" s="962">
        <v>0.49740600000000001</v>
      </c>
      <c r="D28" s="962">
        <v>0.270868</v>
      </c>
      <c r="E28" s="962">
        <v>0.76827400000000001</v>
      </c>
      <c r="F28" s="962">
        <v>0.34118500000000002</v>
      </c>
      <c r="G28" s="962">
        <v>0.97424699999999997</v>
      </c>
      <c r="H28" s="963">
        <v>1.3154319999999999</v>
      </c>
      <c r="I28" s="964"/>
      <c r="J28" s="964"/>
      <c r="L28" s="964"/>
    </row>
    <row r="29" spans="2:12" hidden="1">
      <c r="B29" s="942" t="s">
        <v>453</v>
      </c>
      <c r="C29" s="962">
        <v>0</v>
      </c>
      <c r="D29" s="962">
        <v>3.029E-3</v>
      </c>
      <c r="E29" s="962">
        <v>3.029E-3</v>
      </c>
      <c r="F29" s="962">
        <v>0.80750699999999997</v>
      </c>
      <c r="G29" s="962">
        <v>0</v>
      </c>
      <c r="H29" s="963">
        <v>0.80750699999999997</v>
      </c>
      <c r="I29" s="964"/>
      <c r="J29" s="964"/>
      <c r="L29" s="964"/>
    </row>
    <row r="30" spans="2:12">
      <c r="B30" s="942" t="s">
        <v>454</v>
      </c>
      <c r="C30" s="962">
        <v>29.459890000000001</v>
      </c>
      <c r="D30" s="962">
        <v>2.2065450000000002</v>
      </c>
      <c r="E30" s="962">
        <v>31.666435</v>
      </c>
      <c r="F30" s="962">
        <v>17.080448000000001</v>
      </c>
      <c r="G30" s="962">
        <v>1.6932780000000001</v>
      </c>
      <c r="H30" s="963">
        <v>18.773726</v>
      </c>
      <c r="I30" s="964"/>
      <c r="J30" s="964"/>
      <c r="L30" s="964"/>
    </row>
    <row r="31" spans="2:12">
      <c r="B31" s="943" t="s">
        <v>455</v>
      </c>
      <c r="C31" s="962">
        <v>341.44370173999999</v>
      </c>
      <c r="D31" s="962">
        <v>27.111567000000001</v>
      </c>
      <c r="E31" s="962">
        <v>368.55526874000003</v>
      </c>
      <c r="F31" s="962">
        <v>365.75009807999999</v>
      </c>
      <c r="G31" s="962">
        <v>27.530525000000001</v>
      </c>
      <c r="H31" s="963">
        <v>393.28062308</v>
      </c>
      <c r="I31" s="964"/>
      <c r="J31" s="964"/>
      <c r="L31" s="964"/>
    </row>
    <row r="32" spans="2:12" ht="25.5">
      <c r="B32" s="943" t="s">
        <v>456</v>
      </c>
      <c r="C32" s="962">
        <v>164.582808</v>
      </c>
      <c r="D32" s="962">
        <v>2.0998730000000001</v>
      </c>
      <c r="E32" s="962">
        <v>166.682681</v>
      </c>
      <c r="F32" s="962">
        <v>137.18735899999999</v>
      </c>
      <c r="G32" s="962">
        <v>2.2942</v>
      </c>
      <c r="H32" s="963">
        <v>139.481559</v>
      </c>
      <c r="I32" s="964"/>
      <c r="J32" s="964"/>
      <c r="L32" s="964"/>
    </row>
    <row r="33" spans="2:12">
      <c r="B33" s="943" t="s">
        <v>457</v>
      </c>
      <c r="C33" s="962">
        <v>147.88255778999999</v>
      </c>
      <c r="D33" s="962">
        <v>2.3465189999999998</v>
      </c>
      <c r="E33" s="962">
        <v>150.22907678999999</v>
      </c>
      <c r="F33" s="962">
        <v>89.161969819999996</v>
      </c>
      <c r="G33" s="962">
        <v>5.2984239999999998</v>
      </c>
      <c r="H33" s="963">
        <v>94.460393819999993</v>
      </c>
      <c r="I33" s="964"/>
      <c r="J33" s="964"/>
      <c r="L33" s="964"/>
    </row>
    <row r="34" spans="2:12">
      <c r="B34" s="946" t="s">
        <v>458</v>
      </c>
      <c r="C34" s="962">
        <v>6499.7974827500002</v>
      </c>
      <c r="D34" s="962">
        <v>1520.6998940000001</v>
      </c>
      <c r="E34" s="962">
        <v>8020.4973767499996</v>
      </c>
      <c r="F34" s="962">
        <v>6961.9439433500002</v>
      </c>
      <c r="G34" s="962">
        <v>1751.5552029999999</v>
      </c>
      <c r="H34" s="963">
        <v>8713.499146350001</v>
      </c>
      <c r="I34" s="964"/>
      <c r="J34" s="964"/>
      <c r="L34" s="964"/>
    </row>
    <row r="35" spans="2:12">
      <c r="B35" s="943" t="s">
        <v>459</v>
      </c>
      <c r="C35" s="962">
        <v>2742.8155774000002</v>
      </c>
      <c r="D35" s="962">
        <v>237.57100299999999</v>
      </c>
      <c r="E35" s="962">
        <v>2980.3865804000002</v>
      </c>
      <c r="F35" s="962">
        <v>3002.12314655</v>
      </c>
      <c r="G35" s="962">
        <v>332.81703499999998</v>
      </c>
      <c r="H35" s="963">
        <v>3334.94018155</v>
      </c>
      <c r="I35" s="964"/>
      <c r="J35" s="964"/>
      <c r="L35" s="964"/>
    </row>
    <row r="36" spans="2:12">
      <c r="B36" s="942" t="s">
        <v>460</v>
      </c>
      <c r="C36" s="962">
        <v>3324.8241932300002</v>
      </c>
      <c r="D36" s="962">
        <v>252.81511699999999</v>
      </c>
      <c r="E36" s="962">
        <v>3577.6393102299999</v>
      </c>
      <c r="F36" s="962">
        <v>3588.2090221799999</v>
      </c>
      <c r="G36" s="962">
        <v>330.29818</v>
      </c>
      <c r="H36" s="963">
        <v>3918.5072021799997</v>
      </c>
      <c r="I36" s="964"/>
      <c r="J36" s="964"/>
      <c r="L36" s="964"/>
    </row>
    <row r="37" spans="2:12">
      <c r="B37" s="942" t="s">
        <v>461</v>
      </c>
      <c r="C37" s="962">
        <v>98.276007400000012</v>
      </c>
      <c r="D37" s="962">
        <v>0</v>
      </c>
      <c r="E37" s="962">
        <v>98.276007400000012</v>
      </c>
      <c r="F37" s="962">
        <v>126.751222</v>
      </c>
      <c r="G37" s="962">
        <v>0</v>
      </c>
      <c r="H37" s="963">
        <v>126.751222</v>
      </c>
      <c r="I37" s="964"/>
      <c r="J37" s="964"/>
      <c r="L37" s="964"/>
    </row>
    <row r="38" spans="2:12">
      <c r="B38" s="942" t="s">
        <v>462</v>
      </c>
      <c r="C38" s="962">
        <v>2.1529889999999998</v>
      </c>
      <c r="D38" s="962">
        <v>0</v>
      </c>
      <c r="E38" s="962">
        <v>2.1529889999999998</v>
      </c>
      <c r="F38" s="962">
        <v>4.1748440000000002</v>
      </c>
      <c r="G38" s="962">
        <v>0</v>
      </c>
      <c r="H38" s="963">
        <v>4.1748440000000002</v>
      </c>
      <c r="I38" s="964"/>
      <c r="J38" s="964"/>
      <c r="L38" s="964"/>
    </row>
    <row r="39" spans="2:12">
      <c r="B39" s="942" t="s">
        <v>463</v>
      </c>
      <c r="C39" s="962">
        <v>541.21016785000006</v>
      </c>
      <c r="D39" s="962">
        <v>18.419981</v>
      </c>
      <c r="E39" s="962">
        <v>559.63014885000007</v>
      </c>
      <c r="F39" s="962">
        <v>500.49478776999996</v>
      </c>
      <c r="G39" s="962">
        <v>16.205382</v>
      </c>
      <c r="H39" s="963">
        <v>516.70016977</v>
      </c>
      <c r="I39" s="964"/>
      <c r="J39" s="964"/>
      <c r="L39" s="964"/>
    </row>
    <row r="40" spans="2:12">
      <c r="B40" s="942" t="s">
        <v>464</v>
      </c>
      <c r="C40" s="962">
        <v>-6.6510040000000004</v>
      </c>
      <c r="D40" s="962">
        <v>3.1068609999999999</v>
      </c>
      <c r="E40" s="962">
        <v>-3.544143</v>
      </c>
      <c r="F40" s="962">
        <v>22.636884999999999</v>
      </c>
      <c r="G40" s="962">
        <v>27.665417999999999</v>
      </c>
      <c r="H40" s="963">
        <v>50.302303000000002</v>
      </c>
      <c r="I40" s="964"/>
      <c r="J40" s="964"/>
      <c r="L40" s="964"/>
    </row>
    <row r="41" spans="2:12">
      <c r="B41" s="942" t="s">
        <v>465</v>
      </c>
      <c r="C41" s="962">
        <v>-2.281434</v>
      </c>
      <c r="D41" s="962">
        <v>0</v>
      </c>
      <c r="E41" s="962">
        <v>-2.281434</v>
      </c>
      <c r="F41" s="962">
        <v>1.533922</v>
      </c>
      <c r="G41" s="962">
        <v>0</v>
      </c>
      <c r="H41" s="963">
        <v>1.533922</v>
      </c>
      <c r="I41" s="964"/>
      <c r="J41" s="964"/>
      <c r="L41" s="964"/>
    </row>
    <row r="42" spans="2:12">
      <c r="B42" s="942" t="s">
        <v>466</v>
      </c>
      <c r="C42" s="962">
        <v>-64.000118420000007</v>
      </c>
      <c r="D42" s="962">
        <v>-6.9005999999999998E-2</v>
      </c>
      <c r="E42" s="962">
        <v>-64.069124420000009</v>
      </c>
      <c r="F42" s="962">
        <v>-24.232015140000001</v>
      </c>
      <c r="G42" s="962">
        <v>8.9411810000000003</v>
      </c>
      <c r="H42" s="963">
        <v>-15.290834140000001</v>
      </c>
      <c r="I42" s="964"/>
      <c r="J42" s="964"/>
      <c r="L42" s="964"/>
    </row>
    <row r="43" spans="2:12" ht="25.5">
      <c r="B43" s="943" t="s">
        <v>467</v>
      </c>
      <c r="C43" s="962">
        <v>-2.8250199999999999</v>
      </c>
      <c r="D43" s="962">
        <v>753.88664000000006</v>
      </c>
      <c r="E43" s="962">
        <v>751.06161999999995</v>
      </c>
      <c r="F43" s="962">
        <v>5.5338640000000003</v>
      </c>
      <c r="G43" s="962">
        <v>813.59712100000002</v>
      </c>
      <c r="H43" s="963">
        <v>819.13098500000001</v>
      </c>
      <c r="I43" s="964"/>
      <c r="J43" s="964"/>
      <c r="L43" s="964"/>
    </row>
    <row r="44" spans="2:12" hidden="1">
      <c r="B44" s="942" t="s">
        <v>468</v>
      </c>
      <c r="C44" s="962">
        <v>0</v>
      </c>
      <c r="D44" s="962">
        <v>753.88664000000006</v>
      </c>
      <c r="E44" s="962">
        <v>753.88664000000006</v>
      </c>
      <c r="F44" s="962">
        <v>0</v>
      </c>
      <c r="G44" s="962">
        <v>812.26938600000005</v>
      </c>
      <c r="H44" s="963">
        <v>812.26938600000005</v>
      </c>
      <c r="I44" s="964"/>
      <c r="J44" s="964"/>
      <c r="L44" s="964"/>
    </row>
    <row r="45" spans="2:12" hidden="1">
      <c r="B45" s="942" t="s">
        <v>469</v>
      </c>
      <c r="C45" s="962">
        <v>0</v>
      </c>
      <c r="D45" s="962">
        <v>754.16413399999999</v>
      </c>
      <c r="E45" s="962">
        <v>754.16413399999999</v>
      </c>
      <c r="F45" s="962">
        <v>0</v>
      </c>
      <c r="G45" s="962">
        <v>830.92558199999996</v>
      </c>
      <c r="H45" s="963">
        <v>830.92558199999996</v>
      </c>
      <c r="I45" s="964"/>
      <c r="J45" s="964"/>
      <c r="L45" s="964"/>
    </row>
    <row r="46" spans="2:12" ht="25.5">
      <c r="B46" s="942" t="s">
        <v>470</v>
      </c>
      <c r="C46" s="962">
        <v>0</v>
      </c>
      <c r="D46" s="962">
        <v>0.27749400000000002</v>
      </c>
      <c r="E46" s="962">
        <v>0.27749400000000002</v>
      </c>
      <c r="F46" s="962">
        <v>0</v>
      </c>
      <c r="G46" s="962">
        <v>18.656196000000001</v>
      </c>
      <c r="H46" s="963">
        <v>18.656196000000001</v>
      </c>
      <c r="I46" s="964"/>
      <c r="J46" s="964"/>
      <c r="L46" s="964"/>
    </row>
    <row r="47" spans="2:12" hidden="1">
      <c r="B47" s="942" t="s">
        <v>471</v>
      </c>
      <c r="C47" s="962">
        <v>0</v>
      </c>
      <c r="D47" s="962">
        <v>0</v>
      </c>
      <c r="E47" s="962">
        <v>0</v>
      </c>
      <c r="F47" s="962">
        <v>0</v>
      </c>
      <c r="G47" s="962">
        <v>0</v>
      </c>
      <c r="H47" s="963">
        <v>0</v>
      </c>
      <c r="I47" s="964"/>
      <c r="J47" s="964"/>
      <c r="L47" s="964"/>
    </row>
    <row r="48" spans="2:12" hidden="1">
      <c r="B48" s="942" t="s">
        <v>472</v>
      </c>
      <c r="C48" s="962">
        <v>0</v>
      </c>
      <c r="D48" s="962">
        <v>0</v>
      </c>
      <c r="E48" s="962">
        <v>0</v>
      </c>
      <c r="F48" s="962">
        <v>0</v>
      </c>
      <c r="G48" s="962">
        <v>0</v>
      </c>
      <c r="H48" s="963">
        <v>0</v>
      </c>
      <c r="I48" s="964"/>
      <c r="J48" s="964"/>
      <c r="L48" s="964"/>
    </row>
    <row r="49" spans="2:12" ht="25.5">
      <c r="B49" s="942" t="s">
        <v>473</v>
      </c>
      <c r="C49" s="962">
        <v>0</v>
      </c>
      <c r="D49" s="962">
        <v>0</v>
      </c>
      <c r="E49" s="962">
        <v>0</v>
      </c>
      <c r="F49" s="962">
        <v>0</v>
      </c>
      <c r="G49" s="962">
        <v>0</v>
      </c>
      <c r="H49" s="963">
        <v>0</v>
      </c>
      <c r="I49" s="964"/>
      <c r="J49" s="964"/>
      <c r="L49" s="964"/>
    </row>
    <row r="50" spans="2:12" ht="25.5" hidden="1">
      <c r="B50" s="942" t="s">
        <v>474</v>
      </c>
      <c r="C50" s="962">
        <v>-2.8250199999999999</v>
      </c>
      <c r="D50" s="962">
        <v>0</v>
      </c>
      <c r="E50" s="962">
        <v>-2.8250199999999999</v>
      </c>
      <c r="F50" s="962">
        <v>5.5338640000000003</v>
      </c>
      <c r="G50" s="962">
        <v>1.3277350000000001</v>
      </c>
      <c r="H50" s="963">
        <v>6.861599</v>
      </c>
      <c r="I50" s="964"/>
      <c r="J50" s="964"/>
      <c r="L50" s="964"/>
    </row>
    <row r="51" spans="2:12" hidden="1">
      <c r="B51" s="942" t="s">
        <v>475</v>
      </c>
      <c r="C51" s="962">
        <v>0.37216199999999999</v>
      </c>
      <c r="D51" s="962">
        <v>0</v>
      </c>
      <c r="E51" s="962">
        <v>0.37216199999999999</v>
      </c>
      <c r="F51" s="962">
        <v>0.79901599999999995</v>
      </c>
      <c r="G51" s="962">
        <v>1.3277350000000001</v>
      </c>
      <c r="H51" s="963">
        <v>2.1267510000000001</v>
      </c>
      <c r="I51" s="964"/>
      <c r="J51" s="964"/>
      <c r="L51" s="964"/>
    </row>
    <row r="52" spans="2:12" ht="25.5">
      <c r="B52" s="942" t="s">
        <v>476</v>
      </c>
      <c r="C52" s="962">
        <v>3.1971820000000002</v>
      </c>
      <c r="D52" s="962">
        <v>0</v>
      </c>
      <c r="E52" s="962">
        <v>3.1971820000000002</v>
      </c>
      <c r="F52" s="962">
        <v>-4.7348480000000004</v>
      </c>
      <c r="G52" s="962">
        <v>0</v>
      </c>
      <c r="H52" s="963">
        <v>-4.7348480000000004</v>
      </c>
      <c r="I52" s="964"/>
      <c r="J52" s="964"/>
      <c r="L52" s="964"/>
    </row>
    <row r="53" spans="2:12" ht="38.25" hidden="1">
      <c r="B53" s="943" t="s">
        <v>477</v>
      </c>
      <c r="C53" s="962">
        <v>0</v>
      </c>
      <c r="D53" s="962">
        <v>39.378034999999997</v>
      </c>
      <c r="E53" s="962">
        <v>39.378034999999997</v>
      </c>
      <c r="F53" s="962">
        <v>0</v>
      </c>
      <c r="G53" s="962">
        <v>66.209590000000006</v>
      </c>
      <c r="H53" s="963">
        <v>66.209590000000006</v>
      </c>
      <c r="I53" s="964"/>
      <c r="J53" s="964"/>
      <c r="L53" s="964"/>
    </row>
    <row r="54" spans="2:12" ht="25.5" hidden="1">
      <c r="B54" s="942" t="s">
        <v>478</v>
      </c>
      <c r="C54" s="962">
        <v>0</v>
      </c>
      <c r="D54" s="962">
        <v>39.378034999999997</v>
      </c>
      <c r="E54" s="962">
        <v>39.378034999999997</v>
      </c>
      <c r="F54" s="962">
        <v>0</v>
      </c>
      <c r="G54" s="962">
        <v>66.209590000000006</v>
      </c>
      <c r="H54" s="963">
        <v>66.209590000000006</v>
      </c>
      <c r="I54" s="964"/>
      <c r="J54" s="964"/>
      <c r="L54" s="964"/>
    </row>
    <row r="55" spans="2:12" ht="38.25">
      <c r="B55" s="942" t="s">
        <v>479</v>
      </c>
      <c r="C55" s="962">
        <v>0</v>
      </c>
      <c r="D55" s="962">
        <v>0</v>
      </c>
      <c r="E55" s="962">
        <v>0</v>
      </c>
      <c r="F55" s="962">
        <v>0</v>
      </c>
      <c r="G55" s="962">
        <v>0</v>
      </c>
      <c r="H55" s="963">
        <v>0</v>
      </c>
      <c r="I55" s="964"/>
      <c r="J55" s="964"/>
      <c r="L55" s="964"/>
    </row>
    <row r="56" spans="2:12">
      <c r="B56" s="943" t="s">
        <v>480</v>
      </c>
      <c r="C56" s="962">
        <v>157.3375767</v>
      </c>
      <c r="D56" s="962">
        <v>0.60880400000000001</v>
      </c>
      <c r="E56" s="962">
        <v>157.94638069999999</v>
      </c>
      <c r="F56" s="962">
        <v>166.67512580000002</v>
      </c>
      <c r="G56" s="962">
        <v>0.616475</v>
      </c>
      <c r="H56" s="963">
        <v>167.29160080000003</v>
      </c>
      <c r="I56" s="964"/>
      <c r="J56" s="964"/>
      <c r="L56" s="964"/>
    </row>
    <row r="57" spans="2:12">
      <c r="B57" s="942" t="s">
        <v>481</v>
      </c>
      <c r="C57" s="962">
        <v>18.768726999999998</v>
      </c>
      <c r="D57" s="962">
        <v>0</v>
      </c>
      <c r="E57" s="962">
        <v>18.768726999999998</v>
      </c>
      <c r="F57" s="962">
        <v>29.841653999999998</v>
      </c>
      <c r="G57" s="962">
        <v>0</v>
      </c>
      <c r="H57" s="963">
        <v>29.841653999999998</v>
      </c>
      <c r="I57" s="964"/>
      <c r="J57" s="964"/>
      <c r="L57" s="964"/>
    </row>
    <row r="58" spans="2:12" ht="16.5" customHeight="1">
      <c r="B58" s="942" t="s">
        <v>482</v>
      </c>
      <c r="C58" s="962">
        <v>138.56884969999999</v>
      </c>
      <c r="D58" s="962">
        <v>0.60880400000000001</v>
      </c>
      <c r="E58" s="962">
        <v>139.17765369999998</v>
      </c>
      <c r="F58" s="962">
        <v>136.83347180000001</v>
      </c>
      <c r="G58" s="962">
        <v>0.616475</v>
      </c>
      <c r="H58" s="963">
        <v>137.44994680000002</v>
      </c>
      <c r="I58" s="964"/>
      <c r="J58" s="964"/>
      <c r="L58" s="964"/>
    </row>
    <row r="59" spans="2:12">
      <c r="B59" s="943" t="s">
        <v>483</v>
      </c>
      <c r="C59" s="962">
        <v>2988.39181693</v>
      </c>
      <c r="D59" s="962">
        <v>443.21797199999997</v>
      </c>
      <c r="E59" s="962">
        <v>3431.6097889299999</v>
      </c>
      <c r="F59" s="962">
        <v>3169.0893632500001</v>
      </c>
      <c r="G59" s="962">
        <v>504.29073</v>
      </c>
      <c r="H59" s="963">
        <v>3673.3800932499998</v>
      </c>
      <c r="I59" s="964"/>
      <c r="J59" s="964"/>
      <c r="L59" s="964"/>
    </row>
    <row r="60" spans="2:12" hidden="1">
      <c r="B60" s="942" t="s">
        <v>484</v>
      </c>
      <c r="C60" s="962">
        <v>1543.78110442</v>
      </c>
      <c r="D60" s="962">
        <v>304.87048700000003</v>
      </c>
      <c r="E60" s="962">
        <v>1848.6515914200002</v>
      </c>
      <c r="F60" s="962">
        <v>1719.2927292699999</v>
      </c>
      <c r="G60" s="962">
        <v>331.83499399999999</v>
      </c>
      <c r="H60" s="963">
        <v>2051.1277232699999</v>
      </c>
      <c r="I60" s="964"/>
      <c r="J60" s="964"/>
      <c r="L60" s="964"/>
    </row>
    <row r="61" spans="2:12" hidden="1">
      <c r="B61" s="942" t="s">
        <v>485</v>
      </c>
      <c r="C61" s="962">
        <v>704.45787399999995</v>
      </c>
      <c r="D61" s="962">
        <v>243.33156500000001</v>
      </c>
      <c r="E61" s="962">
        <v>947.78943900000002</v>
      </c>
      <c r="F61" s="962">
        <v>852.75153799999998</v>
      </c>
      <c r="G61" s="962">
        <v>270.209566</v>
      </c>
      <c r="H61" s="963">
        <v>1122.961104</v>
      </c>
      <c r="I61" s="964"/>
      <c r="J61" s="964"/>
      <c r="L61" s="964"/>
    </row>
    <row r="62" spans="2:12" hidden="1">
      <c r="B62" s="942" t="s">
        <v>486</v>
      </c>
      <c r="C62" s="962">
        <v>633.37427500000001</v>
      </c>
      <c r="D62" s="962">
        <v>35.175007000000001</v>
      </c>
      <c r="E62" s="962">
        <v>668.54928199999995</v>
      </c>
      <c r="F62" s="962">
        <v>651.91416200000003</v>
      </c>
      <c r="G62" s="962">
        <v>37.941622000000002</v>
      </c>
      <c r="H62" s="963">
        <v>689.85578399999997</v>
      </c>
      <c r="I62" s="964"/>
      <c r="J62" s="964"/>
      <c r="L62" s="964"/>
    </row>
    <row r="63" spans="2:12">
      <c r="B63" s="942" t="s">
        <v>487</v>
      </c>
      <c r="C63" s="962">
        <v>256.07631744000003</v>
      </c>
      <c r="D63" s="962">
        <v>26.363914999999999</v>
      </c>
      <c r="E63" s="962">
        <v>282.44023243999999</v>
      </c>
      <c r="F63" s="962">
        <v>269.87450561000003</v>
      </c>
      <c r="G63" s="962">
        <v>23.683806000000001</v>
      </c>
      <c r="H63" s="963">
        <v>293.55831161000003</v>
      </c>
      <c r="I63" s="964"/>
      <c r="J63" s="964"/>
      <c r="L63" s="964"/>
    </row>
    <row r="64" spans="2:12" hidden="1">
      <c r="B64" s="942" t="s">
        <v>488</v>
      </c>
      <c r="C64" s="962">
        <v>-50.127362020000007</v>
      </c>
      <c r="D64" s="962">
        <v>0</v>
      </c>
      <c r="E64" s="962">
        <v>-50.127362020000007</v>
      </c>
      <c r="F64" s="962">
        <v>-55.247476340000006</v>
      </c>
      <c r="G64" s="962">
        <v>0</v>
      </c>
      <c r="H64" s="963">
        <v>-55.247476340000006</v>
      </c>
      <c r="I64" s="964"/>
      <c r="J64" s="964"/>
      <c r="L64" s="964"/>
    </row>
    <row r="65" spans="2:12" hidden="1">
      <c r="B65" s="942" t="s">
        <v>489</v>
      </c>
      <c r="C65" s="962">
        <v>1444.61071251</v>
      </c>
      <c r="D65" s="962">
        <v>138.34748500000001</v>
      </c>
      <c r="E65" s="962">
        <v>1582.95819751</v>
      </c>
      <c r="F65" s="962">
        <v>1449.79663398</v>
      </c>
      <c r="G65" s="962">
        <v>172.455736</v>
      </c>
      <c r="H65" s="963">
        <v>1622.2523699799999</v>
      </c>
      <c r="I65" s="964"/>
      <c r="J65" s="964"/>
      <c r="L65" s="964"/>
    </row>
    <row r="66" spans="2:12" ht="25.5" hidden="1">
      <c r="B66" s="942" t="s">
        <v>490</v>
      </c>
      <c r="C66" s="962">
        <v>98.475962159999995</v>
      </c>
      <c r="D66" s="962">
        <v>9.0268639999999998</v>
      </c>
      <c r="E66" s="962">
        <v>107.50282616</v>
      </c>
      <c r="F66" s="962">
        <v>106.03308758</v>
      </c>
      <c r="G66" s="962">
        <v>9.6867660000000004</v>
      </c>
      <c r="H66" s="963">
        <v>115.71985357999999</v>
      </c>
      <c r="I66" s="964"/>
      <c r="J66" s="964"/>
      <c r="L66" s="964"/>
    </row>
    <row r="67" spans="2:12" hidden="1">
      <c r="B67" s="942" t="s">
        <v>491</v>
      </c>
      <c r="C67" s="962">
        <v>547.27220499999999</v>
      </c>
      <c r="D67" s="962">
        <v>55.420923999999999</v>
      </c>
      <c r="E67" s="962">
        <v>602.693129</v>
      </c>
      <c r="F67" s="962">
        <v>551.10384799999997</v>
      </c>
      <c r="G67" s="962">
        <v>71.917000000000002</v>
      </c>
      <c r="H67" s="963">
        <v>623.020848</v>
      </c>
      <c r="I67" s="964"/>
      <c r="J67" s="964"/>
      <c r="L67" s="964"/>
    </row>
    <row r="68" spans="2:12">
      <c r="B68" s="942" t="s">
        <v>492</v>
      </c>
      <c r="C68" s="962">
        <v>331.81883800000003</v>
      </c>
      <c r="D68" s="962">
        <v>43.695141</v>
      </c>
      <c r="E68" s="962">
        <v>375.51397900000001</v>
      </c>
      <c r="F68" s="962">
        <v>324.94651199999998</v>
      </c>
      <c r="G68" s="962">
        <v>47.636884000000002</v>
      </c>
      <c r="H68" s="963">
        <v>372.58339599999999</v>
      </c>
      <c r="I68" s="964"/>
      <c r="J68" s="964"/>
      <c r="L68" s="964"/>
    </row>
    <row r="69" spans="2:12">
      <c r="B69" s="965" t="s">
        <v>493</v>
      </c>
      <c r="C69" s="962">
        <v>54.531554</v>
      </c>
      <c r="D69" s="962">
        <v>2.135297</v>
      </c>
      <c r="E69" s="962">
        <v>56.666851000000001</v>
      </c>
      <c r="F69" s="962">
        <v>59.058076999999997</v>
      </c>
      <c r="G69" s="962">
        <v>4.6942159999999999</v>
      </c>
      <c r="H69" s="963">
        <v>63.752293000000002</v>
      </c>
      <c r="I69" s="964"/>
      <c r="J69" s="964"/>
      <c r="L69" s="964"/>
    </row>
    <row r="70" spans="2:12">
      <c r="B70" s="965" t="s">
        <v>494</v>
      </c>
      <c r="C70" s="962">
        <v>116.303241</v>
      </c>
      <c r="D70" s="962">
        <v>8.4067860000000003</v>
      </c>
      <c r="E70" s="962">
        <v>124.710027</v>
      </c>
      <c r="F70" s="962">
        <v>113.936117</v>
      </c>
      <c r="G70" s="962">
        <v>17.658785999999999</v>
      </c>
      <c r="H70" s="963">
        <v>131.59490299999999</v>
      </c>
      <c r="I70" s="964"/>
      <c r="J70" s="964"/>
      <c r="L70" s="964"/>
    </row>
    <row r="71" spans="2:12">
      <c r="B71" s="965" t="s">
        <v>495</v>
      </c>
      <c r="C71" s="962">
        <v>9.0441640000000003</v>
      </c>
      <c r="D71" s="962">
        <v>0</v>
      </c>
      <c r="E71" s="962">
        <v>9.0441640000000003</v>
      </c>
      <c r="F71" s="962">
        <v>8.9324300000000001</v>
      </c>
      <c r="G71" s="962">
        <v>0</v>
      </c>
      <c r="H71" s="963">
        <v>8.9324300000000001</v>
      </c>
      <c r="I71" s="964"/>
      <c r="J71" s="964"/>
      <c r="L71" s="964"/>
    </row>
    <row r="72" spans="2:12">
      <c r="B72" s="965" t="s">
        <v>496</v>
      </c>
      <c r="C72" s="962">
        <v>35.574407999999998</v>
      </c>
      <c r="D72" s="962">
        <v>1.1837</v>
      </c>
      <c r="E72" s="962">
        <v>36.758108</v>
      </c>
      <c r="F72" s="962">
        <v>44.230711999999997</v>
      </c>
      <c r="G72" s="962">
        <v>1.927114</v>
      </c>
      <c r="H72" s="963">
        <v>46.157826</v>
      </c>
      <c r="I72" s="964"/>
      <c r="J72" s="964"/>
      <c r="L72" s="964"/>
    </row>
    <row r="73" spans="2:12" ht="25.5">
      <c r="B73" s="965" t="s">
        <v>497</v>
      </c>
      <c r="C73" s="962">
        <v>91.696172000000004</v>
      </c>
      <c r="D73" s="962">
        <v>6.2659409999999998</v>
      </c>
      <c r="E73" s="962">
        <v>97.962113000000002</v>
      </c>
      <c r="F73" s="962">
        <v>104.74705</v>
      </c>
      <c r="G73" s="962">
        <v>7.4051729999999996</v>
      </c>
      <c r="H73" s="963">
        <v>112.15222300000001</v>
      </c>
      <c r="I73" s="964"/>
      <c r="J73" s="964"/>
      <c r="L73" s="964"/>
    </row>
    <row r="74" spans="2:12" hidden="1">
      <c r="B74" s="965" t="s">
        <v>498</v>
      </c>
      <c r="C74" s="962">
        <v>707.16637335000007</v>
      </c>
      <c r="D74" s="962">
        <v>67.633756000000005</v>
      </c>
      <c r="E74" s="962">
        <v>774.80012935000002</v>
      </c>
      <c r="F74" s="962">
        <v>687.91264839999997</v>
      </c>
      <c r="G74" s="962">
        <v>83.446797000000004</v>
      </c>
      <c r="H74" s="963">
        <v>771.35944540000003</v>
      </c>
      <c r="I74" s="964"/>
      <c r="J74" s="964"/>
      <c r="L74" s="964"/>
    </row>
    <row r="75" spans="2:12" hidden="1">
      <c r="B75" s="965" t="s">
        <v>499</v>
      </c>
      <c r="C75" s="962">
        <v>466.62414955000003</v>
      </c>
      <c r="D75" s="962">
        <v>46.971072999999997</v>
      </c>
      <c r="E75" s="962">
        <v>513.59522255000002</v>
      </c>
      <c r="F75" s="962">
        <v>454.20389512999998</v>
      </c>
      <c r="G75" s="962">
        <v>58.942920999999998</v>
      </c>
      <c r="H75" s="963">
        <v>513.14681613000005</v>
      </c>
      <c r="I75" s="964"/>
      <c r="J75" s="964"/>
      <c r="L75" s="964"/>
    </row>
    <row r="76" spans="2:12" hidden="1">
      <c r="B76" s="965" t="s">
        <v>500</v>
      </c>
      <c r="C76" s="962">
        <v>102.61994234999999</v>
      </c>
      <c r="D76" s="962">
        <v>5.4949320000000004</v>
      </c>
      <c r="E76" s="962">
        <v>108.11487434999999</v>
      </c>
      <c r="F76" s="962">
        <v>100.36681276</v>
      </c>
      <c r="G76" s="962">
        <v>7.5098310000000001</v>
      </c>
      <c r="H76" s="963">
        <v>107.87664376000001</v>
      </c>
      <c r="I76" s="964"/>
      <c r="J76" s="964"/>
      <c r="L76" s="964"/>
    </row>
    <row r="77" spans="2:12">
      <c r="B77" s="965" t="s">
        <v>501</v>
      </c>
      <c r="C77" s="962">
        <v>137.92228144999999</v>
      </c>
      <c r="D77" s="962">
        <v>15.167751000000001</v>
      </c>
      <c r="E77" s="962">
        <v>153.09003245</v>
      </c>
      <c r="F77" s="962">
        <v>133.34194051</v>
      </c>
      <c r="G77" s="962">
        <v>16.994045</v>
      </c>
      <c r="H77" s="963">
        <v>150.33598551</v>
      </c>
      <c r="I77" s="964"/>
      <c r="J77" s="964"/>
      <c r="L77" s="964"/>
    </row>
    <row r="78" spans="2:12">
      <c r="B78" s="943" t="s">
        <v>502</v>
      </c>
      <c r="C78" s="962">
        <v>56.110099770000005</v>
      </c>
      <c r="D78" s="962">
        <v>29.814173</v>
      </c>
      <c r="E78" s="962">
        <v>85.924272770000016</v>
      </c>
      <c r="F78" s="962">
        <v>50.411315250000001</v>
      </c>
      <c r="G78" s="962">
        <v>8.7581019999999992</v>
      </c>
      <c r="H78" s="963">
        <v>59.169417250000002</v>
      </c>
      <c r="I78" s="964"/>
      <c r="J78" s="964"/>
      <c r="L78" s="964"/>
    </row>
    <row r="79" spans="2:12" ht="25.5">
      <c r="B79" s="942" t="s">
        <v>503</v>
      </c>
      <c r="C79" s="962">
        <v>22.681932</v>
      </c>
      <c r="D79" s="962">
        <v>0</v>
      </c>
      <c r="E79" s="962">
        <v>22.681932</v>
      </c>
      <c r="F79" s="962">
        <v>22.364000999999998</v>
      </c>
      <c r="G79" s="962">
        <v>0</v>
      </c>
      <c r="H79" s="963">
        <v>22.364000999999998</v>
      </c>
      <c r="I79" s="964"/>
      <c r="J79" s="964"/>
      <c r="L79" s="964"/>
    </row>
    <row r="80" spans="2:12">
      <c r="B80" s="942" t="s">
        <v>504</v>
      </c>
      <c r="C80" s="962">
        <v>8.5548830000000002</v>
      </c>
      <c r="D80" s="962">
        <v>1.01864</v>
      </c>
      <c r="E80" s="962">
        <v>9.5735229999999998</v>
      </c>
      <c r="F80" s="962">
        <v>6.0497079999999999</v>
      </c>
      <c r="G80" s="962">
        <v>1.13785</v>
      </c>
      <c r="H80" s="963">
        <v>7.1875580000000001</v>
      </c>
      <c r="I80" s="964"/>
      <c r="J80" s="964"/>
      <c r="L80" s="964"/>
    </row>
    <row r="81" spans="2:12">
      <c r="B81" s="942" t="s">
        <v>505</v>
      </c>
      <c r="C81" s="962">
        <v>15.60599077</v>
      </c>
      <c r="D81" s="962">
        <v>28.758454</v>
      </c>
      <c r="E81" s="962">
        <v>44.364444769999999</v>
      </c>
      <c r="F81" s="962">
        <v>4.80480325</v>
      </c>
      <c r="G81" s="962">
        <v>5.8584449999999997</v>
      </c>
      <c r="H81" s="963">
        <v>10.663248250000001</v>
      </c>
      <c r="I81" s="964"/>
      <c r="J81" s="964"/>
      <c r="L81" s="964"/>
    </row>
    <row r="82" spans="2:12" ht="25.5">
      <c r="B82" s="942" t="s">
        <v>506</v>
      </c>
      <c r="C82" s="962">
        <v>8.0023049999999998</v>
      </c>
      <c r="D82" s="962">
        <v>4.241E-3</v>
      </c>
      <c r="E82" s="962">
        <v>8.0065460000000002</v>
      </c>
      <c r="F82" s="962">
        <v>14.458181</v>
      </c>
      <c r="G82" s="962">
        <v>1.337604</v>
      </c>
      <c r="H82" s="963">
        <v>15.795785</v>
      </c>
      <c r="I82" s="964"/>
      <c r="J82" s="964"/>
      <c r="L82" s="964"/>
    </row>
    <row r="83" spans="2:12" ht="25.5">
      <c r="B83" s="942" t="s">
        <v>507</v>
      </c>
      <c r="C83" s="962">
        <v>0.89534499999999995</v>
      </c>
      <c r="D83" s="962">
        <v>0</v>
      </c>
      <c r="E83" s="962">
        <v>0.89534499999999995</v>
      </c>
      <c r="F83" s="962">
        <v>1.7697620000000001</v>
      </c>
      <c r="G83" s="962">
        <v>0</v>
      </c>
      <c r="H83" s="963">
        <v>1.7697620000000001</v>
      </c>
      <c r="I83" s="964"/>
      <c r="J83" s="964"/>
      <c r="L83" s="964"/>
    </row>
    <row r="84" spans="2:12">
      <c r="B84" s="942" t="s">
        <v>508</v>
      </c>
      <c r="C84" s="962">
        <v>0.73823000000000005</v>
      </c>
      <c r="D84" s="962">
        <v>0</v>
      </c>
      <c r="E84" s="962">
        <v>0.73823000000000005</v>
      </c>
      <c r="F84" s="962">
        <v>1.6404669999999999</v>
      </c>
      <c r="G84" s="962">
        <v>0</v>
      </c>
      <c r="H84" s="963">
        <v>1.6404669999999999</v>
      </c>
      <c r="I84" s="964"/>
      <c r="J84" s="964"/>
      <c r="L84" s="964"/>
    </row>
    <row r="85" spans="2:12">
      <c r="B85" s="942" t="s">
        <v>509</v>
      </c>
      <c r="C85" s="962">
        <v>0.157115</v>
      </c>
      <c r="D85" s="962">
        <v>0</v>
      </c>
      <c r="E85" s="962">
        <v>0.157115</v>
      </c>
      <c r="F85" s="962">
        <v>0.12929499999999999</v>
      </c>
      <c r="G85" s="962">
        <v>0</v>
      </c>
      <c r="H85" s="963">
        <v>0.12929499999999999</v>
      </c>
      <c r="I85" s="964"/>
      <c r="J85" s="964"/>
      <c r="L85" s="964"/>
    </row>
    <row r="86" spans="2:12">
      <c r="B86" s="942" t="s">
        <v>510</v>
      </c>
      <c r="C86" s="962">
        <v>0</v>
      </c>
      <c r="D86" s="962">
        <v>0</v>
      </c>
      <c r="E86" s="962">
        <v>0</v>
      </c>
      <c r="F86" s="962">
        <v>0</v>
      </c>
      <c r="G86" s="962">
        <v>0</v>
      </c>
      <c r="H86" s="963">
        <v>0</v>
      </c>
      <c r="I86" s="964"/>
      <c r="J86" s="964"/>
      <c r="L86" s="964"/>
    </row>
    <row r="87" spans="2:12">
      <c r="B87" s="942" t="s">
        <v>511</v>
      </c>
      <c r="C87" s="962">
        <v>0.36964399999999997</v>
      </c>
      <c r="D87" s="962">
        <v>3.2837999999999999E-2</v>
      </c>
      <c r="E87" s="962">
        <v>0.40248200000000001</v>
      </c>
      <c r="F87" s="962">
        <v>0.96486000000000005</v>
      </c>
      <c r="G87" s="962">
        <v>0.424203</v>
      </c>
      <c r="H87" s="963">
        <v>1.3890629999999999</v>
      </c>
      <c r="I87" s="964"/>
      <c r="J87" s="964"/>
      <c r="L87" s="964"/>
    </row>
    <row r="88" spans="2:12" ht="25.5">
      <c r="B88" s="943" t="s">
        <v>512</v>
      </c>
      <c r="C88" s="962">
        <v>408.84468936000002</v>
      </c>
      <c r="D88" s="962">
        <v>13.916796</v>
      </c>
      <c r="E88" s="962">
        <v>422.76148535999999</v>
      </c>
      <c r="F88" s="962">
        <v>434.85346326999996</v>
      </c>
      <c r="G88" s="962">
        <v>16.045591000000002</v>
      </c>
      <c r="H88" s="963">
        <v>450.89905426999997</v>
      </c>
      <c r="I88" s="964"/>
      <c r="J88" s="964"/>
      <c r="L88" s="964"/>
    </row>
    <row r="89" spans="2:12">
      <c r="B89" s="942" t="s">
        <v>513</v>
      </c>
      <c r="C89" s="962">
        <v>0</v>
      </c>
      <c r="D89" s="962">
        <v>0</v>
      </c>
      <c r="E89" s="962">
        <v>0</v>
      </c>
      <c r="F89" s="962">
        <v>0</v>
      </c>
      <c r="G89" s="962">
        <v>0</v>
      </c>
      <c r="H89" s="963">
        <v>0</v>
      </c>
      <c r="I89" s="964"/>
      <c r="J89" s="964"/>
      <c r="L89" s="964"/>
    </row>
    <row r="90" spans="2:12">
      <c r="B90" s="942" t="s">
        <v>514</v>
      </c>
      <c r="C90" s="962">
        <v>408.84468936000002</v>
      </c>
      <c r="D90" s="962">
        <v>13.916796</v>
      </c>
      <c r="E90" s="962">
        <v>422.76148535999999</v>
      </c>
      <c r="F90" s="962">
        <v>434.85346326999996</v>
      </c>
      <c r="G90" s="962">
        <v>16.045591000000002</v>
      </c>
      <c r="H90" s="963">
        <v>450.89905426999997</v>
      </c>
      <c r="I90" s="964"/>
      <c r="J90" s="964"/>
      <c r="L90" s="964"/>
    </row>
    <row r="91" spans="2:12" ht="28.5" customHeight="1">
      <c r="B91" s="943" t="s">
        <v>515</v>
      </c>
      <c r="C91" s="962">
        <v>84.124160689999997</v>
      </c>
      <c r="D91" s="962">
        <v>0.921991</v>
      </c>
      <c r="E91" s="962">
        <v>85.046151690000002</v>
      </c>
      <c r="F91" s="962">
        <v>74.307857999999996</v>
      </c>
      <c r="G91" s="962">
        <v>7.5384120000000001</v>
      </c>
      <c r="H91" s="963">
        <v>81.846270000000004</v>
      </c>
      <c r="I91" s="964"/>
      <c r="J91" s="964"/>
      <c r="L91" s="964"/>
    </row>
    <row r="92" spans="2:12">
      <c r="B92" s="943" t="s">
        <v>516</v>
      </c>
      <c r="C92" s="962">
        <v>64.998581900000005</v>
      </c>
      <c r="D92" s="962">
        <v>1.3844799999999999</v>
      </c>
      <c r="E92" s="962">
        <v>66.383061900000001</v>
      </c>
      <c r="F92" s="962">
        <v>58.949807229999998</v>
      </c>
      <c r="G92" s="962">
        <v>1.6821470000000001</v>
      </c>
      <c r="H92" s="963">
        <v>60.631954229999998</v>
      </c>
      <c r="I92" s="964"/>
      <c r="J92" s="964"/>
      <c r="L92" s="964"/>
    </row>
    <row r="93" spans="2:12">
      <c r="B93" s="943" t="s">
        <v>517</v>
      </c>
      <c r="C93" s="962">
        <v>470.98003864999998</v>
      </c>
      <c r="D93" s="962">
        <v>104.189969</v>
      </c>
      <c r="E93" s="962">
        <v>575.17000765</v>
      </c>
      <c r="F93" s="962">
        <v>437.30137251999997</v>
      </c>
      <c r="G93" s="962">
        <v>105.139939</v>
      </c>
      <c r="H93" s="963">
        <v>542.44131152</v>
      </c>
      <c r="I93" s="964"/>
      <c r="J93" s="964"/>
      <c r="L93" s="964"/>
    </row>
    <row r="94" spans="2:12">
      <c r="B94" s="943" t="s">
        <v>518</v>
      </c>
      <c r="C94" s="962">
        <v>92.007115999999996</v>
      </c>
      <c r="D94" s="962">
        <v>10.282253000000001</v>
      </c>
      <c r="E94" s="962">
        <v>102.28936899999999</v>
      </c>
      <c r="F94" s="962">
        <v>106.534959</v>
      </c>
      <c r="G94" s="962">
        <v>9.2222930000000005</v>
      </c>
      <c r="H94" s="963">
        <v>115.75725199999999</v>
      </c>
      <c r="I94" s="964"/>
      <c r="J94" s="964"/>
      <c r="L94" s="964"/>
    </row>
    <row r="95" spans="2:12">
      <c r="B95" s="943" t="s">
        <v>519</v>
      </c>
      <c r="C95" s="962">
        <v>60.598846000000002</v>
      </c>
      <c r="D95" s="962">
        <v>12.123816</v>
      </c>
      <c r="E95" s="962">
        <v>72.722662</v>
      </c>
      <c r="F95" s="962">
        <v>55.025616999999997</v>
      </c>
      <c r="G95" s="962">
        <v>12.896725</v>
      </c>
      <c r="H95" s="963">
        <v>67.922342</v>
      </c>
      <c r="I95" s="964"/>
      <c r="J95" s="964"/>
      <c r="L95" s="964"/>
    </row>
    <row r="96" spans="2:12">
      <c r="B96" s="943" t="s">
        <v>520</v>
      </c>
      <c r="C96" s="962">
        <v>2.8156539999999999</v>
      </c>
      <c r="D96" s="962">
        <v>0</v>
      </c>
      <c r="E96" s="962">
        <v>2.8156539999999999</v>
      </c>
      <c r="F96" s="962">
        <v>6.092168</v>
      </c>
      <c r="G96" s="962">
        <v>0</v>
      </c>
      <c r="H96" s="963">
        <v>6.092168</v>
      </c>
      <c r="I96" s="964"/>
      <c r="J96" s="964"/>
      <c r="L96" s="964"/>
    </row>
    <row r="97" spans="2:12">
      <c r="B97" s="943" t="s">
        <v>521</v>
      </c>
      <c r="C97" s="962">
        <v>407.56553864999995</v>
      </c>
      <c r="D97" s="962">
        <v>92.066153</v>
      </c>
      <c r="E97" s="962">
        <v>499.63169164999999</v>
      </c>
      <c r="F97" s="962">
        <v>376.18358752</v>
      </c>
      <c r="G97" s="962">
        <v>92.243213999999995</v>
      </c>
      <c r="H97" s="963">
        <v>468.42680151999997</v>
      </c>
      <c r="I97" s="964"/>
      <c r="J97" s="964"/>
      <c r="L97" s="964"/>
    </row>
    <row r="98" spans="2:12" ht="13.5" thickBot="1">
      <c r="B98" s="966" t="s">
        <v>522</v>
      </c>
      <c r="C98" s="967">
        <v>92.007115999999996</v>
      </c>
      <c r="D98" s="967">
        <v>10.282253000000001</v>
      </c>
      <c r="E98" s="967">
        <v>102.28936899999999</v>
      </c>
      <c r="F98" s="967">
        <v>106.534959</v>
      </c>
      <c r="G98" s="967">
        <v>9.2222930000000005</v>
      </c>
      <c r="H98" s="968">
        <v>115.75725199999999</v>
      </c>
      <c r="I98" s="964"/>
      <c r="J98" s="964"/>
      <c r="L98" s="964"/>
    </row>
    <row r="103" spans="2:12">
      <c r="C103" s="969"/>
      <c r="D103" s="969"/>
      <c r="E103" s="969"/>
      <c r="F103" s="969"/>
      <c r="G103" s="969"/>
      <c r="H103" s="969"/>
    </row>
  </sheetData>
  <mergeCells count="1">
    <mergeCell ref="B3:H3"/>
  </mergeCells>
  <pageMargins left="0.7" right="0.7" top="0.75" bottom="0.75" header="0.3" footer="0.3"/>
  <pageSetup paperSize="9" scale="4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workbookViewId="0"/>
  </sheetViews>
  <sheetFormatPr defaultColWidth="9.140625" defaultRowHeight="12.75"/>
  <cols>
    <col min="1" max="1" width="37.85546875" style="741" customWidth="1"/>
    <col min="2" max="7" width="12.7109375" style="741" customWidth="1"/>
    <col min="8" max="16384" width="9.140625" style="741"/>
  </cols>
  <sheetData>
    <row r="1" spans="1:9" ht="14.25">
      <c r="G1" s="1142" t="s">
        <v>422</v>
      </c>
      <c r="H1" s="1142"/>
      <c r="I1" s="1142"/>
    </row>
    <row r="2" spans="1:9" ht="14.25">
      <c r="D2" s="742"/>
      <c r="E2" s="742"/>
      <c r="F2" s="742"/>
    </row>
    <row r="3" spans="1:9" ht="14.25">
      <c r="A3" s="1143" t="s">
        <v>525</v>
      </c>
      <c r="B3" s="1143"/>
      <c r="C3" s="1143"/>
      <c r="D3" s="1143"/>
      <c r="E3" s="1143"/>
      <c r="F3" s="1143"/>
    </row>
    <row r="4" spans="1:9" ht="13.5" thickBot="1">
      <c r="A4" s="743"/>
      <c r="B4" s="743"/>
      <c r="C4" s="743"/>
      <c r="D4" s="743"/>
      <c r="E4" s="743"/>
      <c r="F4" s="743"/>
    </row>
    <row r="5" spans="1:9" ht="15" thickBot="1">
      <c r="A5" s="744"/>
      <c r="B5" s="745" t="s">
        <v>526</v>
      </c>
      <c r="C5" s="746" t="s">
        <v>527</v>
      </c>
      <c r="D5" s="745" t="s">
        <v>528</v>
      </c>
      <c r="E5" s="745" t="s">
        <v>529</v>
      </c>
      <c r="F5" s="747" t="s">
        <v>166</v>
      </c>
      <c r="G5" s="747" t="s">
        <v>175</v>
      </c>
    </row>
    <row r="6" spans="1:9" ht="42.75">
      <c r="A6" s="748" t="s">
        <v>530</v>
      </c>
      <c r="B6" s="749">
        <v>8.2107085445777201</v>
      </c>
      <c r="C6" s="750">
        <v>6.6023882984801707</v>
      </c>
      <c r="D6" s="751">
        <v>8.6123312010419397</v>
      </c>
      <c r="E6" s="751">
        <v>5.3633465584966702</v>
      </c>
      <c r="F6" s="752">
        <v>7.0817867806334522</v>
      </c>
      <c r="G6" s="752">
        <v>7.1662883310808194</v>
      </c>
    </row>
    <row r="7" spans="1:9" ht="28.5">
      <c r="A7" s="753" t="s">
        <v>531</v>
      </c>
      <c r="B7" s="754">
        <v>1.37868380458091</v>
      </c>
      <c r="C7" s="755">
        <v>0.30761764204435499</v>
      </c>
      <c r="D7" s="756">
        <v>-0.42479233533333755</v>
      </c>
      <c r="E7" s="756">
        <v>-0.66235620259931605</v>
      </c>
      <c r="F7" s="757">
        <v>0.59171457282935869</v>
      </c>
      <c r="G7" s="757">
        <v>0.35786063320817796</v>
      </c>
    </row>
    <row r="8" spans="1:9" ht="57">
      <c r="A8" s="758" t="s">
        <v>532</v>
      </c>
      <c r="B8" s="754">
        <v>36.612879775996596</v>
      </c>
      <c r="C8" s="755">
        <v>38.910508676764699</v>
      </c>
      <c r="D8" s="756">
        <v>42.441900496295908</v>
      </c>
      <c r="E8" s="756">
        <v>45.016375460975702</v>
      </c>
      <c r="F8" s="757">
        <v>47.92078491970733</v>
      </c>
      <c r="G8" s="757">
        <v>51.171802800046393</v>
      </c>
    </row>
    <row r="9" spans="1:9" ht="57.75" thickBot="1">
      <c r="A9" s="759" t="s">
        <v>533</v>
      </c>
      <c r="B9" s="760">
        <v>51.564585364991359</v>
      </c>
      <c r="C9" s="761">
        <v>54.065124284977429</v>
      </c>
      <c r="D9" s="762">
        <v>57.406964111440516</v>
      </c>
      <c r="E9" s="762">
        <v>59.018015680320801</v>
      </c>
      <c r="F9" s="763">
        <v>61.738639677687644</v>
      </c>
      <c r="G9" s="763">
        <f>0.64558648001328*100</f>
        <v>64.558648001327995</v>
      </c>
    </row>
    <row r="10" spans="1:9">
      <c r="A10" s="764"/>
      <c r="B10" s="765"/>
    </row>
    <row r="11" spans="1:9" ht="12.75" customHeight="1">
      <c r="A11" s="1144" t="s">
        <v>534</v>
      </c>
      <c r="B11" s="1144"/>
      <c r="C11" s="1144"/>
      <c r="D11" s="1144"/>
      <c r="E11" s="1144"/>
      <c r="F11" s="1144"/>
      <c r="G11" s="1144"/>
    </row>
    <row r="12" spans="1:9">
      <c r="A12" s="1144"/>
      <c r="B12" s="1144"/>
      <c r="C12" s="1144"/>
      <c r="D12" s="1144"/>
      <c r="E12" s="1144"/>
      <c r="F12" s="1144"/>
      <c r="G12" s="1144"/>
    </row>
    <row r="14" spans="1:9" s="766" customFormat="1" ht="14.25">
      <c r="A14" s="1145" t="s">
        <v>535</v>
      </c>
      <c r="B14" s="1146"/>
      <c r="C14" s="1146"/>
      <c r="D14" s="1146"/>
      <c r="E14" s="1146"/>
      <c r="F14" s="1146"/>
    </row>
    <row r="15" spans="1:9" s="766" customFormat="1" ht="14.25">
      <c r="A15" s="1146"/>
      <c r="B15" s="1146"/>
      <c r="C15" s="1146"/>
      <c r="D15" s="1146"/>
      <c r="E15" s="1146"/>
      <c r="F15" s="1146"/>
    </row>
    <row r="16" spans="1:9" s="766" customFormat="1" ht="15" thickBot="1">
      <c r="A16" s="768"/>
      <c r="B16" s="768"/>
      <c r="C16" s="768"/>
      <c r="D16" s="768"/>
      <c r="E16" s="768"/>
      <c r="F16" s="768"/>
    </row>
    <row r="17" spans="1:7" s="766" customFormat="1" ht="15" thickBot="1">
      <c r="A17" s="769"/>
      <c r="B17" s="770">
        <v>2013</v>
      </c>
      <c r="C17" s="771">
        <v>2014</v>
      </c>
      <c r="D17" s="770">
        <v>2015</v>
      </c>
      <c r="E17" s="772">
        <v>2016</v>
      </c>
      <c r="F17" s="772">
        <v>2017</v>
      </c>
      <c r="G17" s="772">
        <v>2018</v>
      </c>
    </row>
    <row r="18" spans="1:7" s="766" customFormat="1" ht="28.5">
      <c r="A18" s="773" t="s">
        <v>536</v>
      </c>
      <c r="B18" s="774">
        <v>85.298856388466447</v>
      </c>
      <c r="C18" s="775">
        <v>83.031192461241886</v>
      </c>
      <c r="D18" s="774">
        <v>80.977625374693474</v>
      </c>
      <c r="E18" s="776">
        <v>81.365059766184572</v>
      </c>
      <c r="F18" s="776">
        <v>81.236350852288155</v>
      </c>
      <c r="G18" s="776">
        <v>87.906516938611844</v>
      </c>
    </row>
    <row r="19" spans="1:7" s="766" customFormat="1" ht="57">
      <c r="A19" s="777" t="s">
        <v>537</v>
      </c>
      <c r="B19" s="778">
        <v>64.869300146746212</v>
      </c>
      <c r="C19" s="779">
        <v>63.231384447723649</v>
      </c>
      <c r="D19" s="778">
        <v>54.791893672514021</v>
      </c>
      <c r="E19" s="780">
        <v>55.976511279274519</v>
      </c>
      <c r="F19" s="780">
        <v>54.952539312300395</v>
      </c>
      <c r="G19" s="780">
        <v>70.385811431245898</v>
      </c>
    </row>
    <row r="20" spans="1:7" s="766" customFormat="1" ht="28.5">
      <c r="A20" s="781" t="s">
        <v>538</v>
      </c>
      <c r="B20" s="778">
        <v>75.338259337454573</v>
      </c>
      <c r="C20" s="779">
        <v>72.317955531713991</v>
      </c>
      <c r="D20" s="778">
        <v>71.022073565287641</v>
      </c>
      <c r="E20" s="780">
        <v>73.131235665378654</v>
      </c>
      <c r="F20" s="780">
        <v>73.012233178830584</v>
      </c>
      <c r="G20" s="780">
        <v>77.654862651426654</v>
      </c>
    </row>
    <row r="21" spans="1:7" s="766" customFormat="1" ht="57.75" thickBot="1">
      <c r="A21" s="782" t="s">
        <v>539</v>
      </c>
      <c r="B21" s="783">
        <v>42.69803403285443</v>
      </c>
      <c r="C21" s="784">
        <v>40.665338385570927</v>
      </c>
      <c r="D21" s="783">
        <v>35.516882955624887</v>
      </c>
      <c r="E21" s="785">
        <v>37.950374323688877</v>
      </c>
      <c r="F21" s="785">
        <v>37.753451654476102</v>
      </c>
      <c r="G21" s="785">
        <v>53.395551813955464</v>
      </c>
    </row>
    <row r="22" spans="1:7" s="766" customFormat="1" ht="14.25">
      <c r="A22" s="786"/>
      <c r="B22" s="787"/>
      <c r="C22" s="787"/>
      <c r="D22" s="787"/>
      <c r="E22" s="787"/>
      <c r="F22" s="787"/>
    </row>
    <row r="23" spans="1:7" s="766" customFormat="1" ht="14.25">
      <c r="A23" s="1147" t="s">
        <v>540</v>
      </c>
      <c r="B23" s="1148"/>
      <c r="C23" s="1148"/>
      <c r="D23" s="1148"/>
      <c r="E23" s="1148"/>
      <c r="F23" s="1148"/>
      <c r="G23" s="1148"/>
    </row>
    <row r="24" spans="1:7" s="766" customFormat="1" ht="14.25">
      <c r="A24" s="1148"/>
      <c r="B24" s="1148"/>
      <c r="C24" s="1148"/>
      <c r="D24" s="1148"/>
      <c r="E24" s="1148"/>
      <c r="F24" s="1148"/>
      <c r="G24" s="1148"/>
    </row>
  </sheetData>
  <mergeCells count="5">
    <mergeCell ref="G1:I1"/>
    <mergeCell ref="A3:F3"/>
    <mergeCell ref="A11:G12"/>
    <mergeCell ref="A14:F15"/>
    <mergeCell ref="A23:G24"/>
  </mergeCells>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7"/>
  <sheetViews>
    <sheetView workbookViewId="0"/>
  </sheetViews>
  <sheetFormatPr defaultColWidth="8.85546875" defaultRowHeight="14.25"/>
  <cols>
    <col min="1" max="1" width="6.42578125" style="1" customWidth="1"/>
    <col min="2" max="2" width="37.140625" style="1" customWidth="1"/>
    <col min="3" max="4" width="10.28515625" style="1" customWidth="1"/>
    <col min="5" max="6" width="10" style="1" customWidth="1"/>
    <col min="7" max="8" width="11.7109375" style="1" customWidth="1"/>
    <col min="9" max="12" width="10" style="1" customWidth="1"/>
    <col min="13" max="16384" width="8.85546875" style="1"/>
  </cols>
  <sheetData>
    <row r="1" spans="2:15">
      <c r="K1" s="1023" t="s">
        <v>188</v>
      </c>
      <c r="L1" s="1023"/>
    </row>
    <row r="3" spans="2:15">
      <c r="B3" s="1023" t="s">
        <v>97</v>
      </c>
      <c r="C3" s="1023"/>
      <c r="D3" s="1023"/>
      <c r="E3" s="1023"/>
      <c r="F3" s="1023"/>
      <c r="G3" s="1023"/>
      <c r="H3" s="1023"/>
      <c r="I3" s="1023"/>
      <c r="J3" s="1023"/>
      <c r="K3" s="1023"/>
      <c r="L3" s="1023"/>
    </row>
    <row r="4" spans="2:15" ht="15" thickBot="1"/>
    <row r="5" spans="2:15" ht="90.6" customHeight="1">
      <c r="B5" s="1021" t="s">
        <v>94</v>
      </c>
      <c r="C5" s="1024" t="s">
        <v>95</v>
      </c>
      <c r="D5" s="1024"/>
      <c r="E5" s="1029" t="s">
        <v>98</v>
      </c>
      <c r="F5" s="1029"/>
      <c r="G5" s="1029" t="s">
        <v>93</v>
      </c>
      <c r="H5" s="1029"/>
      <c r="I5" s="1029" t="s">
        <v>91</v>
      </c>
      <c r="J5" s="1029"/>
      <c r="K5" s="1024" t="s">
        <v>92</v>
      </c>
      <c r="L5" s="1024"/>
    </row>
    <row r="6" spans="2:15" ht="15" thickBot="1">
      <c r="B6" s="1022"/>
      <c r="C6" s="78">
        <v>2017</v>
      </c>
      <c r="D6" s="80">
        <v>2018</v>
      </c>
      <c r="E6" s="78">
        <v>2017</v>
      </c>
      <c r="F6" s="80">
        <v>2018</v>
      </c>
      <c r="G6" s="78">
        <v>2017</v>
      </c>
      <c r="H6" s="80">
        <v>2018</v>
      </c>
      <c r="I6" s="78">
        <v>2017</v>
      </c>
      <c r="J6" s="80">
        <v>2018</v>
      </c>
      <c r="K6" s="78">
        <v>2017</v>
      </c>
      <c r="L6" s="80">
        <v>2018</v>
      </c>
    </row>
    <row r="7" spans="2:15" ht="28.5">
      <c r="B7" s="73" t="s">
        <v>1</v>
      </c>
      <c r="C7" s="85">
        <v>48635.720944000001</v>
      </c>
      <c r="D7" s="86">
        <v>47817.367656318398</v>
      </c>
      <c r="E7" s="88">
        <f>C7/C13*100</f>
        <v>11.484849153035052</v>
      </c>
      <c r="F7" s="88">
        <f>D7/D13*100</f>
        <v>10.628481710203518</v>
      </c>
      <c r="G7" s="87">
        <v>-5924.2790559999994</v>
      </c>
      <c r="H7" s="87">
        <v>-818.35328768160252</v>
      </c>
      <c r="I7" s="88">
        <v>-10.858282727272723</v>
      </c>
      <c r="J7" s="88">
        <v>-1.682617779273528</v>
      </c>
      <c r="K7" s="148">
        <f>G7/G13*100</f>
        <v>-38.336836072870774</v>
      </c>
      <c r="L7" s="149">
        <f>H7/H13*100</f>
        <v>-3.097340857219308</v>
      </c>
      <c r="O7" s="152"/>
    </row>
    <row r="8" spans="2:15">
      <c r="B8" s="76" t="s">
        <v>0</v>
      </c>
      <c r="C8" s="89">
        <v>110165.44646000002</v>
      </c>
      <c r="D8" s="90">
        <v>115878.29149062943</v>
      </c>
      <c r="E8" s="92">
        <f>C8/C13*100</f>
        <v>26.014491199311536</v>
      </c>
      <c r="F8" s="92">
        <f>D8/D13*100</f>
        <v>25.756547507379292</v>
      </c>
      <c r="G8" s="91">
        <v>8741.446460000021</v>
      </c>
      <c r="H8" s="91">
        <v>5712.8450306294108</v>
      </c>
      <c r="I8" s="92">
        <v>8.6187159449440145</v>
      </c>
      <c r="J8" s="92">
        <v>5.1856958912281925</v>
      </c>
      <c r="K8" s="130">
        <f>G8/G13*100</f>
        <v>56.567119274605183</v>
      </c>
      <c r="L8" s="150">
        <f>H8/H13*100</f>
        <v>21.622236496977607</v>
      </c>
      <c r="O8" s="152"/>
    </row>
    <row r="9" spans="2:15">
      <c r="B9" s="76" t="s">
        <v>2</v>
      </c>
      <c r="C9" s="89">
        <v>38647.536</v>
      </c>
      <c r="D9" s="90">
        <v>39680.371696788046</v>
      </c>
      <c r="E9" s="92">
        <f>C9/C13*100</f>
        <v>9.1262371047724571</v>
      </c>
      <c r="F9" s="92">
        <f>D9/D13*100</f>
        <v>8.819851980657111</v>
      </c>
      <c r="G9" s="91">
        <v>-2459.4639999999999</v>
      </c>
      <c r="H9" s="91">
        <v>1032.8356967880463</v>
      </c>
      <c r="I9" s="92">
        <v>-5.9830783078307803</v>
      </c>
      <c r="J9" s="92">
        <v>2.6724490192286794</v>
      </c>
      <c r="K9" s="130">
        <f>G9/G13*100</f>
        <v>-15.915534583002779</v>
      </c>
      <c r="L9" s="150">
        <f>H9/H13*100</f>
        <v>3.9091236640828932</v>
      </c>
      <c r="O9" s="152"/>
    </row>
    <row r="10" spans="2:15" ht="42.75">
      <c r="B10" s="76" t="s">
        <v>89</v>
      </c>
      <c r="C10" s="89">
        <v>123231.85509104046</v>
      </c>
      <c r="D10" s="90">
        <v>140790.75717221998</v>
      </c>
      <c r="E10" s="92">
        <f>C10/C13*100</f>
        <v>29.099995622535836</v>
      </c>
      <c r="F10" s="92">
        <f>D10/D13*100</f>
        <v>31.29390137754514</v>
      </c>
      <c r="G10" s="91">
        <v>10180.855091040459</v>
      </c>
      <c r="H10" s="91">
        <v>17558.90208117952</v>
      </c>
      <c r="I10" s="92">
        <v>9.0055418271757475</v>
      </c>
      <c r="J10" s="92">
        <v>14.248671391181659</v>
      </c>
      <c r="K10" s="130">
        <f>G10/G13*100</f>
        <v>65.881733290665906</v>
      </c>
      <c r="L10" s="150">
        <f>H10/H13*100</f>
        <v>66.457733649516953</v>
      </c>
      <c r="O10" s="152"/>
    </row>
    <row r="11" spans="2:15">
      <c r="B11" s="76" t="s">
        <v>82</v>
      </c>
      <c r="C11" s="89">
        <v>20694.301272446959</v>
      </c>
      <c r="D11" s="90">
        <v>19346.4688399601</v>
      </c>
      <c r="E11" s="92">
        <f>C11/C13*100</f>
        <v>4.886756561400067</v>
      </c>
      <c r="F11" s="92">
        <f>D11/D13*100</f>
        <v>4.3001863193397236</v>
      </c>
      <c r="G11" s="91">
        <v>2529.301272446959</v>
      </c>
      <c r="H11" s="91">
        <v>-1347.832432486859</v>
      </c>
      <c r="I11" s="92">
        <v>13.924036732435781</v>
      </c>
      <c r="J11" s="92">
        <v>-6.5130608409640018</v>
      </c>
      <c r="K11" s="130">
        <f>G11/G13*100</f>
        <v>16.367461313710024</v>
      </c>
      <c r="L11" s="150">
        <f>H11/H13*100</f>
        <v>-5.101337679785904</v>
      </c>
      <c r="O11" s="152"/>
    </row>
    <row r="12" spans="2:15" ht="57.75" thickBot="1">
      <c r="B12" s="73" t="s">
        <v>90</v>
      </c>
      <c r="C12" s="85">
        <v>82102.369196788932</v>
      </c>
      <c r="D12" s="93">
        <v>86385.129010552017</v>
      </c>
      <c r="E12" s="95">
        <f>C12/C13*100</f>
        <v>19.387670358945066</v>
      </c>
      <c r="F12" s="95">
        <f>D12/D13*100</f>
        <v>19.201031104875209</v>
      </c>
      <c r="G12" s="94">
        <v>2385.3691967889317</v>
      </c>
      <c r="H12" s="94">
        <v>4282.7598137630848</v>
      </c>
      <c r="I12" s="95">
        <v>2.9922967457241612</v>
      </c>
      <c r="J12" s="95">
        <v>5.216365685499099</v>
      </c>
      <c r="K12" s="151">
        <f>G12/G13*100</f>
        <v>15.436056776892773</v>
      </c>
      <c r="L12" s="149">
        <f>H12/H13*100</f>
        <v>16.209584726427405</v>
      </c>
      <c r="O12" s="152"/>
    </row>
    <row r="13" spans="2:15" ht="15" thickBot="1">
      <c r="B13" s="83" t="s">
        <v>83</v>
      </c>
      <c r="C13" s="74">
        <f t="shared" ref="C13:E13" si="0">C7+C8+C9+C10+C11+C12</f>
        <v>423477.22896427632</v>
      </c>
      <c r="D13" s="81">
        <f t="shared" si="0"/>
        <v>449898.38586646802</v>
      </c>
      <c r="E13" s="77">
        <f t="shared" si="0"/>
        <v>100</v>
      </c>
      <c r="F13" s="77">
        <f>F7+F8+F9+F10+F11+F12</f>
        <v>100.00000000000001</v>
      </c>
      <c r="G13" s="84">
        <v>15453.228964276321</v>
      </c>
      <c r="H13" s="84">
        <v>26421.156902191695</v>
      </c>
      <c r="I13" s="77">
        <v>3.7873333343813869</v>
      </c>
      <c r="J13" s="77">
        <v>6.2390974284051879</v>
      </c>
      <c r="K13" s="82">
        <f>K7+K8+K9+K10+K11+K12</f>
        <v>100.00000000000033</v>
      </c>
      <c r="L13" s="75">
        <f>L7+L8+L9+L10+L11+L12</f>
        <v>99.999999999999659</v>
      </c>
    </row>
    <row r="15" spans="2:15">
      <c r="B15" s="405" t="s">
        <v>174</v>
      </c>
    </row>
    <row r="17" spans="4:4">
      <c r="D17" s="155"/>
    </row>
  </sheetData>
  <mergeCells count="8">
    <mergeCell ref="K5:L5"/>
    <mergeCell ref="K1:L1"/>
    <mergeCell ref="B3:L3"/>
    <mergeCell ref="B5:B6"/>
    <mergeCell ref="C5:D5"/>
    <mergeCell ref="E5:F5"/>
    <mergeCell ref="G5:H5"/>
    <mergeCell ref="I5:J5"/>
  </mergeCells>
  <pageMargins left="0.70866141732283472" right="0.70866141732283472" top="0.74803149606299213" bottom="0.74803149606299213" header="0.31496062992125984" footer="0.31496062992125984"/>
  <pageSetup paperSize="9" scale="88"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opLeftCell="A22" workbookViewId="0"/>
  </sheetViews>
  <sheetFormatPr defaultColWidth="8.85546875" defaultRowHeight="14.25"/>
  <cols>
    <col min="1" max="1" width="42.140625" style="766" customWidth="1"/>
    <col min="2" max="6" width="12.7109375" style="766" customWidth="1"/>
    <col min="7" max="7" width="12.140625" style="766" customWidth="1"/>
    <col min="8" max="8" width="12" style="766" customWidth="1"/>
    <col min="9" max="9" width="12.42578125" style="766" customWidth="1"/>
    <col min="10" max="10" width="12.140625" style="766" customWidth="1"/>
    <col min="11" max="11" width="14.140625" style="766" customWidth="1"/>
    <col min="12" max="12" width="15.42578125" style="766" customWidth="1"/>
    <col min="13" max="13" width="13.28515625" style="766" customWidth="1"/>
    <col min="14" max="16384" width="8.85546875" style="766"/>
  </cols>
  <sheetData>
    <row r="1" spans="1:10">
      <c r="G1" s="767" t="s">
        <v>523</v>
      </c>
    </row>
    <row r="2" spans="1:10">
      <c r="F2" s="767"/>
    </row>
    <row r="4" spans="1:10" ht="32.25" customHeight="1">
      <c r="A4" s="1149" t="s">
        <v>543</v>
      </c>
      <c r="B4" s="1149"/>
      <c r="C4" s="1149"/>
      <c r="D4" s="1149"/>
      <c r="E4" s="1149"/>
      <c r="F4" s="1149"/>
    </row>
    <row r="5" spans="1:10">
      <c r="A5" s="788"/>
      <c r="B5" s="788"/>
      <c r="C5" s="788"/>
      <c r="D5" s="788"/>
      <c r="E5" s="788"/>
      <c r="F5" s="788"/>
    </row>
    <row r="6" spans="1:10" ht="15" thickBot="1">
      <c r="A6" s="788"/>
      <c r="B6" s="788"/>
      <c r="C6" s="788"/>
      <c r="D6" s="788"/>
      <c r="E6" s="970"/>
      <c r="F6" s="1150" t="s">
        <v>269</v>
      </c>
      <c r="G6" s="1150"/>
      <c r="H6" s="971"/>
    </row>
    <row r="7" spans="1:10" ht="15" thickBot="1">
      <c r="B7" s="770">
        <v>2013</v>
      </c>
      <c r="C7" s="790">
        <v>2014</v>
      </c>
      <c r="D7" s="790">
        <v>2015</v>
      </c>
      <c r="E7" s="789">
        <v>2016</v>
      </c>
      <c r="F7" s="790">
        <v>2017</v>
      </c>
      <c r="G7" s="972">
        <v>2018</v>
      </c>
      <c r="H7" s="869"/>
    </row>
    <row r="8" spans="1:10">
      <c r="A8" s="973" t="s">
        <v>544</v>
      </c>
      <c r="B8" s="793">
        <v>-38.560999999999979</v>
      </c>
      <c r="C8" s="794">
        <v>-93.124000000000024</v>
      </c>
      <c r="D8" s="794">
        <v>-149.57200000000003</v>
      </c>
      <c r="E8" s="793">
        <v>-148.18799999999999</v>
      </c>
      <c r="F8" s="795">
        <v>-76.115999999999985</v>
      </c>
      <c r="G8" s="795">
        <v>-86.566000000000031</v>
      </c>
    </row>
    <row r="9" spans="1:10" ht="28.5">
      <c r="A9" s="974" t="s">
        <v>545</v>
      </c>
      <c r="B9" s="796">
        <v>-137.05700000000002</v>
      </c>
      <c r="C9" s="797">
        <v>-162.61599999999999</v>
      </c>
      <c r="D9" s="797">
        <v>-179.249</v>
      </c>
      <c r="E9" s="796">
        <v>-208.339</v>
      </c>
      <c r="F9" s="798">
        <v>-222.245</v>
      </c>
      <c r="G9" s="798">
        <v>-259.75900000000001</v>
      </c>
    </row>
    <row r="10" spans="1:10">
      <c r="A10" s="975" t="s">
        <v>546</v>
      </c>
      <c r="B10" s="796">
        <v>1238.5729999999999</v>
      </c>
      <c r="C10" s="797">
        <v>1438.1089999999999</v>
      </c>
      <c r="D10" s="797">
        <v>1752.7840000000001</v>
      </c>
      <c r="E10" s="796">
        <v>1745.902</v>
      </c>
      <c r="F10" s="798">
        <v>1942.558</v>
      </c>
      <c r="G10" s="798">
        <v>2095.0460000000003</v>
      </c>
    </row>
    <row r="11" spans="1:10" ht="29.25" thickBot="1">
      <c r="A11" s="976" t="s">
        <v>547</v>
      </c>
      <c r="B11" s="799">
        <v>1062.9549999999999</v>
      </c>
      <c r="C11" s="800">
        <v>1182.3690000000001</v>
      </c>
      <c r="D11" s="800">
        <v>1423.9630000000002</v>
      </c>
      <c r="E11" s="799">
        <v>1389.375</v>
      </c>
      <c r="F11" s="801">
        <v>1644.1970000000001</v>
      </c>
      <c r="G11" s="801">
        <v>1748.721</v>
      </c>
    </row>
    <row r="13" spans="1:10">
      <c r="A13" s="1147" t="s">
        <v>548</v>
      </c>
      <c r="B13" s="1147"/>
      <c r="C13" s="1147"/>
      <c r="D13" s="1147"/>
      <c r="E13" s="1147"/>
      <c r="F13" s="1147"/>
      <c r="G13" s="1147"/>
    </row>
    <row r="16" spans="1:10">
      <c r="J16" s="869"/>
    </row>
    <row r="18" spans="1:9" ht="26.25" customHeight="1">
      <c r="A18" s="1149" t="s">
        <v>549</v>
      </c>
      <c r="B18" s="1149"/>
      <c r="C18" s="1149"/>
      <c r="D18" s="1149"/>
      <c r="E18" s="1149"/>
      <c r="F18" s="1149"/>
    </row>
    <row r="19" spans="1:9" ht="15" thickBot="1">
      <c r="A19" s="788"/>
      <c r="B19" s="788"/>
      <c r="C19" s="788"/>
      <c r="D19" s="788"/>
      <c r="E19" s="788"/>
      <c r="F19" s="788"/>
      <c r="I19" s="869"/>
    </row>
    <row r="20" spans="1:9" ht="15" thickBot="1">
      <c r="A20" s="802"/>
      <c r="B20" s="803">
        <v>2013</v>
      </c>
      <c r="C20" s="804">
        <v>2014</v>
      </c>
      <c r="D20" s="803">
        <v>2015</v>
      </c>
      <c r="E20" s="805">
        <v>2016</v>
      </c>
      <c r="F20" s="805">
        <v>2017</v>
      </c>
      <c r="G20" s="805">
        <v>2018</v>
      </c>
    </row>
    <row r="21" spans="1:9">
      <c r="A21" s="977" t="s">
        <v>235</v>
      </c>
      <c r="B21" s="806">
        <v>79.842286243927489</v>
      </c>
      <c r="C21" s="807">
        <v>77.061474477942909</v>
      </c>
      <c r="D21" s="806">
        <v>68.636141911301166</v>
      </c>
      <c r="E21" s="808">
        <v>75.596912083266986</v>
      </c>
      <c r="F21" s="808">
        <v>77.275942339945587</v>
      </c>
      <c r="G21" s="808">
        <v>74.441392352882559</v>
      </c>
    </row>
    <row r="22" spans="1:9">
      <c r="A22" s="974" t="s">
        <v>550</v>
      </c>
      <c r="B22" s="809">
        <v>3.6771348963686439</v>
      </c>
      <c r="C22" s="810">
        <v>0.87350819722288087</v>
      </c>
      <c r="D22" s="809">
        <v>0.61005770816158289</v>
      </c>
      <c r="E22" s="811">
        <v>0.62197076353655589</v>
      </c>
      <c r="F22" s="811">
        <v>0.44878968864764912</v>
      </c>
      <c r="G22" s="811">
        <v>0.25900991104867999</v>
      </c>
    </row>
    <row r="23" spans="1:9">
      <c r="A23" s="978" t="s">
        <v>551</v>
      </c>
      <c r="B23" s="809">
        <v>2.0717390093276697</v>
      </c>
      <c r="C23" s="810">
        <v>5.8961455633752378</v>
      </c>
      <c r="D23" s="809">
        <v>12.149579098406251</v>
      </c>
      <c r="E23" s="811">
        <v>3.4394828575716163</v>
      </c>
      <c r="F23" s="811">
        <v>3.2236360510213848</v>
      </c>
      <c r="G23" s="811">
        <v>4.5146262696516386</v>
      </c>
    </row>
    <row r="24" spans="1:9" ht="57">
      <c r="A24" s="974" t="s">
        <v>552</v>
      </c>
      <c r="B24" s="809">
        <v>3.1261782712847768</v>
      </c>
      <c r="C24" s="810">
        <v>3.0903777112861404</v>
      </c>
      <c r="D24" s="809">
        <v>5.8193674637790718</v>
      </c>
      <c r="E24" s="811">
        <v>4.8245548719229365</v>
      </c>
      <c r="F24" s="811">
        <v>2.8197356269413834</v>
      </c>
      <c r="G24" s="811">
        <v>3.5239609809847749</v>
      </c>
    </row>
    <row r="25" spans="1:9" ht="15" thickBot="1">
      <c r="A25" s="976" t="s">
        <v>553</v>
      </c>
      <c r="B25" s="812">
        <v>11.282661579091423</v>
      </c>
      <c r="C25" s="813">
        <v>13.078494050172832</v>
      </c>
      <c r="D25" s="812">
        <v>12.784853818351937</v>
      </c>
      <c r="E25" s="814">
        <v>15.517079423701905</v>
      </c>
      <c r="F25" s="814">
        <v>16.231896293444006</v>
      </c>
      <c r="G25" s="814">
        <v>17.26101048543234</v>
      </c>
    </row>
    <row r="26" spans="1:9" ht="15" thickBot="1">
      <c r="A26" s="788"/>
      <c r="B26" s="788"/>
      <c r="C26" s="788"/>
      <c r="D26" s="788"/>
      <c r="E26" s="788"/>
      <c r="F26" s="788"/>
      <c r="G26" s="788"/>
    </row>
    <row r="27" spans="1:9" ht="15" thickBot="1">
      <c r="A27" s="815"/>
      <c r="B27" s="816">
        <v>2013</v>
      </c>
      <c r="C27" s="817">
        <v>2014</v>
      </c>
      <c r="D27" s="816">
        <v>2015</v>
      </c>
      <c r="E27" s="818">
        <v>2016</v>
      </c>
      <c r="F27" s="818">
        <v>2017</v>
      </c>
      <c r="G27" s="818">
        <v>2018</v>
      </c>
    </row>
    <row r="28" spans="1:9" ht="42.75">
      <c r="A28" s="979" t="s">
        <v>554</v>
      </c>
      <c r="B28" s="819">
        <v>76.668109191540736</v>
      </c>
      <c r="C28" s="820">
        <v>62.622585438335811</v>
      </c>
      <c r="D28" s="819">
        <v>53.947588505600308</v>
      </c>
      <c r="E28" s="821">
        <v>58.158288152089469</v>
      </c>
      <c r="F28" s="821">
        <v>74.049222250897401</v>
      </c>
      <c r="G28" s="821">
        <v>74.559151769601044</v>
      </c>
    </row>
    <row r="29" spans="1:9">
      <c r="A29" s="980" t="s">
        <v>555</v>
      </c>
      <c r="B29" s="822">
        <v>6.9514514457515748</v>
      </c>
      <c r="C29" s="823">
        <v>21.935950574802536</v>
      </c>
      <c r="D29" s="822">
        <v>13.197758050732769</v>
      </c>
      <c r="E29" s="824">
        <v>18.428898793078787</v>
      </c>
      <c r="F29" s="824">
        <v>7.4865682847289019</v>
      </c>
      <c r="G29" s="824">
        <v>8.2923068482708242</v>
      </c>
    </row>
    <row r="30" spans="1:9" ht="29.25" thickBot="1">
      <c r="A30" s="981" t="s">
        <v>556</v>
      </c>
      <c r="B30" s="825">
        <v>16.380439362707694</v>
      </c>
      <c r="C30" s="826">
        <v>15.441463986861656</v>
      </c>
      <c r="D30" s="825">
        <v>32.854653443666919</v>
      </c>
      <c r="E30" s="827">
        <v>23.412813054831751</v>
      </c>
      <c r="F30" s="827">
        <v>18.464209464373695</v>
      </c>
      <c r="G30" s="827">
        <v>17.14854138212814</v>
      </c>
    </row>
    <row r="31" spans="1:9">
      <c r="A31" s="788"/>
      <c r="B31" s="788"/>
      <c r="C31" s="788"/>
      <c r="D31" s="788"/>
      <c r="E31" s="788"/>
      <c r="F31" s="788"/>
    </row>
    <row r="32" spans="1:9">
      <c r="A32" s="766" t="s">
        <v>548</v>
      </c>
    </row>
  </sheetData>
  <mergeCells count="4">
    <mergeCell ref="A4:F4"/>
    <mergeCell ref="F6:G6"/>
    <mergeCell ref="A13:G13"/>
    <mergeCell ref="A18:F18"/>
  </mergeCells>
  <pageMargins left="0.7" right="0.7" top="0.75" bottom="0.75" header="0.3" footer="0.3"/>
  <pageSetup paperSize="9" scale="7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workbookViewId="0"/>
  </sheetViews>
  <sheetFormatPr defaultColWidth="8.85546875" defaultRowHeight="14.25"/>
  <cols>
    <col min="1" max="1" width="39.42578125" style="766" customWidth="1"/>
    <col min="2" max="7" width="12.7109375" style="766" customWidth="1"/>
    <col min="8" max="11" width="15.7109375" style="766" customWidth="1"/>
    <col min="12" max="16384" width="8.85546875" style="766"/>
  </cols>
  <sheetData>
    <row r="1" spans="1:11">
      <c r="B1" s="767"/>
      <c r="G1" s="767" t="s">
        <v>541</v>
      </c>
    </row>
    <row r="2" spans="1:11">
      <c r="B2" s="767"/>
      <c r="G2" s="767"/>
      <c r="H2" s="767"/>
    </row>
    <row r="3" spans="1:11">
      <c r="A3" s="1149" t="s">
        <v>558</v>
      </c>
      <c r="B3" s="1149"/>
      <c r="C3" s="1149"/>
      <c r="D3" s="1149"/>
      <c r="E3" s="1149"/>
      <c r="F3" s="1149"/>
      <c r="G3" s="1149"/>
      <c r="H3" s="828"/>
      <c r="I3" s="828"/>
      <c r="J3" s="828"/>
      <c r="K3" s="828"/>
    </row>
    <row r="4" spans="1:11">
      <c r="A4" s="1149"/>
      <c r="B4" s="1149"/>
      <c r="C4" s="1149"/>
      <c r="D4" s="1149"/>
      <c r="E4" s="1149"/>
      <c r="F4" s="1149"/>
      <c r="G4" s="1149"/>
      <c r="H4" s="788"/>
      <c r="I4" s="788"/>
      <c r="J4" s="788"/>
      <c r="K4" s="788"/>
    </row>
    <row r="5" spans="1:11">
      <c r="A5" s="788"/>
      <c r="B5" s="788"/>
      <c r="C5" s="788"/>
      <c r="D5" s="788"/>
      <c r="E5" s="788"/>
      <c r="F5" s="788"/>
      <c r="G5" s="788"/>
      <c r="H5" s="788"/>
      <c r="I5" s="788"/>
      <c r="J5" s="788"/>
      <c r="K5" s="788"/>
    </row>
    <row r="6" spans="1:11" ht="15" thickBot="1">
      <c r="E6" s="1151" t="s">
        <v>269</v>
      </c>
      <c r="F6" s="1151"/>
      <c r="G6" s="1151"/>
    </row>
    <row r="7" spans="1:11" ht="15" thickBot="1">
      <c r="A7" s="829"/>
      <c r="B7" s="830" t="s">
        <v>526</v>
      </c>
      <c r="C7" s="831" t="s">
        <v>527</v>
      </c>
      <c r="D7" s="830" t="s">
        <v>528</v>
      </c>
      <c r="E7" s="832" t="s">
        <v>529</v>
      </c>
      <c r="F7" s="832">
        <v>2017</v>
      </c>
      <c r="G7" s="832">
        <v>2018</v>
      </c>
    </row>
    <row r="8" spans="1:11">
      <c r="A8" s="982" t="s">
        <v>559</v>
      </c>
      <c r="B8" s="833">
        <v>2.8944420000000002</v>
      </c>
      <c r="C8" s="834">
        <v>-13.552235</v>
      </c>
      <c r="D8" s="833">
        <v>-4.0627899999999997</v>
      </c>
      <c r="E8" s="835">
        <v>-0.372</v>
      </c>
      <c r="F8" s="835">
        <v>0.62538499999999997</v>
      </c>
      <c r="G8" s="835">
        <v>10.808569</v>
      </c>
    </row>
    <row r="9" spans="1:11">
      <c r="A9" s="983" t="s">
        <v>560</v>
      </c>
      <c r="B9" s="836">
        <v>6.0405450000000016</v>
      </c>
      <c r="C9" s="837">
        <v>5.638417000000004</v>
      </c>
      <c r="D9" s="836">
        <v>8.7403500000000012</v>
      </c>
      <c r="E9" s="838">
        <v>40.094790000000003</v>
      </c>
      <c r="F9" s="838">
        <v>-2.9254259999999994</v>
      </c>
      <c r="G9" s="838">
        <v>34.868490000000001</v>
      </c>
    </row>
    <row r="10" spans="1:11">
      <c r="A10" s="984" t="s">
        <v>561</v>
      </c>
      <c r="B10" s="836">
        <v>5.3833230000000007</v>
      </c>
      <c r="C10" s="837">
        <v>23.753553</v>
      </c>
      <c r="D10" s="836">
        <v>13.020099</v>
      </c>
      <c r="E10" s="838">
        <v>0.50103799999999998</v>
      </c>
      <c r="F10" s="838">
        <v>0.10256799999999999</v>
      </c>
      <c r="G10" s="838">
        <v>1.8027999999999999E-2</v>
      </c>
    </row>
    <row r="11" spans="1:11" ht="42.75">
      <c r="A11" s="984" t="s">
        <v>562</v>
      </c>
      <c r="B11" s="836"/>
      <c r="C11" s="837"/>
      <c r="D11" s="836"/>
      <c r="E11" s="838">
        <v>4.2861060000000002</v>
      </c>
      <c r="F11" s="838">
        <v>-1.652506</v>
      </c>
      <c r="G11" s="838">
        <v>-9.9635310000000015</v>
      </c>
    </row>
    <row r="12" spans="1:11" ht="28.5">
      <c r="A12" s="983" t="s">
        <v>563</v>
      </c>
      <c r="B12" s="836">
        <v>3.9977640000000001</v>
      </c>
      <c r="C12" s="837">
        <v>12.447571999999999</v>
      </c>
      <c r="D12" s="836">
        <v>151.861064</v>
      </c>
      <c r="E12" s="838">
        <v>-50.163660999999998</v>
      </c>
      <c r="F12" s="838">
        <v>37.563294999999997</v>
      </c>
      <c r="G12" s="838">
        <v>26.959789000000001</v>
      </c>
    </row>
    <row r="13" spans="1:11" ht="15" thickBot="1">
      <c r="A13" s="985" t="s">
        <v>101</v>
      </c>
      <c r="B13" s="839">
        <v>18.316074</v>
      </c>
      <c r="C13" s="840">
        <v>28.287307000000006</v>
      </c>
      <c r="D13" s="839">
        <v>169.55872299999999</v>
      </c>
      <c r="E13" s="841">
        <v>-5.6537269999999964</v>
      </c>
      <c r="F13" s="841">
        <v>33.924566999999996</v>
      </c>
      <c r="G13" s="841">
        <v>62.691344999999998</v>
      </c>
    </row>
    <row r="14" spans="1:11" ht="15" thickBot="1">
      <c r="A14" s="986"/>
      <c r="B14" s="842"/>
      <c r="C14" s="842"/>
      <c r="D14" s="842"/>
      <c r="E14" s="842"/>
      <c r="F14" s="842"/>
      <c r="G14" s="842"/>
    </row>
    <row r="15" spans="1:11" ht="15" thickBot="1">
      <c r="A15" s="829"/>
      <c r="B15" s="830" t="s">
        <v>526</v>
      </c>
      <c r="C15" s="831" t="s">
        <v>527</v>
      </c>
      <c r="D15" s="830" t="s">
        <v>528</v>
      </c>
      <c r="E15" s="832" t="s">
        <v>529</v>
      </c>
      <c r="F15" s="832">
        <v>2017</v>
      </c>
      <c r="G15" s="832">
        <v>2018</v>
      </c>
    </row>
    <row r="16" spans="1:11">
      <c r="A16" s="982" t="s">
        <v>559</v>
      </c>
      <c r="B16" s="843">
        <v>117.225358</v>
      </c>
      <c r="C16" s="844">
        <v>75.980351999999996</v>
      </c>
      <c r="D16" s="843">
        <v>7.049978000000003</v>
      </c>
      <c r="E16" s="845">
        <v>61.156658</v>
      </c>
      <c r="F16" s="845">
        <v>373.86606499999999</v>
      </c>
      <c r="G16" s="845">
        <v>270.03227500000003</v>
      </c>
      <c r="H16" s="842"/>
      <c r="I16" s="846"/>
    </row>
    <row r="17" spans="1:13">
      <c r="A17" s="983" t="s">
        <v>560</v>
      </c>
      <c r="B17" s="847">
        <v>213.85495399999999</v>
      </c>
      <c r="C17" s="848">
        <v>146</v>
      </c>
      <c r="D17" s="847">
        <v>166.86098100000001</v>
      </c>
      <c r="E17" s="849">
        <v>219.29278500000001</v>
      </c>
      <c r="F17" s="849">
        <v>182.76657399999999</v>
      </c>
      <c r="G17" s="849">
        <v>-214.35730600000002</v>
      </c>
      <c r="H17" s="842"/>
      <c r="I17" s="846"/>
    </row>
    <row r="18" spans="1:13">
      <c r="A18" s="983" t="s">
        <v>561</v>
      </c>
      <c r="B18" s="847">
        <v>-1.528329</v>
      </c>
      <c r="C18" s="848">
        <v>-9.9814810000000005</v>
      </c>
      <c r="D18" s="847">
        <v>22.173337</v>
      </c>
      <c r="E18" s="849">
        <v>-39.143304000000001</v>
      </c>
      <c r="F18" s="849">
        <v>-11.81301</v>
      </c>
      <c r="G18" s="849">
        <v>1.449586</v>
      </c>
      <c r="H18" s="842"/>
      <c r="I18" s="846"/>
    </row>
    <row r="19" spans="1:13" ht="28.5">
      <c r="A19" s="983" t="s">
        <v>563</v>
      </c>
      <c r="B19" s="847">
        <v>528.34872600000006</v>
      </c>
      <c r="C19" s="848">
        <v>567.75105499999995</v>
      </c>
      <c r="D19" s="847">
        <v>402.257229</v>
      </c>
      <c r="E19" s="849">
        <v>960.539669</v>
      </c>
      <c r="F19" s="849">
        <v>656.29407300000003</v>
      </c>
      <c r="G19" s="849">
        <v>-1140.952278</v>
      </c>
      <c r="H19" s="842"/>
      <c r="I19" s="846"/>
    </row>
    <row r="20" spans="1:13" ht="42.75">
      <c r="A20" s="983" t="s">
        <v>562</v>
      </c>
      <c r="B20" s="847"/>
      <c r="C20" s="848"/>
      <c r="D20" s="847">
        <v>-0.226273</v>
      </c>
      <c r="E20" s="849">
        <v>8.5259999999999998</v>
      </c>
      <c r="F20" s="849">
        <v>-45.600889000000002</v>
      </c>
      <c r="G20" s="849">
        <v>0</v>
      </c>
      <c r="H20" s="842"/>
      <c r="I20" s="846"/>
      <c r="M20" s="766" t="s">
        <v>564</v>
      </c>
    </row>
    <row r="21" spans="1:13" ht="15" thickBot="1">
      <c r="A21" s="985" t="s">
        <v>101</v>
      </c>
      <c r="B21" s="850">
        <v>857.90070900000001</v>
      </c>
      <c r="C21" s="851">
        <v>779.74992599999996</v>
      </c>
      <c r="D21" s="850">
        <v>598.34152500000005</v>
      </c>
      <c r="E21" s="852">
        <v>1210.3718080000001</v>
      </c>
      <c r="F21" s="852">
        <v>1155.5128130000001</v>
      </c>
      <c r="G21" s="852">
        <f>-1083394.139/1000</f>
        <v>-1083.394139</v>
      </c>
      <c r="H21" s="842"/>
    </row>
    <row r="22" spans="1:13">
      <c r="A22" s="986"/>
      <c r="H22" s="846"/>
    </row>
    <row r="23" spans="1:13">
      <c r="A23" s="1147" t="s">
        <v>565</v>
      </c>
      <c r="B23" s="1147"/>
      <c r="C23" s="1147"/>
      <c r="D23" s="1147"/>
      <c r="E23" s="1147"/>
      <c r="F23" s="1147"/>
      <c r="G23" s="1147"/>
    </row>
    <row r="24" spans="1:13">
      <c r="A24" s="1147"/>
      <c r="B24" s="1147"/>
      <c r="C24" s="1147"/>
      <c r="D24" s="1147"/>
      <c r="E24" s="1147"/>
      <c r="F24" s="1147"/>
      <c r="G24" s="1147"/>
    </row>
  </sheetData>
  <mergeCells count="3">
    <mergeCell ref="A3:G4"/>
    <mergeCell ref="E6:G6"/>
    <mergeCell ref="A23:G24"/>
  </mergeCells>
  <pageMargins left="0.7" right="0.7" top="0.75" bottom="0.75" header="0.3" footer="0.3"/>
  <pageSetup paperSize="9" scale="4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workbookViewId="0"/>
  </sheetViews>
  <sheetFormatPr defaultColWidth="8.85546875" defaultRowHeight="14.25"/>
  <cols>
    <col min="1" max="1" width="30.7109375" style="766" customWidth="1"/>
    <col min="2" max="6" width="12.7109375" style="766" customWidth="1"/>
    <col min="7" max="7" width="13" style="766" customWidth="1"/>
    <col min="8" max="8" width="12" style="766" customWidth="1"/>
    <col min="9" max="9" width="12.42578125" style="766" customWidth="1"/>
    <col min="10" max="10" width="12.140625" style="766" customWidth="1"/>
    <col min="11" max="11" width="14.140625" style="766" customWidth="1"/>
    <col min="12" max="12" width="15.42578125" style="766" customWidth="1"/>
    <col min="13" max="13" width="13.28515625" style="766" customWidth="1"/>
    <col min="14" max="16384" width="8.85546875" style="766"/>
  </cols>
  <sheetData>
    <row r="1" spans="1:7">
      <c r="G1" s="767" t="s">
        <v>271</v>
      </c>
    </row>
    <row r="2" spans="1:7">
      <c r="F2" s="767"/>
    </row>
    <row r="3" spans="1:7">
      <c r="A3" s="1145" t="s">
        <v>568</v>
      </c>
      <c r="B3" s="1145"/>
      <c r="C3" s="1145"/>
      <c r="D3" s="1145"/>
      <c r="E3" s="1145"/>
      <c r="F3" s="1145"/>
      <c r="G3" s="1145"/>
    </row>
    <row r="4" spans="1:7">
      <c r="A4" s="1145"/>
      <c r="B4" s="1145"/>
      <c r="C4" s="1145"/>
      <c r="D4" s="1145"/>
      <c r="E4" s="1145"/>
      <c r="F4" s="1145"/>
      <c r="G4" s="1145"/>
    </row>
    <row r="5" spans="1:7" ht="15" thickBot="1">
      <c r="A5" s="768"/>
      <c r="B5" s="768"/>
      <c r="C5" s="768"/>
      <c r="D5" s="768"/>
      <c r="E5" s="768"/>
      <c r="F5" s="768"/>
    </row>
    <row r="6" spans="1:7" ht="15" thickBot="1">
      <c r="A6" s="853"/>
      <c r="B6" s="854">
        <v>2013</v>
      </c>
      <c r="C6" s="855">
        <v>2014</v>
      </c>
      <c r="D6" s="854">
        <v>2015</v>
      </c>
      <c r="E6" s="856">
        <v>2016</v>
      </c>
      <c r="F6" s="856">
        <v>2017</v>
      </c>
      <c r="G6" s="856">
        <v>2018</v>
      </c>
    </row>
    <row r="7" spans="1:7" ht="28.5">
      <c r="A7" s="857" t="s">
        <v>569</v>
      </c>
      <c r="B7" s="858">
        <v>13.967970377546312</v>
      </c>
      <c r="C7" s="859">
        <v>11.460552377308918</v>
      </c>
      <c r="D7" s="858">
        <v>10.475523230008745</v>
      </c>
      <c r="E7" s="860">
        <v>9.3248347131293556</v>
      </c>
      <c r="F7" s="860">
        <v>10.245962634149794</v>
      </c>
      <c r="G7" s="860">
        <f>0.104753892336*100</f>
        <v>10.475389233600001</v>
      </c>
    </row>
    <row r="8" spans="1:7" ht="28.5">
      <c r="A8" s="861" t="s">
        <v>570</v>
      </c>
      <c r="B8" s="862">
        <v>18.810011396200018</v>
      </c>
      <c r="C8" s="863">
        <v>16.319001896069533</v>
      </c>
      <c r="D8" s="862">
        <v>17.588639406323473</v>
      </c>
      <c r="E8" s="864">
        <v>17.872173679802223</v>
      </c>
      <c r="F8" s="864">
        <v>17.933393024642928</v>
      </c>
      <c r="G8" s="864">
        <v>18.6828678449934</v>
      </c>
    </row>
    <row r="9" spans="1:7" ht="29.25" thickBot="1">
      <c r="A9" s="865" t="s">
        <v>571</v>
      </c>
      <c r="B9" s="866">
        <v>67.222018226253667</v>
      </c>
      <c r="C9" s="867">
        <v>72.220445726621548</v>
      </c>
      <c r="D9" s="866">
        <v>71.935837363667787</v>
      </c>
      <c r="E9" s="868">
        <v>72.802991607068421</v>
      </c>
      <c r="F9" s="868">
        <v>71.82064434120727</v>
      </c>
      <c r="G9" s="868">
        <v>70.841742921406606</v>
      </c>
    </row>
    <row r="10" spans="1:7">
      <c r="A10" s="869"/>
    </row>
    <row r="11" spans="1:7">
      <c r="A11" s="1148" t="s">
        <v>572</v>
      </c>
      <c r="B11" s="1148"/>
      <c r="C11" s="1148"/>
      <c r="D11" s="1148"/>
      <c r="E11" s="1148"/>
      <c r="F11" s="1148"/>
    </row>
    <row r="12" spans="1:7">
      <c r="A12" s="1148"/>
      <c r="B12" s="1148"/>
      <c r="C12" s="1148"/>
      <c r="D12" s="1148"/>
      <c r="E12" s="1148"/>
      <c r="F12" s="1148"/>
    </row>
  </sheetData>
  <mergeCells count="2">
    <mergeCell ref="A3:G4"/>
    <mergeCell ref="A11:F12"/>
  </mergeCells>
  <pageMargins left="0.7" right="0.7" top="0.75" bottom="0.75" header="0.3" footer="0.3"/>
  <pageSetup paperSize="9" scale="81"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workbookViewId="0"/>
  </sheetViews>
  <sheetFormatPr defaultColWidth="9.140625" defaultRowHeight="12.75"/>
  <cols>
    <col min="1" max="1" width="31.28515625" style="741" customWidth="1"/>
    <col min="2" max="2" width="9.7109375" style="741" customWidth="1"/>
    <col min="3" max="3" width="10.140625" style="741" customWidth="1"/>
    <col min="4" max="4" width="10.28515625" style="741" customWidth="1"/>
    <col min="5" max="5" width="9.7109375" style="741" customWidth="1"/>
    <col min="6" max="6" width="10" style="741" customWidth="1"/>
    <col min="7" max="7" width="9.85546875" style="741" customWidth="1"/>
    <col min="8" max="16384" width="9.140625" style="741"/>
  </cols>
  <sheetData>
    <row r="1" spans="1:10" ht="14.25">
      <c r="G1" s="1152" t="s">
        <v>566</v>
      </c>
      <c r="H1" s="1152"/>
    </row>
    <row r="3" spans="1:10" ht="14.25">
      <c r="A3" s="1153" t="s">
        <v>575</v>
      </c>
      <c r="B3" s="1153"/>
      <c r="C3" s="1153"/>
      <c r="D3" s="1153"/>
      <c r="E3" s="1153"/>
      <c r="F3" s="1153"/>
      <c r="G3" s="1153"/>
    </row>
    <row r="4" spans="1:10" ht="13.5" thickBot="1">
      <c r="A4" s="743"/>
      <c r="B4" s="743"/>
      <c r="C4" s="743"/>
      <c r="D4" s="743"/>
      <c r="E4" s="743"/>
      <c r="F4" s="743"/>
    </row>
    <row r="5" spans="1:10" ht="15" thickBot="1">
      <c r="A5" s="987"/>
      <c r="B5" s="870" t="s">
        <v>526</v>
      </c>
      <c r="C5" s="745" t="s">
        <v>527</v>
      </c>
      <c r="D5" s="746" t="s">
        <v>528</v>
      </c>
      <c r="E5" s="745" t="s">
        <v>529</v>
      </c>
      <c r="F5" s="745" t="s">
        <v>166</v>
      </c>
      <c r="G5" s="746" t="s">
        <v>175</v>
      </c>
    </row>
    <row r="6" spans="1:10" ht="71.25">
      <c r="A6" s="871" t="s">
        <v>576</v>
      </c>
      <c r="B6" s="872">
        <v>10.564010743061774</v>
      </c>
      <c r="C6" s="749">
        <v>10.299595141700404</v>
      </c>
      <c r="D6" s="872">
        <v>6.4160916165027153</v>
      </c>
      <c r="E6" s="749">
        <v>5.7257174392935983</v>
      </c>
      <c r="F6" s="988">
        <v>3.5277741528557138</v>
      </c>
      <c r="G6" s="750">
        <v>2.4705882352941173</v>
      </c>
    </row>
    <row r="7" spans="1:10" ht="42.75">
      <c r="A7" s="873" t="s">
        <v>577</v>
      </c>
      <c r="B7" s="874">
        <v>1.37868380458091</v>
      </c>
      <c r="C7" s="754">
        <v>0.30761764204435499</v>
      </c>
      <c r="D7" s="874">
        <v>-0.42479233533333755</v>
      </c>
      <c r="E7" s="754">
        <v>-0.66235620259931616</v>
      </c>
      <c r="F7" s="756">
        <v>0.59171457282935869</v>
      </c>
      <c r="G7" s="755">
        <v>0.35786063320817774</v>
      </c>
    </row>
    <row r="8" spans="1:10" ht="85.5">
      <c r="A8" s="875" t="s">
        <v>578</v>
      </c>
      <c r="B8" s="874">
        <v>1.937645977175001</v>
      </c>
      <c r="C8" s="754">
        <v>2.1306613778130923</v>
      </c>
      <c r="D8" s="874">
        <v>2.2770392520663285</v>
      </c>
      <c r="E8" s="754">
        <v>2.4234680767457912</v>
      </c>
      <c r="F8" s="756">
        <v>2.4942039886828113</v>
      </c>
      <c r="G8" s="755">
        <v>2.546711819946597</v>
      </c>
    </row>
    <row r="9" spans="1:10" ht="86.25" thickBot="1">
      <c r="A9" s="876" t="s">
        <v>579</v>
      </c>
      <c r="B9" s="877">
        <v>2.7289279621942204</v>
      </c>
      <c r="C9" s="760">
        <v>2.9604977194619435</v>
      </c>
      <c r="D9" s="878">
        <v>3.0799259480644938</v>
      </c>
      <c r="E9" s="760">
        <v>3.1772499560327705</v>
      </c>
      <c r="F9" s="762">
        <v>3.2134023179702096</v>
      </c>
      <c r="G9" s="761">
        <v>3.2129466414774184</v>
      </c>
      <c r="J9" s="989"/>
    </row>
    <row r="10" spans="1:10">
      <c r="A10" s="764"/>
      <c r="B10" s="879"/>
      <c r="C10" s="879"/>
      <c r="D10" s="879"/>
      <c r="E10" s="765"/>
    </row>
    <row r="11" spans="1:10">
      <c r="A11" s="1144" t="s">
        <v>534</v>
      </c>
      <c r="B11" s="1154"/>
      <c r="C11" s="1154"/>
      <c r="D11" s="1154"/>
      <c r="E11" s="1154"/>
      <c r="F11" s="1154"/>
    </row>
    <row r="12" spans="1:10">
      <c r="A12" s="1154"/>
      <c r="B12" s="1154"/>
      <c r="C12" s="1154"/>
      <c r="D12" s="1154"/>
      <c r="E12" s="1154"/>
      <c r="F12" s="1154"/>
    </row>
    <row r="14" spans="1:10">
      <c r="E14" s="989"/>
    </row>
  </sheetData>
  <mergeCells count="3">
    <mergeCell ref="G1:H1"/>
    <mergeCell ref="A3:G3"/>
    <mergeCell ref="A11:F12"/>
  </mergeCells>
  <pageMargins left="0.7" right="0.7" top="0.75" bottom="0.75" header="0.3" footer="0.3"/>
  <pageSetup paperSize="9" scale="87"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topLeftCell="A22" workbookViewId="0">
      <selection sqref="A1:G27"/>
    </sheetView>
  </sheetViews>
  <sheetFormatPr defaultColWidth="8.85546875" defaultRowHeight="14.25"/>
  <cols>
    <col min="1" max="1" width="30.7109375" style="766" customWidth="1"/>
    <col min="2" max="3" width="11.42578125" style="766" customWidth="1"/>
    <col min="4" max="4" width="12" style="766" customWidth="1"/>
    <col min="5" max="6" width="11.7109375" style="766" customWidth="1"/>
    <col min="7" max="7" width="11.5703125" style="766" customWidth="1"/>
    <col min="8" max="8" width="12" style="766" customWidth="1"/>
    <col min="9" max="9" width="12.42578125" style="766" customWidth="1"/>
    <col min="10" max="10" width="12.140625" style="766" customWidth="1"/>
    <col min="11" max="11" width="14.140625" style="766" customWidth="1"/>
    <col min="12" max="12" width="15.42578125" style="766" customWidth="1"/>
    <col min="13" max="13" width="13.28515625" style="766" customWidth="1"/>
    <col min="14" max="16384" width="8.85546875" style="766"/>
  </cols>
  <sheetData>
    <row r="1" spans="1:9">
      <c r="G1" s="767" t="s">
        <v>573</v>
      </c>
    </row>
    <row r="2" spans="1:9">
      <c r="F2" s="767"/>
    </row>
    <row r="3" spans="1:9">
      <c r="A3" s="1145" t="s">
        <v>581</v>
      </c>
      <c r="B3" s="1146"/>
      <c r="C3" s="1146"/>
      <c r="D3" s="1146"/>
      <c r="E3" s="1146"/>
      <c r="F3" s="1146"/>
    </row>
    <row r="4" spans="1:9">
      <c r="A4" s="1146"/>
      <c r="B4" s="1146"/>
      <c r="C4" s="1146"/>
      <c r="D4" s="1146"/>
      <c r="E4" s="1146"/>
      <c r="F4" s="1146"/>
    </row>
    <row r="5" spans="1:9">
      <c r="A5" s="768"/>
      <c r="B5" s="768"/>
      <c r="C5" s="768"/>
      <c r="D5" s="768"/>
      <c r="E5" s="768"/>
      <c r="F5" s="768"/>
    </row>
    <row r="6" spans="1:9" ht="15" thickBot="1">
      <c r="A6" s="768"/>
      <c r="B6" s="768"/>
      <c r="C6" s="768"/>
      <c r="D6" s="768"/>
      <c r="F6" s="1155" t="s">
        <v>233</v>
      </c>
      <c r="G6" s="1155"/>
    </row>
    <row r="7" spans="1:9" ht="15" thickBot="1">
      <c r="A7" s="880"/>
      <c r="B7" s="990">
        <v>2013</v>
      </c>
      <c r="C7" s="991">
        <v>2014</v>
      </c>
      <c r="D7" s="990">
        <v>2015</v>
      </c>
      <c r="E7" s="990">
        <v>2016</v>
      </c>
      <c r="F7" s="992">
        <v>2017</v>
      </c>
      <c r="G7" s="992">
        <v>2018</v>
      </c>
    </row>
    <row r="8" spans="1:9" ht="42.75">
      <c r="A8" s="881" t="s">
        <v>582</v>
      </c>
      <c r="B8" s="882">
        <v>37277.67</v>
      </c>
      <c r="C8" s="883">
        <v>58800.877000000008</v>
      </c>
      <c r="D8" s="882">
        <v>71449.293000000005</v>
      </c>
      <c r="E8" s="883">
        <v>84431.107000000004</v>
      </c>
      <c r="F8" s="884">
        <v>110631.681</v>
      </c>
      <c r="G8" s="884">
        <v>126684.632</v>
      </c>
      <c r="I8" s="993"/>
    </row>
    <row r="9" spans="1:9" ht="42.75">
      <c r="A9" s="885" t="s">
        <v>583</v>
      </c>
      <c r="B9" s="886">
        <v>44291.31</v>
      </c>
      <c r="C9" s="887">
        <v>91925.695999999996</v>
      </c>
      <c r="D9" s="886">
        <v>146370.736</v>
      </c>
      <c r="E9" s="887">
        <v>213496.92500000002</v>
      </c>
      <c r="F9" s="888">
        <v>281289.17700000003</v>
      </c>
      <c r="G9" s="888">
        <v>318727.20299999998</v>
      </c>
      <c r="I9" s="993"/>
    </row>
    <row r="10" spans="1:9" ht="42.75">
      <c r="A10" s="885" t="s">
        <v>584</v>
      </c>
      <c r="B10" s="886">
        <v>26650.678000000004</v>
      </c>
      <c r="C10" s="887">
        <v>43231.949000000001</v>
      </c>
      <c r="D10" s="886">
        <v>59115.656000000003</v>
      </c>
      <c r="E10" s="887">
        <v>64257.565999999999</v>
      </c>
      <c r="F10" s="888">
        <v>74907.625</v>
      </c>
      <c r="G10" s="888">
        <v>98820.159000000043</v>
      </c>
      <c r="H10" s="993"/>
      <c r="I10" s="993"/>
    </row>
    <row r="11" spans="1:9" ht="42.75">
      <c r="A11" s="885" t="s">
        <v>585</v>
      </c>
      <c r="B11" s="886">
        <v>133090.228</v>
      </c>
      <c r="C11" s="887">
        <v>223428.345</v>
      </c>
      <c r="D11" s="886">
        <v>358132.96899999998</v>
      </c>
      <c r="E11" s="887">
        <v>487789.03600000002</v>
      </c>
      <c r="F11" s="888">
        <v>633064.745</v>
      </c>
      <c r="G11" s="888">
        <v>731567.54599999997</v>
      </c>
    </row>
    <row r="12" spans="1:9" ht="42.75">
      <c r="A12" s="885" t="s">
        <v>586</v>
      </c>
      <c r="B12" s="886">
        <v>0</v>
      </c>
      <c r="C12" s="887">
        <v>0</v>
      </c>
      <c r="D12" s="886">
        <v>0</v>
      </c>
      <c r="E12" s="887">
        <v>6363.8950000000004</v>
      </c>
      <c r="F12" s="888">
        <v>8193.732</v>
      </c>
      <c r="G12" s="888">
        <v>0</v>
      </c>
    </row>
    <row r="13" spans="1:9" ht="43.5" thickBot="1">
      <c r="A13" s="889" t="s">
        <v>587</v>
      </c>
      <c r="B13" s="799">
        <v>77443.337</v>
      </c>
      <c r="C13" s="800">
        <v>90562.542000000016</v>
      </c>
      <c r="D13" s="799">
        <v>101865.592</v>
      </c>
      <c r="E13" s="800">
        <v>146626.476</v>
      </c>
      <c r="F13" s="801">
        <v>192736.76500000001</v>
      </c>
      <c r="G13" s="801">
        <v>279199.99300000002</v>
      </c>
    </row>
    <row r="14" spans="1:9">
      <c r="A14" s="792"/>
      <c r="B14" s="792"/>
      <c r="C14" s="792"/>
      <c r="D14" s="792"/>
      <c r="E14" s="792"/>
      <c r="F14" s="792"/>
      <c r="G14" s="993"/>
    </row>
    <row r="15" spans="1:9">
      <c r="A15" s="792"/>
      <c r="B15" s="792"/>
      <c r="C15" s="792"/>
      <c r="D15" s="792"/>
      <c r="E15" s="792"/>
      <c r="F15" s="792"/>
      <c r="G15" s="993"/>
      <c r="H15" s="993"/>
      <c r="I15" s="993"/>
    </row>
    <row r="16" spans="1:9">
      <c r="A16" s="792"/>
      <c r="B16" s="792"/>
      <c r="C16" s="792"/>
      <c r="D16" s="792"/>
      <c r="E16" s="792"/>
      <c r="F16" s="792"/>
    </row>
    <row r="17" spans="1:7" ht="15" thickBot="1">
      <c r="A17" s="792"/>
      <c r="B17" s="792"/>
      <c r="C17" s="792"/>
      <c r="D17" s="792"/>
      <c r="E17" s="792"/>
      <c r="F17" s="792"/>
    </row>
    <row r="18" spans="1:7" ht="15" thickBot="1">
      <c r="A18" s="880"/>
      <c r="B18" s="990">
        <v>2013</v>
      </c>
      <c r="C18" s="990">
        <v>2014</v>
      </c>
      <c r="D18" s="990">
        <v>2015</v>
      </c>
      <c r="E18" s="990">
        <v>2016</v>
      </c>
      <c r="F18" s="992">
        <v>2017</v>
      </c>
      <c r="G18" s="992">
        <v>2018</v>
      </c>
    </row>
    <row r="19" spans="1:7" ht="42.75">
      <c r="A19" s="881" t="s">
        <v>582</v>
      </c>
      <c r="B19" s="890">
        <v>11.694837043263401</v>
      </c>
      <c r="C19" s="891">
        <v>11.576128637645489</v>
      </c>
      <c r="D19" s="890">
        <v>9.6954773628473774</v>
      </c>
      <c r="E19" s="891">
        <v>8.4181508406666694</v>
      </c>
      <c r="F19" s="994">
        <v>8.5047404097738148</v>
      </c>
      <c r="G19" s="892">
        <v>8.1469241187225485</v>
      </c>
    </row>
    <row r="20" spans="1:7" ht="42.75">
      <c r="A20" s="885" t="s">
        <v>583</v>
      </c>
      <c r="B20" s="893">
        <v>13.895172441911278</v>
      </c>
      <c r="C20" s="894">
        <v>18.097411744404649</v>
      </c>
      <c r="D20" s="893">
        <v>19.86211616497464</v>
      </c>
      <c r="E20" s="894">
        <v>21.286577690714143</v>
      </c>
      <c r="F20" s="995">
        <v>21.623927331122438</v>
      </c>
      <c r="G20" s="895">
        <v>20.496932393612489</v>
      </c>
    </row>
    <row r="21" spans="1:7" ht="42.75">
      <c r="A21" s="885" t="s">
        <v>584</v>
      </c>
      <c r="B21" s="893">
        <v>8.3609124793069167</v>
      </c>
      <c r="C21" s="894">
        <v>8.5110737868778585</v>
      </c>
      <c r="D21" s="893">
        <v>8.0218359128882177</v>
      </c>
      <c r="E21" s="894">
        <v>6.4067605230154561</v>
      </c>
      <c r="F21" s="995">
        <v>5.7584762301287205</v>
      </c>
      <c r="G21" s="895">
        <v>6.3549960564521948</v>
      </c>
    </row>
    <row r="22" spans="1:7" ht="42.75">
      <c r="A22" s="885" t="s">
        <v>585</v>
      </c>
      <c r="B22" s="893">
        <v>41.753374835679701</v>
      </c>
      <c r="C22" s="894">
        <v>43.986338214245265</v>
      </c>
      <c r="D22" s="893">
        <v>48.597683028561541</v>
      </c>
      <c r="E22" s="894">
        <v>48.634701466976907</v>
      </c>
      <c r="F22" s="995">
        <v>48.666451328753247</v>
      </c>
      <c r="G22" s="895">
        <v>47.046158566273981</v>
      </c>
    </row>
    <row r="23" spans="1:7" ht="42.75">
      <c r="A23" s="885" t="s">
        <v>586</v>
      </c>
      <c r="B23" s="893">
        <v>0</v>
      </c>
      <c r="C23" s="894">
        <v>0</v>
      </c>
      <c r="D23" s="893">
        <v>0</v>
      </c>
      <c r="E23" s="894">
        <v>0.63450818007354104</v>
      </c>
      <c r="F23" s="995">
        <v>0.629887958109005</v>
      </c>
      <c r="G23" s="895">
        <v>0</v>
      </c>
    </row>
    <row r="24" spans="1:7" ht="43.5" thickBot="1">
      <c r="A24" s="889" t="s">
        <v>587</v>
      </c>
      <c r="B24" s="896">
        <v>24.295703199838702</v>
      </c>
      <c r="C24" s="897">
        <v>17.829047616826742</v>
      </c>
      <c r="D24" s="896">
        <v>13.822887530728217</v>
      </c>
      <c r="E24" s="897">
        <v>14.61930129855328</v>
      </c>
      <c r="F24" s="996">
        <v>14.816516742112773</v>
      </c>
      <c r="G24" s="898">
        <v>17.954988864938777</v>
      </c>
    </row>
    <row r="26" spans="1:7">
      <c r="A26" s="1147" t="s">
        <v>588</v>
      </c>
      <c r="B26" s="1148"/>
      <c r="C26" s="1148"/>
      <c r="D26" s="1148"/>
      <c r="E26" s="1148"/>
      <c r="F26" s="1148"/>
    </row>
    <row r="27" spans="1:7" ht="33" customHeight="1">
      <c r="A27" s="1148"/>
      <c r="B27" s="1148"/>
      <c r="C27" s="1148"/>
      <c r="D27" s="1148"/>
      <c r="E27" s="1148"/>
      <c r="F27" s="1148"/>
    </row>
  </sheetData>
  <mergeCells count="3">
    <mergeCell ref="A3:F4"/>
    <mergeCell ref="F6:G6"/>
    <mergeCell ref="A26:F27"/>
  </mergeCells>
  <pageMargins left="0.7" right="0.7" top="0.75" bottom="0.75" header="0.3" footer="0.3"/>
  <pageSetup paperSize="9" scale="8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workbookViewId="0"/>
  </sheetViews>
  <sheetFormatPr defaultColWidth="8.85546875" defaultRowHeight="14.25"/>
  <cols>
    <col min="1" max="1" width="30.7109375" style="766" customWidth="1"/>
    <col min="2" max="2" width="10.28515625" style="766" customWidth="1"/>
    <col min="3" max="3" width="10" style="766" customWidth="1"/>
    <col min="4" max="4" width="10.7109375" style="766" customWidth="1"/>
    <col min="5" max="5" width="9.85546875" style="766" customWidth="1"/>
    <col min="6" max="6" width="10.140625" style="766" customWidth="1"/>
    <col min="7" max="7" width="10.42578125" style="766" customWidth="1"/>
    <col min="8" max="8" width="12" style="766" customWidth="1"/>
    <col min="9" max="9" width="12.42578125" style="766" customWidth="1"/>
    <col min="10" max="10" width="12.140625" style="766" customWidth="1"/>
    <col min="11" max="11" width="14.140625" style="766" customWidth="1"/>
    <col min="12" max="12" width="15.42578125" style="766" customWidth="1"/>
    <col min="13" max="13" width="13.28515625" style="766" customWidth="1"/>
    <col min="14" max="16384" width="8.85546875" style="766"/>
  </cols>
  <sheetData>
    <row r="1" spans="1:7">
      <c r="G1" s="767" t="s">
        <v>524</v>
      </c>
    </row>
    <row r="2" spans="1:7">
      <c r="F2" s="767"/>
    </row>
    <row r="3" spans="1:7">
      <c r="A3" s="1145" t="s">
        <v>590</v>
      </c>
      <c r="B3" s="1145"/>
      <c r="C3" s="1145"/>
      <c r="D3" s="1145"/>
      <c r="E3" s="1145"/>
      <c r="F3" s="1145"/>
      <c r="G3" s="1145"/>
    </row>
    <row r="4" spans="1:7">
      <c r="A4" s="1145"/>
      <c r="B4" s="1145"/>
      <c r="C4" s="1145"/>
      <c r="D4" s="1145"/>
      <c r="E4" s="1145"/>
      <c r="F4" s="1145"/>
      <c r="G4" s="1145"/>
    </row>
    <row r="5" spans="1:7" ht="15" thickBot="1">
      <c r="A5" s="997"/>
      <c r="B5" s="768"/>
      <c r="C5" s="768"/>
      <c r="D5" s="768"/>
      <c r="E5" s="768"/>
      <c r="F5" s="768"/>
    </row>
    <row r="6" spans="1:7" ht="15" thickBot="1">
      <c r="A6" s="998"/>
      <c r="B6" s="855">
        <v>2013</v>
      </c>
      <c r="C6" s="854">
        <v>2014</v>
      </c>
      <c r="D6" s="855">
        <v>2015</v>
      </c>
      <c r="E6" s="854">
        <v>2016</v>
      </c>
      <c r="F6" s="856">
        <v>2017</v>
      </c>
      <c r="G6" s="856">
        <v>2018</v>
      </c>
    </row>
    <row r="7" spans="1:7" ht="28.5">
      <c r="A7" s="899" t="s">
        <v>591</v>
      </c>
      <c r="B7" s="859">
        <v>52.461253896833718</v>
      </c>
      <c r="C7" s="858">
        <v>57.066864326567334</v>
      </c>
      <c r="D7" s="859">
        <v>60.107218901358927</v>
      </c>
      <c r="E7" s="858">
        <v>60.296018947191719</v>
      </c>
      <c r="F7" s="860">
        <v>59.387372511232883</v>
      </c>
      <c r="G7" s="860">
        <f>0.599026695889562*100</f>
        <v>59.902669588956201</v>
      </c>
    </row>
    <row r="8" spans="1:7" ht="28.5">
      <c r="A8" s="900" t="s">
        <v>592</v>
      </c>
      <c r="B8" s="863">
        <v>13.092320803864229</v>
      </c>
      <c r="C8" s="862">
        <v>12.616958697923533</v>
      </c>
      <c r="D8" s="863">
        <v>14.092822259100259</v>
      </c>
      <c r="E8" s="862">
        <v>16.392422835143087</v>
      </c>
      <c r="F8" s="864">
        <v>16.914056064201446</v>
      </c>
      <c r="G8" s="864">
        <f>0.173224216001577*100</f>
        <v>17.3224216001577</v>
      </c>
    </row>
    <row r="9" spans="1:7" ht="29.25" thickBot="1">
      <c r="A9" s="901" t="s">
        <v>593</v>
      </c>
      <c r="B9" s="867">
        <v>34.446425299302057</v>
      </c>
      <c r="C9" s="866">
        <v>30.31617697550913</v>
      </c>
      <c r="D9" s="867">
        <v>25.799958839540814</v>
      </c>
      <c r="E9" s="866">
        <v>23.311558217665194</v>
      </c>
      <c r="F9" s="868">
        <v>23.698571424565674</v>
      </c>
      <c r="G9" s="868">
        <f>0.227749088108861*100</f>
        <v>22.7749088108861</v>
      </c>
    </row>
    <row r="10" spans="1:7">
      <c r="A10" s="869"/>
    </row>
    <row r="11" spans="1:7">
      <c r="A11" s="1148" t="s">
        <v>572</v>
      </c>
      <c r="B11" s="1148"/>
      <c r="C11" s="1148"/>
      <c r="D11" s="1148"/>
      <c r="E11" s="1148"/>
      <c r="F11" s="1148"/>
    </row>
    <row r="12" spans="1:7">
      <c r="A12" s="1148"/>
      <c r="B12" s="1148"/>
      <c r="C12" s="1148"/>
      <c r="D12" s="1148"/>
      <c r="E12" s="1148"/>
      <c r="F12" s="1148"/>
    </row>
    <row r="18" spans="5:5">
      <c r="E18" s="869"/>
    </row>
  </sheetData>
  <mergeCells count="2">
    <mergeCell ref="A3:G4"/>
    <mergeCell ref="A11:F12"/>
  </mergeCells>
  <pageMargins left="0.7" right="0.7" top="0.75" bottom="0.75" header="0.3" footer="0.3"/>
  <pageSetup paperSize="9" scale="9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workbookViewId="0">
      <selection activeCell="A11" sqref="A11"/>
    </sheetView>
  </sheetViews>
  <sheetFormatPr defaultColWidth="8.85546875" defaultRowHeight="14.25"/>
  <cols>
    <col min="1" max="1" width="30.7109375" style="766" customWidth="1"/>
    <col min="2" max="2" width="10.5703125" style="766" customWidth="1"/>
    <col min="3" max="3" width="10.42578125" style="766" customWidth="1"/>
    <col min="4" max="4" width="10.85546875" style="766" customWidth="1"/>
    <col min="5" max="5" width="10.7109375" style="766" customWidth="1"/>
    <col min="6" max="6" width="10.5703125" style="766" customWidth="1"/>
    <col min="7" max="7" width="10.85546875" style="766" customWidth="1"/>
    <col min="8" max="8" width="12" style="766" customWidth="1"/>
    <col min="9" max="9" width="12.42578125" style="766" customWidth="1"/>
    <col min="10" max="10" width="12.140625" style="766" customWidth="1"/>
    <col min="11" max="11" width="14.140625" style="766" customWidth="1"/>
    <col min="12" max="12" width="15.42578125" style="766" customWidth="1"/>
    <col min="13" max="13" width="13.28515625" style="766" customWidth="1"/>
    <col min="14" max="16384" width="8.85546875" style="766"/>
  </cols>
  <sheetData>
    <row r="1" spans="1:7">
      <c r="G1" s="767" t="s">
        <v>542</v>
      </c>
    </row>
    <row r="2" spans="1:7">
      <c r="F2" s="767"/>
    </row>
    <row r="3" spans="1:7">
      <c r="A3" s="1145" t="s">
        <v>594</v>
      </c>
      <c r="B3" s="1146"/>
      <c r="C3" s="1146"/>
      <c r="D3" s="1146"/>
      <c r="E3" s="1146"/>
      <c r="F3" s="1146"/>
    </row>
    <row r="4" spans="1:7">
      <c r="A4" s="1146"/>
      <c r="B4" s="1146"/>
      <c r="C4" s="1146"/>
      <c r="D4" s="1146"/>
      <c r="E4" s="1146"/>
      <c r="F4" s="1146"/>
    </row>
    <row r="5" spans="1:7" ht="15" thickBot="1">
      <c r="A5" s="768"/>
      <c r="B5" s="768"/>
      <c r="C5" s="768"/>
      <c r="D5" s="768"/>
      <c r="E5" s="768"/>
      <c r="F5" s="768"/>
    </row>
    <row r="6" spans="1:7" ht="15" thickBot="1">
      <c r="A6" s="769"/>
      <c r="B6" s="770">
        <v>2013</v>
      </c>
      <c r="C6" s="771">
        <v>2014</v>
      </c>
      <c r="D6" s="770">
        <v>2015</v>
      </c>
      <c r="E6" s="772">
        <v>2016</v>
      </c>
      <c r="F6" s="772">
        <v>2017</v>
      </c>
      <c r="G6" s="772">
        <v>2018</v>
      </c>
    </row>
    <row r="7" spans="1:7" ht="42.75">
      <c r="A7" s="773" t="s">
        <v>536</v>
      </c>
      <c r="B7" s="774">
        <v>71.141237825484666</v>
      </c>
      <c r="C7" s="775">
        <v>63.653471263646487</v>
      </c>
      <c r="D7" s="774">
        <v>77.26931515135476</v>
      </c>
      <c r="E7" s="776">
        <v>72.886108876976991</v>
      </c>
      <c r="F7" s="776">
        <v>72.143755539538049</v>
      </c>
      <c r="G7" s="776">
        <v>69.262122923094154</v>
      </c>
    </row>
    <row r="8" spans="1:7" ht="85.5">
      <c r="A8" s="777" t="s">
        <v>632</v>
      </c>
      <c r="B8" s="778">
        <v>53.270809156695307</v>
      </c>
      <c r="C8" s="779">
        <v>39.18246213764813</v>
      </c>
      <c r="D8" s="778">
        <v>59.198489447253998</v>
      </c>
      <c r="E8" s="780">
        <v>50.407067801692953</v>
      </c>
      <c r="F8" s="780">
        <v>48.749043174600409</v>
      </c>
      <c r="G8" s="780">
        <v>50.451521346162828</v>
      </c>
    </row>
    <row r="9" spans="1:7" ht="42.75">
      <c r="A9" s="777" t="s">
        <v>538</v>
      </c>
      <c r="B9" s="778">
        <v>55.798985479134544</v>
      </c>
      <c r="C9" s="779">
        <v>52.169873925943541</v>
      </c>
      <c r="D9" s="778">
        <v>63.249071478217068</v>
      </c>
      <c r="E9" s="780">
        <v>61.906983959212049</v>
      </c>
      <c r="F9" s="780">
        <v>61.491243853561897</v>
      </c>
      <c r="G9" s="780">
        <v>60.739827887781104</v>
      </c>
    </row>
    <row r="10" spans="1:7" ht="86.25" thickBot="1">
      <c r="A10" s="782" t="s">
        <v>633</v>
      </c>
      <c r="B10" s="783">
        <v>30.933324635541865</v>
      </c>
      <c r="C10" s="784">
        <v>25.122545569344119</v>
      </c>
      <c r="D10" s="783">
        <v>36.099795172382287</v>
      </c>
      <c r="E10" s="785">
        <v>31.381490616921649</v>
      </c>
      <c r="F10" s="785">
        <v>30.297674605428782</v>
      </c>
      <c r="G10" s="785">
        <v>31.09774750197688</v>
      </c>
    </row>
    <row r="11" spans="1:7">
      <c r="A11" s="786"/>
      <c r="B11" s="787"/>
      <c r="C11" s="787"/>
      <c r="D11" s="787"/>
      <c r="E11" s="787"/>
      <c r="F11" s="787"/>
    </row>
    <row r="12" spans="1:7">
      <c r="A12" s="1147" t="s">
        <v>540</v>
      </c>
      <c r="B12" s="1148"/>
      <c r="C12" s="1148"/>
      <c r="D12" s="1148"/>
      <c r="E12" s="1148"/>
      <c r="F12" s="1148"/>
    </row>
    <row r="13" spans="1:7">
      <c r="A13" s="1148"/>
      <c r="B13" s="1148"/>
      <c r="C13" s="1148"/>
      <c r="D13" s="1148"/>
      <c r="E13" s="1148"/>
      <c r="F13" s="1148"/>
    </row>
  </sheetData>
  <mergeCells count="2">
    <mergeCell ref="A3:F4"/>
    <mergeCell ref="A12:F13"/>
  </mergeCells>
  <pageMargins left="0.7" right="0.7" top="0.75" bottom="0.75" header="0.3" footer="0.3"/>
  <pageSetup paperSize="9" scale="92"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workbookViewId="0"/>
  </sheetViews>
  <sheetFormatPr defaultColWidth="8.85546875" defaultRowHeight="14.25"/>
  <cols>
    <col min="1" max="1" width="40.28515625" style="766" customWidth="1"/>
    <col min="2" max="2" width="10.7109375" style="766" customWidth="1"/>
    <col min="3" max="3" width="10.28515625" style="766" customWidth="1"/>
    <col min="4" max="4" width="10.85546875" style="766" customWidth="1"/>
    <col min="5" max="6" width="11.28515625" style="766" customWidth="1"/>
    <col min="7" max="7" width="11.140625" style="766" customWidth="1"/>
    <col min="8" max="16384" width="8.85546875" style="766"/>
  </cols>
  <sheetData>
    <row r="1" spans="1:7">
      <c r="G1" s="767" t="s">
        <v>557</v>
      </c>
    </row>
    <row r="2" spans="1:7">
      <c r="D2" s="767"/>
      <c r="E2" s="767"/>
    </row>
    <row r="3" spans="1:7">
      <c r="A3" s="1156" t="s">
        <v>595</v>
      </c>
      <c r="B3" s="1156"/>
      <c r="C3" s="1156"/>
      <c r="D3" s="1156"/>
      <c r="E3" s="1156"/>
      <c r="F3" s="1156"/>
      <c r="G3" s="1156"/>
    </row>
    <row r="4" spans="1:7" ht="15" thickBot="1">
      <c r="A4" s="788"/>
      <c r="B4" s="788"/>
      <c r="C4" s="788"/>
      <c r="D4" s="788"/>
      <c r="E4" s="788"/>
      <c r="F4" s="788"/>
    </row>
    <row r="5" spans="1:7" ht="15" thickBot="1">
      <c r="A5" s="802"/>
      <c r="B5" s="803">
        <v>2013</v>
      </c>
      <c r="C5" s="804">
        <v>2014</v>
      </c>
      <c r="D5" s="803">
        <v>2015</v>
      </c>
      <c r="E5" s="805">
        <v>2016</v>
      </c>
      <c r="F5" s="805">
        <v>2017</v>
      </c>
      <c r="G5" s="805">
        <v>2018</v>
      </c>
    </row>
    <row r="6" spans="1:7">
      <c r="A6" s="902" t="s">
        <v>235</v>
      </c>
      <c r="B6" s="806">
        <v>70.821721138417359</v>
      </c>
      <c r="C6" s="807">
        <v>63.778998094811158</v>
      </c>
      <c r="D6" s="806">
        <v>57.189197344598675</v>
      </c>
      <c r="E6" s="808">
        <v>63.350939929792325</v>
      </c>
      <c r="F6" s="808">
        <v>66.994858611825194</v>
      </c>
      <c r="G6" s="808">
        <v>60.573469855581877</v>
      </c>
    </row>
    <row r="7" spans="1:7" ht="28.5">
      <c r="A7" s="903" t="s">
        <v>550</v>
      </c>
      <c r="B7" s="809">
        <v>4.9911325057005325</v>
      </c>
      <c r="C7" s="810">
        <v>4.5668497142216742</v>
      </c>
      <c r="D7" s="809">
        <v>3.3531985515992755</v>
      </c>
      <c r="E7" s="811">
        <v>3.4054000852990387</v>
      </c>
      <c r="F7" s="811">
        <v>2.5681233933161955</v>
      </c>
      <c r="G7" s="811">
        <v>1.9293955834033774</v>
      </c>
    </row>
    <row r="8" spans="1:7">
      <c r="A8" s="904" t="s">
        <v>551</v>
      </c>
      <c r="B8" s="809">
        <v>0.88674942994679506</v>
      </c>
      <c r="C8" s="810">
        <v>7.6543763308304387</v>
      </c>
      <c r="D8" s="809">
        <v>9.120398310199155</v>
      </c>
      <c r="E8" s="811">
        <v>3.5891210918276961</v>
      </c>
      <c r="F8" s="811">
        <v>4.4447300771208225</v>
      </c>
      <c r="G8" s="811">
        <v>12.153281882784443</v>
      </c>
    </row>
    <row r="9" spans="1:7" ht="57">
      <c r="A9" s="903" t="s">
        <v>552</v>
      </c>
      <c r="B9" s="809">
        <v>3.0909551558145427</v>
      </c>
      <c r="C9" s="810">
        <v>2.5607979379132577</v>
      </c>
      <c r="D9" s="809">
        <v>8.8865419432709718</v>
      </c>
      <c r="E9" s="811">
        <v>5.6527016830156489</v>
      </c>
      <c r="F9" s="811">
        <v>2.7866323907455013</v>
      </c>
      <c r="G9" s="811">
        <v>2.7775655230381293</v>
      </c>
    </row>
    <row r="10" spans="1:7" ht="15" thickBot="1">
      <c r="A10" s="905" t="s">
        <v>553</v>
      </c>
      <c r="B10" s="812">
        <v>20.209441770120769</v>
      </c>
      <c r="C10" s="813">
        <v>21.438977922223469</v>
      </c>
      <c r="D10" s="812">
        <v>21.450663850331924</v>
      </c>
      <c r="E10" s="814">
        <v>24.001837210065286</v>
      </c>
      <c r="F10" s="814">
        <v>23.205655526992288</v>
      </c>
      <c r="G10" s="814">
        <v>22.566287155192175</v>
      </c>
    </row>
    <row r="11" spans="1:7" ht="15" thickBot="1">
      <c r="A11" s="788"/>
      <c r="B11" s="788"/>
      <c r="C11" s="788"/>
      <c r="D11" s="788"/>
      <c r="E11" s="788"/>
      <c r="F11" s="788"/>
      <c r="G11" s="788"/>
    </row>
    <row r="12" spans="1:7" ht="15" thickBot="1">
      <c r="A12" s="815"/>
      <c r="B12" s="816">
        <v>2013</v>
      </c>
      <c r="C12" s="817">
        <v>2014</v>
      </c>
      <c r="D12" s="816">
        <v>2015</v>
      </c>
      <c r="E12" s="818">
        <v>2016</v>
      </c>
      <c r="F12" s="818">
        <v>2017</v>
      </c>
      <c r="G12" s="818">
        <v>2018</v>
      </c>
    </row>
    <row r="13" spans="1:7" ht="57">
      <c r="A13" s="906" t="s">
        <v>596</v>
      </c>
      <c r="B13" s="819">
        <v>82.289002557544748</v>
      </c>
      <c r="C13" s="820">
        <v>85.559265442404012</v>
      </c>
      <c r="D13" s="819">
        <v>64.115853658536579</v>
      </c>
      <c r="E13" s="821">
        <v>76.722449706248881</v>
      </c>
      <c r="F13" s="821">
        <v>86.917960088691785</v>
      </c>
      <c r="G13" s="821">
        <v>74.028356137219902</v>
      </c>
    </row>
    <row r="14" spans="1:7">
      <c r="A14" s="907" t="s">
        <v>555</v>
      </c>
      <c r="B14" s="822">
        <v>3.4846547314578009</v>
      </c>
      <c r="C14" s="823">
        <v>1.4607679465776295</v>
      </c>
      <c r="D14" s="822">
        <v>10.711382113821138</v>
      </c>
      <c r="E14" s="824">
        <v>7.6731351255118385</v>
      </c>
      <c r="F14" s="824">
        <v>2.4833702882483371</v>
      </c>
      <c r="G14" s="824">
        <v>17.955581994844337</v>
      </c>
    </row>
    <row r="15" spans="1:7" ht="29.25" thickBot="1">
      <c r="A15" s="908" t="s">
        <v>597</v>
      </c>
      <c r="B15" s="825">
        <v>14.226342710997441</v>
      </c>
      <c r="C15" s="826">
        <v>12.979966611018364</v>
      </c>
      <c r="D15" s="825">
        <v>25.172764227642276</v>
      </c>
      <c r="E15" s="827">
        <v>15.604415168239274</v>
      </c>
      <c r="F15" s="827">
        <v>10.598669623059868</v>
      </c>
      <c r="G15" s="827">
        <v>8.016061867935754</v>
      </c>
    </row>
    <row r="16" spans="1:7">
      <c r="A16" s="788"/>
      <c r="B16" s="788"/>
      <c r="C16" s="788"/>
      <c r="D16" s="788"/>
      <c r="E16" s="788"/>
      <c r="F16" s="788"/>
    </row>
    <row r="17" spans="1:7">
      <c r="A17" s="1148" t="s">
        <v>598</v>
      </c>
      <c r="B17" s="1148"/>
      <c r="C17" s="1148"/>
      <c r="D17" s="1148"/>
      <c r="E17" s="1148"/>
      <c r="F17" s="1148"/>
      <c r="G17" s="1148"/>
    </row>
    <row r="36" spans="10:10">
      <c r="J36" s="766" t="s">
        <v>564</v>
      </c>
    </row>
  </sheetData>
  <mergeCells count="2">
    <mergeCell ref="A3:G3"/>
    <mergeCell ref="A17:G17"/>
  </mergeCells>
  <pageMargins left="0.7" right="0.7" top="0.75" bottom="0.75" header="0.3" footer="0.3"/>
  <pageSetup paperSize="9" scale="66"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workbookViewId="0">
      <selection activeCell="B27" sqref="B27"/>
    </sheetView>
  </sheetViews>
  <sheetFormatPr defaultColWidth="8.85546875" defaultRowHeight="14.25"/>
  <cols>
    <col min="1" max="1" width="39.42578125" style="766" customWidth="1"/>
    <col min="2" max="2" width="10.140625" style="766" customWidth="1"/>
    <col min="3" max="3" width="10.85546875" style="766" customWidth="1"/>
    <col min="4" max="4" width="10.5703125" style="766" customWidth="1"/>
    <col min="5" max="5" width="10.28515625" style="766" customWidth="1"/>
    <col min="6" max="6" width="10.85546875" style="766" customWidth="1"/>
    <col min="7" max="7" width="10.7109375" style="766" customWidth="1"/>
    <col min="8" max="10" width="15.7109375" style="766" customWidth="1"/>
    <col min="11" max="16384" width="8.85546875" style="766"/>
  </cols>
  <sheetData>
    <row r="1" spans="1:10">
      <c r="B1" s="767"/>
      <c r="G1" s="767" t="s">
        <v>567</v>
      </c>
    </row>
    <row r="2" spans="1:10">
      <c r="B2" s="767"/>
      <c r="F2" s="767"/>
      <c r="G2" s="767"/>
    </row>
    <row r="3" spans="1:10">
      <c r="A3" s="1149" t="s">
        <v>599</v>
      </c>
      <c r="B3" s="1149"/>
      <c r="C3" s="1149"/>
      <c r="D3" s="1149"/>
      <c r="E3" s="1149"/>
      <c r="F3" s="1149"/>
      <c r="G3" s="1149"/>
      <c r="H3" s="828"/>
      <c r="I3" s="828"/>
      <c r="J3" s="828"/>
    </row>
    <row r="4" spans="1:10" ht="14.25" customHeight="1">
      <c r="A4" s="788"/>
      <c r="B4" s="788"/>
      <c r="C4" s="788"/>
      <c r="D4" s="788"/>
      <c r="E4" s="788"/>
      <c r="F4" s="788"/>
      <c r="G4" s="788"/>
      <c r="H4" s="788"/>
      <c r="I4" s="788"/>
      <c r="J4" s="788"/>
    </row>
    <row r="5" spans="1:10" ht="15" thickBot="1">
      <c r="E5" s="938"/>
      <c r="F5" s="999" t="s">
        <v>269</v>
      </c>
    </row>
    <row r="6" spans="1:10" ht="15" thickBot="1">
      <c r="A6" s="829"/>
      <c r="B6" s="909" t="s">
        <v>526</v>
      </c>
      <c r="C6" s="910" t="s">
        <v>527</v>
      </c>
      <c r="D6" s="909" t="s">
        <v>528</v>
      </c>
      <c r="E6" s="911" t="s">
        <v>529</v>
      </c>
      <c r="F6" s="911" t="s">
        <v>166</v>
      </c>
      <c r="G6" s="911" t="s">
        <v>175</v>
      </c>
    </row>
    <row r="7" spans="1:10">
      <c r="A7" s="906" t="s">
        <v>559</v>
      </c>
      <c r="B7" s="912">
        <v>28.747999999999998</v>
      </c>
      <c r="C7" s="913">
        <v>173.46299999999999</v>
      </c>
      <c r="D7" s="912">
        <v>-126</v>
      </c>
      <c r="E7" s="914">
        <v>0</v>
      </c>
      <c r="F7" s="914">
        <v>93.507999999999996</v>
      </c>
      <c r="G7" s="914">
        <v>1653.1980000000001</v>
      </c>
    </row>
    <row r="8" spans="1:10">
      <c r="A8" s="915" t="s">
        <v>560</v>
      </c>
      <c r="B8" s="847">
        <v>-15.638</v>
      </c>
      <c r="C8" s="848">
        <v>419.95100000000002</v>
      </c>
      <c r="D8" s="847">
        <v>-281</v>
      </c>
      <c r="E8" s="849">
        <v>665.57600000000002</v>
      </c>
      <c r="F8" s="849">
        <v>34.67</v>
      </c>
      <c r="G8" s="849">
        <v>378.16899999999998</v>
      </c>
    </row>
    <row r="9" spans="1:10">
      <c r="A9" s="903" t="s">
        <v>561</v>
      </c>
      <c r="B9" s="847">
        <v>0</v>
      </c>
      <c r="C9" s="848">
        <v>588.19200000000001</v>
      </c>
      <c r="D9" s="847"/>
      <c r="E9" s="849">
        <v>0</v>
      </c>
      <c r="F9" s="849">
        <v>105.904</v>
      </c>
      <c r="G9" s="849">
        <v>0</v>
      </c>
    </row>
    <row r="10" spans="1:10">
      <c r="A10" s="903" t="s">
        <v>600</v>
      </c>
      <c r="B10" s="847"/>
      <c r="C10" s="848"/>
      <c r="D10" s="847"/>
      <c r="E10" s="849"/>
      <c r="F10" s="849">
        <v>-66.099999999999994</v>
      </c>
      <c r="G10" s="849">
        <v>-219.495</v>
      </c>
    </row>
    <row r="11" spans="1:10" ht="28.5">
      <c r="A11" s="915" t="s">
        <v>601</v>
      </c>
      <c r="B11" s="847"/>
      <c r="C11" s="848"/>
      <c r="D11" s="847"/>
      <c r="E11" s="849"/>
      <c r="F11" s="849"/>
      <c r="G11" s="849">
        <v>7.6070000000000002</v>
      </c>
    </row>
    <row r="12" spans="1:10" ht="28.5">
      <c r="A12" s="915" t="s">
        <v>563</v>
      </c>
      <c r="B12" s="847">
        <v>0</v>
      </c>
      <c r="C12" s="848">
        <v>114.554</v>
      </c>
      <c r="D12" s="847">
        <v>1696</v>
      </c>
      <c r="E12" s="849">
        <v>-634.79700000000003</v>
      </c>
      <c r="F12" s="849">
        <v>1030.809</v>
      </c>
      <c r="G12" s="849">
        <v>821.01900000000001</v>
      </c>
    </row>
    <row r="13" spans="1:10" ht="15" thickBot="1">
      <c r="A13" s="916" t="s">
        <v>101</v>
      </c>
      <c r="B13" s="917">
        <v>13.109999999999998</v>
      </c>
      <c r="C13" s="918">
        <v>1296.1600000000001</v>
      </c>
      <c r="D13" s="917">
        <v>1289</v>
      </c>
      <c r="E13" s="919">
        <v>30.778999999999996</v>
      </c>
      <c r="F13" s="919">
        <v>1198.7909999999999</v>
      </c>
      <c r="G13" s="919">
        <v>2640.4980000000005</v>
      </c>
    </row>
    <row r="14" spans="1:10" ht="15" thickBot="1"/>
    <row r="15" spans="1:10" ht="15" thickBot="1">
      <c r="A15" s="829"/>
      <c r="B15" s="909" t="s">
        <v>526</v>
      </c>
      <c r="C15" s="910" t="s">
        <v>527</v>
      </c>
      <c r="D15" s="909" t="s">
        <v>528</v>
      </c>
      <c r="E15" s="911" t="s">
        <v>529</v>
      </c>
      <c r="F15" s="911" t="s">
        <v>166</v>
      </c>
      <c r="G15" s="911" t="s">
        <v>175</v>
      </c>
    </row>
    <row r="16" spans="1:10">
      <c r="A16" s="906" t="s">
        <v>559</v>
      </c>
      <c r="B16" s="912">
        <v>4346.8710000000001</v>
      </c>
      <c r="C16" s="913">
        <v>8524.6689999999999</v>
      </c>
      <c r="D16" s="912">
        <v>-282</v>
      </c>
      <c r="E16" s="914">
        <v>4122.3339999999998</v>
      </c>
      <c r="F16" s="914">
        <v>18485.347999999998</v>
      </c>
      <c r="G16" s="914">
        <v>19724.921999999999</v>
      </c>
    </row>
    <row r="17" spans="1:12">
      <c r="A17" s="915" t="s">
        <v>560</v>
      </c>
      <c r="B17" s="847">
        <v>1922.915</v>
      </c>
      <c r="C17" s="848">
        <v>2763.7350000000001</v>
      </c>
      <c r="D17" s="847">
        <v>2462</v>
      </c>
      <c r="E17" s="849">
        <v>4856.41</v>
      </c>
      <c r="F17" s="849">
        <v>5127.09</v>
      </c>
      <c r="G17" s="849">
        <v>-5962.5720000000001</v>
      </c>
    </row>
    <row r="18" spans="1:12">
      <c r="A18" s="903" t="s">
        <v>561</v>
      </c>
      <c r="B18" s="847">
        <v>-32.165999999999997</v>
      </c>
      <c r="C18" s="848">
        <v>-172.571</v>
      </c>
      <c r="D18" s="847">
        <v>509</v>
      </c>
      <c r="E18" s="849">
        <v>-1034.894</v>
      </c>
      <c r="F18" s="849">
        <v>-89.409000000000006</v>
      </c>
      <c r="G18" s="849">
        <v>200</v>
      </c>
    </row>
    <row r="19" spans="1:12" ht="28.5">
      <c r="A19" s="915" t="s">
        <v>601</v>
      </c>
      <c r="B19" s="847"/>
      <c r="C19" s="848"/>
      <c r="D19" s="847"/>
      <c r="E19" s="849"/>
      <c r="F19" s="849"/>
      <c r="G19" s="849">
        <v>12.686999999999999</v>
      </c>
    </row>
    <row r="20" spans="1:12" ht="28.5">
      <c r="A20" s="915" t="s">
        <v>563</v>
      </c>
      <c r="B20" s="847">
        <v>6066.57</v>
      </c>
      <c r="C20" s="848">
        <v>8373.8989999999994</v>
      </c>
      <c r="D20" s="847">
        <v>6440</v>
      </c>
      <c r="E20" s="849">
        <v>19691.953999999998</v>
      </c>
      <c r="F20" s="849">
        <v>13726.376</v>
      </c>
      <c r="G20" s="849">
        <v>-26459.68</v>
      </c>
    </row>
    <row r="21" spans="1:12" ht="15" thickBot="1">
      <c r="A21" s="916" t="s">
        <v>101</v>
      </c>
      <c r="B21" s="917">
        <v>12304.189999999999</v>
      </c>
      <c r="C21" s="918">
        <v>19489.732</v>
      </c>
      <c r="D21" s="917">
        <v>9129</v>
      </c>
      <c r="E21" s="919">
        <v>27635.803999999996</v>
      </c>
      <c r="F21" s="919">
        <v>37249.404999999999</v>
      </c>
      <c r="G21" s="919">
        <v>-12484.643000000002</v>
      </c>
      <c r="L21" s="766" t="s">
        <v>564</v>
      </c>
    </row>
    <row r="23" spans="1:12" ht="25.5" customHeight="1">
      <c r="A23" s="1147" t="s">
        <v>602</v>
      </c>
      <c r="B23" s="1147"/>
      <c r="C23" s="1147"/>
      <c r="D23" s="1147"/>
      <c r="E23" s="1147"/>
      <c r="F23" s="1147"/>
      <c r="G23" s="1147"/>
    </row>
    <row r="24" spans="1:12" ht="42" customHeight="1">
      <c r="A24" s="1147"/>
      <c r="B24" s="1147"/>
      <c r="C24" s="1147"/>
      <c r="D24" s="1147"/>
      <c r="E24" s="1147"/>
      <c r="F24" s="1147"/>
      <c r="G24" s="1147"/>
    </row>
  </sheetData>
  <mergeCells count="2">
    <mergeCell ref="A3:G3"/>
    <mergeCell ref="A23:G24"/>
  </mergeCells>
  <pageMargins left="0.7" right="0.7" top="0.75" bottom="0.75" header="0.3" footer="0.3"/>
  <pageSetup paperSize="9" scale="85"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workbookViewId="0">
      <selection activeCell="A16" sqref="A16"/>
    </sheetView>
  </sheetViews>
  <sheetFormatPr defaultColWidth="8.85546875" defaultRowHeight="14.25"/>
  <cols>
    <col min="1" max="1" width="39.42578125" style="766" customWidth="1"/>
    <col min="2" max="2" width="13" style="766" customWidth="1"/>
    <col min="3" max="3" width="17" style="766" customWidth="1"/>
    <col min="4" max="4" width="12.140625" style="766" customWidth="1"/>
    <col min="5" max="5" width="12.85546875" style="766" customWidth="1"/>
    <col min="6" max="6" width="15.7109375" style="766" customWidth="1"/>
    <col min="7" max="8" width="13.140625" style="766" customWidth="1"/>
    <col min="9" max="9" width="14.7109375" style="766" customWidth="1"/>
    <col min="10" max="10" width="11.85546875" style="766" customWidth="1"/>
    <col min="11" max="11" width="13" style="766" customWidth="1"/>
    <col min="12" max="12" width="14.7109375" style="766" customWidth="1"/>
    <col min="13" max="13" width="12.7109375" style="766" customWidth="1"/>
    <col min="14" max="16384" width="8.85546875" style="766"/>
  </cols>
  <sheetData>
    <row r="1" spans="1:13">
      <c r="C1" s="767"/>
      <c r="M1" s="767" t="s">
        <v>574</v>
      </c>
    </row>
    <row r="2" spans="1:13">
      <c r="C2" s="767"/>
      <c r="G2" s="767"/>
    </row>
    <row r="3" spans="1:13">
      <c r="A3" s="1156" t="s">
        <v>603</v>
      </c>
      <c r="B3" s="1156"/>
      <c r="C3" s="1156"/>
      <c r="D3" s="1156"/>
      <c r="E3" s="1156"/>
      <c r="F3" s="1156"/>
      <c r="G3" s="1156"/>
      <c r="H3" s="1156"/>
      <c r="I3" s="1156"/>
      <c r="J3" s="1156"/>
      <c r="K3" s="1156"/>
      <c r="L3" s="1156"/>
      <c r="M3" s="1156"/>
    </row>
    <row r="4" spans="1:13" ht="15" thickBot="1">
      <c r="A4" s="788"/>
      <c r="B4" s="788"/>
      <c r="C4" s="788"/>
      <c r="D4" s="788"/>
      <c r="E4" s="788"/>
      <c r="F4" s="788"/>
      <c r="G4" s="788"/>
      <c r="H4" s="788"/>
    </row>
    <row r="5" spans="1:13">
      <c r="A5" s="1157" t="s">
        <v>604</v>
      </c>
      <c r="B5" s="1159">
        <v>2015</v>
      </c>
      <c r="C5" s="1160"/>
      <c r="D5" s="1161"/>
      <c r="E5" s="1162">
        <v>2016</v>
      </c>
      <c r="F5" s="1163"/>
      <c r="G5" s="1164"/>
      <c r="H5" s="1165">
        <v>2017</v>
      </c>
      <c r="I5" s="1163"/>
      <c r="J5" s="1164"/>
      <c r="K5" s="1165">
        <v>2018</v>
      </c>
      <c r="L5" s="1163"/>
      <c r="M5" s="1166"/>
    </row>
    <row r="6" spans="1:13" ht="57.75" thickBot="1">
      <c r="A6" s="1158"/>
      <c r="B6" s="632" t="s">
        <v>605</v>
      </c>
      <c r="C6" s="633" t="s">
        <v>606</v>
      </c>
      <c r="D6" s="634" t="s">
        <v>607</v>
      </c>
      <c r="E6" s="632" t="s">
        <v>605</v>
      </c>
      <c r="F6" s="633" t="s">
        <v>606</v>
      </c>
      <c r="G6" s="635" t="s">
        <v>607</v>
      </c>
      <c r="H6" s="636" t="s">
        <v>605</v>
      </c>
      <c r="I6" s="633" t="s">
        <v>606</v>
      </c>
      <c r="J6" s="635" t="s">
        <v>607</v>
      </c>
      <c r="K6" s="636" t="s">
        <v>605</v>
      </c>
      <c r="L6" s="633" t="s">
        <v>606</v>
      </c>
      <c r="M6" s="634" t="s">
        <v>607</v>
      </c>
    </row>
    <row r="7" spans="1:13">
      <c r="A7" s="637" t="s">
        <v>592</v>
      </c>
      <c r="B7" s="638">
        <v>-0.88504286843716495</v>
      </c>
      <c r="C7" s="639">
        <v>7.754361359759077</v>
      </c>
      <c r="D7" s="640">
        <v>6.8693184913219119</v>
      </c>
      <c r="E7" s="638">
        <v>1.3528098223794824</v>
      </c>
      <c r="F7" s="639">
        <v>9.8708474306494569</v>
      </c>
      <c r="G7" s="641">
        <v>11.223657253028939</v>
      </c>
      <c r="H7" s="642">
        <v>5.0126281868150567E-2</v>
      </c>
      <c r="I7" s="643">
        <v>7.4128052640143078</v>
      </c>
      <c r="J7" s="644">
        <v>7.4629315458824594</v>
      </c>
      <c r="K7" s="642">
        <v>0.43141660529380299</v>
      </c>
      <c r="L7" s="643">
        <v>-6.8021243704795484</v>
      </c>
      <c r="M7" s="1000">
        <v>-6.3707077651857453</v>
      </c>
    </row>
    <row r="8" spans="1:13" ht="28.5">
      <c r="A8" s="645" t="s">
        <v>608</v>
      </c>
      <c r="B8" s="646">
        <v>1.2239102088089682</v>
      </c>
      <c r="C8" s="647">
        <v>4.6473948966566949</v>
      </c>
      <c r="D8" s="648">
        <v>5.8713051054656624</v>
      </c>
      <c r="E8" s="646">
        <v>-0.32990020432679834</v>
      </c>
      <c r="F8" s="647">
        <v>10.233790720803523</v>
      </c>
      <c r="G8" s="649">
        <v>9.9038905164767232</v>
      </c>
      <c r="H8" s="650">
        <v>0.41596691611725489</v>
      </c>
      <c r="I8" s="651">
        <v>5.5390652334097794</v>
      </c>
      <c r="J8" s="652">
        <v>5.9550321495270335</v>
      </c>
      <c r="K8" s="650">
        <v>0.27439137078560422</v>
      </c>
      <c r="L8" s="651">
        <v>-8.8430448817243406</v>
      </c>
      <c r="M8" s="1001">
        <v>-8.5686535109387361</v>
      </c>
    </row>
    <row r="9" spans="1:13">
      <c r="A9" s="653" t="s">
        <v>593</v>
      </c>
      <c r="B9" s="646">
        <v>-0.19347383577311261</v>
      </c>
      <c r="C9" s="647">
        <v>-0.43301287053982346</v>
      </c>
      <c r="D9" s="648">
        <v>-0.62648670631293601</v>
      </c>
      <c r="E9" s="646"/>
      <c r="F9" s="647">
        <v>5.2890985653103266</v>
      </c>
      <c r="G9" s="649">
        <v>5.2890985653103266</v>
      </c>
      <c r="H9" s="650">
        <v>9.5874770332924797E-2</v>
      </c>
      <c r="I9" s="651">
        <v>18.9532285368545</v>
      </c>
      <c r="J9" s="652">
        <v>19.049103307187426</v>
      </c>
      <c r="K9" s="650">
        <v>1.3932442983807862</v>
      </c>
      <c r="L9" s="651">
        <v>16.623317420239879</v>
      </c>
      <c r="M9" s="1001">
        <v>18.016561718620665</v>
      </c>
    </row>
    <row r="10" spans="1:13" ht="14.25" customHeight="1">
      <c r="A10" s="654" t="s">
        <v>217</v>
      </c>
      <c r="B10" s="655"/>
      <c r="C10" s="656"/>
      <c r="D10" s="657">
        <v>3.9720157865401435</v>
      </c>
      <c r="E10" s="655"/>
      <c r="F10" s="656"/>
      <c r="G10" s="658">
        <v>2.8394149323023488</v>
      </c>
      <c r="H10" s="659">
        <v>0</v>
      </c>
      <c r="I10" s="660">
        <v>0</v>
      </c>
      <c r="J10" s="661">
        <v>2.8154346033991504</v>
      </c>
      <c r="K10" s="659">
        <v>0</v>
      </c>
      <c r="L10" s="660">
        <v>0</v>
      </c>
      <c r="M10" s="1002">
        <v>2.99622856415245</v>
      </c>
    </row>
    <row r="11" spans="1:13">
      <c r="A11" s="653" t="s">
        <v>609</v>
      </c>
      <c r="B11" s="646"/>
      <c r="C11" s="662">
        <v>0.17504603134588831</v>
      </c>
      <c r="D11" s="663">
        <v>0.17504603134588831</v>
      </c>
      <c r="E11" s="664"/>
      <c r="F11" s="662">
        <v>-0.244678349512849</v>
      </c>
      <c r="G11" s="665">
        <v>-0.244678349512849</v>
      </c>
      <c r="H11" s="650">
        <v>1.8897023286215779E-2</v>
      </c>
      <c r="I11" s="651">
        <v>-1.5953731256583947E-2</v>
      </c>
      <c r="J11" s="652">
        <v>2.9432920296318275E-3</v>
      </c>
      <c r="K11" s="650">
        <v>0</v>
      </c>
      <c r="L11" s="651">
        <v>2.9311925464322756E-2</v>
      </c>
      <c r="M11" s="1001">
        <v>2.9311925464322756E-2</v>
      </c>
    </row>
    <row r="12" spans="1:13" ht="15" thickBot="1">
      <c r="A12" s="1003" t="s">
        <v>610</v>
      </c>
      <c r="B12" s="666"/>
      <c r="C12" s="667"/>
      <c r="D12" s="668"/>
      <c r="E12" s="669"/>
      <c r="F12" s="667">
        <v>5.5761447981149912</v>
      </c>
      <c r="G12" s="670">
        <v>5.5761447981149912</v>
      </c>
      <c r="H12" s="671">
        <v>-0.90811503825451756</v>
      </c>
      <c r="I12" s="672">
        <v>-14.580728026621372</v>
      </c>
      <c r="J12" s="673">
        <v>-15.488843064875891</v>
      </c>
      <c r="K12" s="671">
        <v>-5.3576319069259286</v>
      </c>
      <c r="L12" s="672">
        <v>0</v>
      </c>
      <c r="M12" s="1004">
        <v>-5.3576319069259286</v>
      </c>
    </row>
    <row r="14" spans="1:13">
      <c r="A14" s="1147" t="s">
        <v>634</v>
      </c>
      <c r="B14" s="1147"/>
      <c r="C14" s="1147"/>
      <c r="D14" s="1147"/>
      <c r="E14" s="1147"/>
      <c r="F14" s="1147"/>
      <c r="G14" s="1147"/>
      <c r="H14" s="1147"/>
      <c r="I14" s="1147"/>
      <c r="J14" s="1147"/>
      <c r="K14" s="1147"/>
      <c r="L14" s="1147"/>
      <c r="M14" s="1147"/>
    </row>
    <row r="15" spans="1:13">
      <c r="A15" s="1147"/>
      <c r="B15" s="1147"/>
      <c r="C15" s="1147"/>
      <c r="D15" s="1147"/>
      <c r="E15" s="1147"/>
      <c r="F15" s="1147"/>
      <c r="G15" s="1147"/>
      <c r="H15" s="1147"/>
      <c r="I15" s="1147"/>
      <c r="J15" s="1147"/>
      <c r="K15" s="1147"/>
      <c r="L15" s="1147"/>
      <c r="M15" s="1147"/>
    </row>
    <row r="20" spans="10:13">
      <c r="J20" s="869"/>
    </row>
    <row r="22" spans="10:13">
      <c r="M22" s="869"/>
    </row>
    <row r="29" spans="10:13">
      <c r="L29" s="766" t="s">
        <v>564</v>
      </c>
    </row>
  </sheetData>
  <mergeCells count="7">
    <mergeCell ref="A14:M15"/>
    <mergeCell ref="A3:M3"/>
    <mergeCell ref="A5:A6"/>
    <mergeCell ref="B5:D5"/>
    <mergeCell ref="E5:G5"/>
    <mergeCell ref="H5:J5"/>
    <mergeCell ref="K5:M5"/>
  </mergeCells>
  <pageMargins left="0.7" right="0.7" top="0.75" bottom="0.75" header="0.3" footer="0.3"/>
  <pageSetup paperSize="9"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5"/>
  <sheetViews>
    <sheetView workbookViewId="0">
      <selection activeCell="O10" sqref="O10"/>
    </sheetView>
  </sheetViews>
  <sheetFormatPr defaultColWidth="8.85546875" defaultRowHeight="14.25"/>
  <cols>
    <col min="1" max="1" width="6.140625" style="1" customWidth="1"/>
    <col min="2" max="2" width="37.140625" style="1" customWidth="1"/>
    <col min="3" max="4" width="12.85546875" style="1" customWidth="1"/>
    <col min="5" max="10" width="10.42578125" style="1" customWidth="1"/>
    <col min="11" max="16384" width="8.85546875" style="1"/>
  </cols>
  <sheetData>
    <row r="1" spans="2:10">
      <c r="I1" s="1023" t="s">
        <v>189</v>
      </c>
      <c r="J1" s="1023"/>
    </row>
    <row r="3" spans="2:10">
      <c r="B3" s="1023" t="s">
        <v>99</v>
      </c>
      <c r="C3" s="1023"/>
      <c r="D3" s="1023"/>
      <c r="E3" s="1023"/>
      <c r="F3" s="1023"/>
      <c r="G3" s="1023"/>
      <c r="H3" s="1023"/>
      <c r="I3" s="1023"/>
      <c r="J3" s="1023"/>
    </row>
    <row r="4" spans="2:10" ht="15" thickBot="1"/>
    <row r="5" spans="2:10" ht="90.6" customHeight="1">
      <c r="B5" s="1021" t="s">
        <v>94</v>
      </c>
      <c r="C5" s="1024" t="s">
        <v>163</v>
      </c>
      <c r="D5" s="1024"/>
      <c r="E5" s="1031" t="s">
        <v>100</v>
      </c>
      <c r="F5" s="1032"/>
      <c r="G5" s="1029" t="s">
        <v>153</v>
      </c>
      <c r="H5" s="1029"/>
      <c r="I5" s="1031" t="s">
        <v>154</v>
      </c>
      <c r="J5" s="1032"/>
    </row>
    <row r="6" spans="2:10" ht="15" thickBot="1">
      <c r="B6" s="1022"/>
      <c r="C6" s="78">
        <v>2017</v>
      </c>
      <c r="D6" s="80">
        <v>2018</v>
      </c>
      <c r="E6" s="78">
        <v>2017</v>
      </c>
      <c r="F6" s="80">
        <v>2018</v>
      </c>
      <c r="G6" s="78">
        <v>2017</v>
      </c>
      <c r="H6" s="80">
        <v>2018</v>
      </c>
      <c r="I6" s="78">
        <v>2017</v>
      </c>
      <c r="J6" s="80">
        <v>2018</v>
      </c>
    </row>
    <row r="7" spans="2:10" ht="28.5">
      <c r="B7" s="73" t="s">
        <v>1</v>
      </c>
      <c r="C7" s="85">
        <v>246.60022672775131</v>
      </c>
      <c r="D7" s="86">
        <v>221.72639258965245</v>
      </c>
      <c r="E7" s="96">
        <v>-7.1392149165742609</v>
      </c>
      <c r="F7" s="96">
        <v>-10.086703677511139</v>
      </c>
      <c r="G7" s="102">
        <v>1.2213126170403197</v>
      </c>
      <c r="H7" s="102">
        <v>1.4472827439654519</v>
      </c>
      <c r="I7" s="88">
        <v>12.247578534738395</v>
      </c>
      <c r="J7" s="96">
        <v>18.502234708156791</v>
      </c>
    </row>
    <row r="8" spans="2:10">
      <c r="B8" s="76" t="s">
        <v>0</v>
      </c>
      <c r="C8" s="89">
        <v>328.27835202164903</v>
      </c>
      <c r="D8" s="90">
        <v>321.21809067020985</v>
      </c>
      <c r="E8" s="97">
        <v>-2.4302844423026073</v>
      </c>
      <c r="F8" s="97">
        <v>-2.1506935525780762</v>
      </c>
      <c r="G8" s="103">
        <v>1.0387204397123035</v>
      </c>
      <c r="H8" s="103">
        <v>1.1516920357909068</v>
      </c>
      <c r="I8" s="92">
        <v>6.3420263719784202</v>
      </c>
      <c r="J8" s="97">
        <v>10.876034759640746</v>
      </c>
    </row>
    <row r="9" spans="2:10">
      <c r="B9" s="76" t="s">
        <v>2</v>
      </c>
      <c r="C9" s="89">
        <v>839.7041741299671</v>
      </c>
      <c r="D9" s="90">
        <v>734.81402613798662</v>
      </c>
      <c r="E9" s="97">
        <v>0.39065794208985949</v>
      </c>
      <c r="F9" s="97">
        <v>-12.491321494341648</v>
      </c>
      <c r="G9" s="103">
        <v>0.43736491304308284</v>
      </c>
      <c r="H9" s="103">
        <v>0.51122943991412773</v>
      </c>
      <c r="I9" s="92">
        <v>1.3208608845237677</v>
      </c>
      <c r="J9" s="97">
        <v>16.888535103813609</v>
      </c>
    </row>
    <row r="10" spans="2:10" ht="42.75">
      <c r="B10" s="76" t="s">
        <v>89</v>
      </c>
      <c r="C10" s="89">
        <v>448.24835728647105</v>
      </c>
      <c r="D10" s="90">
        <v>484.15468123956578</v>
      </c>
      <c r="E10" s="97">
        <v>-0.48765844281582815</v>
      </c>
      <c r="F10" s="97">
        <v>8.0103637569266795</v>
      </c>
      <c r="G10" s="103">
        <v>0.80856480947525711</v>
      </c>
      <c r="H10" s="103">
        <v>0.78440038507717635</v>
      </c>
      <c r="I10" s="92">
        <v>3.9599810996572558</v>
      </c>
      <c r="J10" s="97">
        <v>-2.9885575175801904</v>
      </c>
    </row>
    <row r="11" spans="2:10">
      <c r="B11" s="76" t="s">
        <v>82</v>
      </c>
      <c r="C11" s="89">
        <v>2087.8759257384445</v>
      </c>
      <c r="D11" s="90">
        <v>2286.7906562491407</v>
      </c>
      <c r="E11" s="97">
        <v>13.879686078778477</v>
      </c>
      <c r="F11" s="97">
        <v>9.5271336796674717</v>
      </c>
      <c r="G11" s="103">
        <v>0.32025287575263994</v>
      </c>
      <c r="H11" s="103">
        <v>0.32215569922801074</v>
      </c>
      <c r="I11" s="92">
        <v>-7.9452079331956469</v>
      </c>
      <c r="J11" s="97">
        <v>0.59416280678163957</v>
      </c>
    </row>
    <row r="12" spans="2:10" ht="57.75" thickBot="1">
      <c r="B12" s="73" t="s">
        <v>90</v>
      </c>
      <c r="C12" s="85">
        <v>2185.9048052175272</v>
      </c>
      <c r="D12" s="93">
        <v>2082.4278624181079</v>
      </c>
      <c r="E12" s="98">
        <v>-4.6529399501213646</v>
      </c>
      <c r="F12" s="98">
        <v>-4.7338265853312009</v>
      </c>
      <c r="G12" s="104">
        <v>0.17128909851748353</v>
      </c>
      <c r="H12" s="104">
        <v>0.19071706031371971</v>
      </c>
      <c r="I12" s="95">
        <v>1.2993889451261111</v>
      </c>
      <c r="J12" s="98">
        <v>11.342205642032226</v>
      </c>
    </row>
    <row r="13" spans="2:10" ht="15" thickBot="1">
      <c r="B13" s="83" t="s">
        <v>83</v>
      </c>
      <c r="C13" s="74">
        <v>534.3198670166787</v>
      </c>
      <c r="D13" s="81">
        <v>528.60832006063094</v>
      </c>
      <c r="E13" s="99">
        <v>-0.61050753868600793</v>
      </c>
      <c r="F13" s="99">
        <v>-1.0689377858879965</v>
      </c>
      <c r="G13" s="105">
        <v>0.65721722036059305</v>
      </c>
      <c r="H13" s="105">
        <v>0.70492002228370709</v>
      </c>
      <c r="I13" s="77">
        <v>3.9080131381325316</v>
      </c>
      <c r="J13" s="99">
        <v>7.2583006721797574</v>
      </c>
    </row>
    <row r="15" spans="2:10" ht="45" customHeight="1">
      <c r="B15" s="1030" t="s">
        <v>635</v>
      </c>
      <c r="C15" s="1030"/>
      <c r="D15" s="1030"/>
      <c r="E15" s="1030"/>
      <c r="F15" s="1030"/>
      <c r="G15" s="1030"/>
      <c r="H15" s="1030"/>
      <c r="I15" s="1030"/>
      <c r="J15" s="1030"/>
    </row>
  </sheetData>
  <mergeCells count="8">
    <mergeCell ref="B15:J15"/>
    <mergeCell ref="I1:J1"/>
    <mergeCell ref="B3:J3"/>
    <mergeCell ref="B5:B6"/>
    <mergeCell ref="C5:D5"/>
    <mergeCell ref="G5:H5"/>
    <mergeCell ref="I5:J5"/>
    <mergeCell ref="E5:F5"/>
  </mergeCells>
  <pageMargins left="0.70866141732283472" right="0.70866141732283472" top="0.74803149606299213" bottom="0.74803149606299213" header="0.31496062992125984" footer="0.31496062992125984"/>
  <pageSetup paperSize="9" scale="9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workbookViewId="0"/>
  </sheetViews>
  <sheetFormatPr defaultColWidth="8.85546875" defaultRowHeight="14.25"/>
  <cols>
    <col min="1" max="1" width="36.42578125" style="766" customWidth="1"/>
    <col min="2" max="2" width="9.7109375" style="766" customWidth="1"/>
    <col min="3" max="3" width="10.140625" style="766" customWidth="1"/>
    <col min="4" max="4" width="10.7109375" style="766" customWidth="1"/>
    <col min="5" max="5" width="10.5703125" style="766" customWidth="1"/>
    <col min="6" max="6" width="10.7109375" style="766" customWidth="1"/>
    <col min="7" max="7" width="11" style="766" customWidth="1"/>
    <col min="8" max="16384" width="8.85546875" style="766"/>
  </cols>
  <sheetData>
    <row r="1" spans="1:7">
      <c r="G1" s="767" t="s">
        <v>580</v>
      </c>
    </row>
    <row r="2" spans="1:7">
      <c r="D2" s="767"/>
      <c r="E2" s="767"/>
    </row>
    <row r="3" spans="1:7">
      <c r="A3" s="1149" t="s">
        <v>611</v>
      </c>
      <c r="B3" s="1149"/>
      <c r="C3" s="1149"/>
      <c r="D3" s="1149"/>
      <c r="E3" s="1149"/>
      <c r="F3" s="1149"/>
      <c r="G3" s="1149"/>
    </row>
    <row r="4" spans="1:7" ht="15" thickBot="1">
      <c r="A4" s="788"/>
      <c r="B4" s="788"/>
      <c r="C4" s="788"/>
      <c r="D4" s="788"/>
      <c r="E4" s="788"/>
      <c r="F4" s="788"/>
    </row>
    <row r="5" spans="1:7" ht="15" thickBot="1">
      <c r="B5" s="789">
        <v>2013</v>
      </c>
      <c r="C5" s="790">
        <v>2014</v>
      </c>
      <c r="D5" s="790">
        <v>2015</v>
      </c>
      <c r="E5" s="789">
        <v>2016</v>
      </c>
      <c r="F5" s="791">
        <v>2017</v>
      </c>
      <c r="G5" s="791">
        <v>2018</v>
      </c>
    </row>
    <row r="6" spans="1:7" ht="25.5">
      <c r="A6" s="920" t="s">
        <v>612</v>
      </c>
      <c r="B6" s="921">
        <v>3.4188470170922733</v>
      </c>
      <c r="C6" s="922">
        <v>3.1681736161083203</v>
      </c>
      <c r="D6" s="922">
        <v>2.6851928653626711</v>
      </c>
      <c r="E6" s="921">
        <v>2.2202598858781575</v>
      </c>
      <c r="F6" s="923">
        <v>2.2116363367229832</v>
      </c>
      <c r="G6" s="923">
        <v>2.2582826566123866</v>
      </c>
    </row>
    <row r="7" spans="1:7" ht="38.25">
      <c r="A7" s="924" t="s">
        <v>613</v>
      </c>
      <c r="B7" s="925">
        <v>1.0099979596000817</v>
      </c>
      <c r="C7" s="926">
        <v>0.99505989168409037</v>
      </c>
      <c r="D7" s="926">
        <v>1.0161277463755451</v>
      </c>
      <c r="E7" s="925">
        <v>0.99425468677632034</v>
      </c>
      <c r="F7" s="927">
        <v>1.0251810532070273</v>
      </c>
      <c r="G7" s="927">
        <v>1.0480772908749616</v>
      </c>
    </row>
    <row r="8" spans="1:7" ht="26.25" thickBot="1">
      <c r="A8" s="928" t="s">
        <v>614</v>
      </c>
      <c r="B8" s="929">
        <v>73.583312220251671</v>
      </c>
      <c r="C8" s="930">
        <v>73.148044379692934</v>
      </c>
      <c r="D8" s="930">
        <v>62.884731442365727</v>
      </c>
      <c r="E8" s="929">
        <v>63.14425379744759</v>
      </c>
      <c r="F8" s="931">
        <v>65.218508997429296</v>
      </c>
      <c r="G8" s="931">
        <v>61.465576526323829</v>
      </c>
    </row>
    <row r="9" spans="1:7">
      <c r="G9" s="792"/>
    </row>
    <row r="10" spans="1:7" ht="14.25" customHeight="1">
      <c r="A10" s="1147" t="s">
        <v>615</v>
      </c>
      <c r="B10" s="1147"/>
      <c r="C10" s="1147"/>
      <c r="D10" s="1147"/>
      <c r="E10" s="1147"/>
      <c r="F10" s="1147"/>
      <c r="G10" s="1147"/>
    </row>
    <row r="11" spans="1:7">
      <c r="A11" s="1147"/>
      <c r="B11" s="1147"/>
      <c r="C11" s="1147"/>
      <c r="D11" s="1147"/>
      <c r="E11" s="1147"/>
      <c r="F11" s="1147"/>
      <c r="G11" s="1147"/>
    </row>
    <row r="29" spans="10:10">
      <c r="J29" s="766" t="s">
        <v>564</v>
      </c>
    </row>
  </sheetData>
  <mergeCells count="2">
    <mergeCell ref="A3:G3"/>
    <mergeCell ref="A10:G11"/>
  </mergeCells>
  <pageMargins left="0.7" right="0.7" top="0.75" bottom="0.75" header="0.3" footer="0.3"/>
  <pageSetup paperSize="9" scale="6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19"/>
  <sheetViews>
    <sheetView tabSelected="1" workbookViewId="0">
      <selection activeCell="L34" sqref="L34"/>
    </sheetView>
  </sheetViews>
  <sheetFormatPr defaultRowHeight="14.25"/>
  <cols>
    <col min="1" max="1" width="3.85546875" style="1005" customWidth="1"/>
    <col min="2" max="2" width="49.42578125" style="1005" customWidth="1"/>
    <col min="3" max="16" width="13" style="1005" customWidth="1"/>
    <col min="17" max="17" width="13.28515625" style="1005" customWidth="1"/>
    <col min="18" max="18" width="13" style="1005" customWidth="1"/>
    <col min="19" max="16384" width="9.140625" style="1005"/>
  </cols>
  <sheetData>
    <row r="1" spans="2:18">
      <c r="R1" s="1006" t="s">
        <v>589</v>
      </c>
    </row>
    <row r="3" spans="2:18">
      <c r="B3" s="1167" t="s">
        <v>616</v>
      </c>
      <c r="C3" s="1167"/>
      <c r="D3" s="1167"/>
      <c r="E3" s="1167"/>
      <c r="F3" s="1167"/>
      <c r="G3" s="1167"/>
      <c r="H3" s="1167"/>
      <c r="I3" s="1167"/>
      <c r="J3" s="1167"/>
      <c r="K3" s="1167"/>
      <c r="L3" s="1167"/>
      <c r="M3" s="1167"/>
      <c r="N3" s="1167"/>
      <c r="O3" s="1167"/>
      <c r="P3" s="1167"/>
      <c r="Q3" s="1167"/>
      <c r="R3" s="1167"/>
    </row>
    <row r="5" spans="2:18" ht="15" thickBot="1">
      <c r="R5" s="1007" t="s">
        <v>233</v>
      </c>
    </row>
    <row r="6" spans="2:18" ht="15" thickBot="1">
      <c r="C6" s="1168">
        <v>2017</v>
      </c>
      <c r="D6" s="1169"/>
      <c r="E6" s="1169"/>
      <c r="F6" s="1169"/>
      <c r="G6" s="1169"/>
      <c r="H6" s="1169"/>
      <c r="I6" s="1169"/>
      <c r="J6" s="1170"/>
      <c r="K6" s="1168">
        <v>2018</v>
      </c>
      <c r="L6" s="1169"/>
      <c r="M6" s="1169"/>
      <c r="N6" s="1169"/>
      <c r="O6" s="1169"/>
      <c r="P6" s="1169"/>
      <c r="Q6" s="1169"/>
      <c r="R6" s="1170"/>
    </row>
    <row r="7" spans="2:18" ht="15" thickBot="1">
      <c r="C7" s="1171" t="s">
        <v>617</v>
      </c>
      <c r="D7" s="1172"/>
      <c r="E7" s="1171" t="s">
        <v>618</v>
      </c>
      <c r="F7" s="1172"/>
      <c r="G7" s="1171" t="s">
        <v>619</v>
      </c>
      <c r="H7" s="1172"/>
      <c r="I7" s="1171" t="s">
        <v>101</v>
      </c>
      <c r="J7" s="1172"/>
      <c r="K7" s="1171" t="s">
        <v>617</v>
      </c>
      <c r="L7" s="1172"/>
      <c r="M7" s="1171" t="s">
        <v>618</v>
      </c>
      <c r="N7" s="1172"/>
      <c r="O7" s="1171" t="s">
        <v>619</v>
      </c>
      <c r="P7" s="1172"/>
      <c r="Q7" s="1171" t="s">
        <v>101</v>
      </c>
      <c r="R7" s="1172"/>
    </row>
    <row r="8" spans="2:18" ht="15" thickBot="1">
      <c r="B8" s="1008"/>
      <c r="C8" s="1009" t="s">
        <v>620</v>
      </c>
      <c r="D8" s="1010" t="s">
        <v>621</v>
      </c>
      <c r="E8" s="1009" t="s">
        <v>620</v>
      </c>
      <c r="F8" s="1010" t="s">
        <v>621</v>
      </c>
      <c r="G8" s="1009" t="s">
        <v>620</v>
      </c>
      <c r="H8" s="1010" t="s">
        <v>621</v>
      </c>
      <c r="I8" s="1009" t="s">
        <v>620</v>
      </c>
      <c r="J8" s="1010" t="s">
        <v>621</v>
      </c>
      <c r="K8" s="1009" t="s">
        <v>620</v>
      </c>
      <c r="L8" s="1010" t="s">
        <v>621</v>
      </c>
      <c r="M8" s="1009" t="s">
        <v>620</v>
      </c>
      <c r="N8" s="1010" t="s">
        <v>621</v>
      </c>
      <c r="O8" s="1009" t="s">
        <v>620</v>
      </c>
      <c r="P8" s="1010" t="s">
        <v>621</v>
      </c>
      <c r="Q8" s="1009" t="s">
        <v>620</v>
      </c>
      <c r="R8" s="1010" t="s">
        <v>621</v>
      </c>
    </row>
    <row r="9" spans="2:18">
      <c r="B9" s="1011" t="s">
        <v>221</v>
      </c>
      <c r="C9" s="1012">
        <v>21458.789000000001</v>
      </c>
      <c r="D9" s="932">
        <v>6.3259375992116788E-3</v>
      </c>
      <c r="E9" s="1012">
        <v>3336.4483700000001</v>
      </c>
      <c r="F9" s="932">
        <v>5.1524389625866862E-3</v>
      </c>
      <c r="G9" s="1012">
        <v>11976.28082</v>
      </c>
      <c r="H9" s="932">
        <v>8.7938642562462987E-3</v>
      </c>
      <c r="I9" s="1012">
        <v>36771.518190000003</v>
      </c>
      <c r="J9" s="932">
        <v>6.8074867882355426E-3</v>
      </c>
      <c r="K9" s="1012">
        <v>62927.197437499999</v>
      </c>
      <c r="L9" s="932">
        <v>1.4286823112558375E-2</v>
      </c>
      <c r="M9" s="1012">
        <v>3506.284346078</v>
      </c>
      <c r="N9" s="932">
        <v>1.4331004471495089E-2</v>
      </c>
      <c r="O9" s="1012">
        <v>16392.132665075998</v>
      </c>
      <c r="P9" s="932">
        <v>9.4816375731780651E-3</v>
      </c>
      <c r="Q9" s="1012">
        <v>82825.614448654</v>
      </c>
      <c r="R9" s="932">
        <v>1.2986029179499106E-2</v>
      </c>
    </row>
    <row r="10" spans="2:18">
      <c r="B10" s="1013" t="s">
        <v>217</v>
      </c>
      <c r="C10" s="1014">
        <v>2285789.679</v>
      </c>
      <c r="D10" s="932">
        <v>0.6738387182182598</v>
      </c>
      <c r="E10" s="1014">
        <v>207807.685</v>
      </c>
      <c r="F10" s="932">
        <v>0.32091502525451665</v>
      </c>
      <c r="G10" s="1014">
        <v>126702.5762424</v>
      </c>
      <c r="H10" s="932">
        <v>9.3034329533395396E-2</v>
      </c>
      <c r="I10" s="1014">
        <v>2620299.9402423999</v>
      </c>
      <c r="J10" s="932">
        <v>0.48509439105142688</v>
      </c>
      <c r="K10" s="1014">
        <v>2944873.1490000002</v>
      </c>
      <c r="L10" s="932">
        <v>0.66859614732521699</v>
      </c>
      <c r="M10" s="1014">
        <v>70432.160000000003</v>
      </c>
      <c r="N10" s="932">
        <v>0.28787271660556973</v>
      </c>
      <c r="O10" s="1014">
        <v>180226.54699999999</v>
      </c>
      <c r="P10" s="932">
        <v>0.10424774095198061</v>
      </c>
      <c r="Q10" s="1012">
        <v>3195531.8560000001</v>
      </c>
      <c r="R10" s="932">
        <v>0.50101976547074456</v>
      </c>
    </row>
    <row r="11" spans="2:18">
      <c r="B11" s="1013" t="s">
        <v>622</v>
      </c>
      <c r="C11" s="1014">
        <v>827347.09720930003</v>
      </c>
      <c r="D11" s="932">
        <v>0.24389755217943335</v>
      </c>
      <c r="E11" s="1014">
        <v>414019.85662999994</v>
      </c>
      <c r="F11" s="932">
        <v>0.63936611750565331</v>
      </c>
      <c r="G11" s="1014">
        <v>119509.2880108</v>
      </c>
      <c r="H11" s="932">
        <v>8.775248943499793E-2</v>
      </c>
      <c r="I11" s="1014">
        <v>1360876.2418501</v>
      </c>
      <c r="J11" s="932">
        <v>0.25193811658659154</v>
      </c>
      <c r="K11" s="1014">
        <v>957536.21715357166</v>
      </c>
      <c r="L11" s="932">
        <v>0.21739646949840158</v>
      </c>
      <c r="M11" s="1014">
        <v>147517.02357570184</v>
      </c>
      <c r="N11" s="932">
        <v>0.6029365892272105</v>
      </c>
      <c r="O11" s="1014">
        <v>142165.28220169756</v>
      </c>
      <c r="P11" s="932">
        <v>8.2232111517554565E-2</v>
      </c>
      <c r="Q11" s="1012">
        <v>1247218.5229309711</v>
      </c>
      <c r="R11" s="932">
        <v>0.1955483969519356</v>
      </c>
    </row>
    <row r="12" spans="2:18">
      <c r="B12" s="1013" t="s">
        <v>623</v>
      </c>
      <c r="C12" s="1014">
        <v>227696.25885000001</v>
      </c>
      <c r="D12" s="932">
        <v>6.7123653858521551E-2</v>
      </c>
      <c r="E12" s="1014">
        <v>10558.206199999999</v>
      </c>
      <c r="F12" s="932">
        <v>1.6304916775890139E-2</v>
      </c>
      <c r="G12" s="1014">
        <v>1099662.3786759998</v>
      </c>
      <c r="H12" s="932">
        <v>0.80745281704054572</v>
      </c>
      <c r="I12" s="1014">
        <v>1337916.8437259998</v>
      </c>
      <c r="J12" s="932">
        <v>0.24768765843068774</v>
      </c>
      <c r="K12" s="1014">
        <v>403322.97684688005</v>
      </c>
      <c r="L12" s="932">
        <v>9.1569373213624169E-2</v>
      </c>
      <c r="M12" s="1014">
        <v>19991.310152689999</v>
      </c>
      <c r="N12" s="932">
        <v>8.1709161868092323E-2</v>
      </c>
      <c r="O12" s="1014">
        <v>1384909.3232954924</v>
      </c>
      <c r="P12" s="932">
        <v>0.80106771605012927</v>
      </c>
      <c r="Q12" s="1012">
        <v>1808223.6102950624</v>
      </c>
      <c r="R12" s="932">
        <v>0.28350703731763865</v>
      </c>
    </row>
    <row r="13" spans="2:18" ht="15" thickBot="1">
      <c r="B13" s="1015" t="s">
        <v>624</v>
      </c>
      <c r="C13" s="1016">
        <v>29899.2406572</v>
      </c>
      <c r="D13" s="933">
        <v>8.814138144573767E-3</v>
      </c>
      <c r="E13" s="1016">
        <v>11825.187520000001</v>
      </c>
      <c r="F13" s="932">
        <v>1.8261501501353021E-2</v>
      </c>
      <c r="G13" s="1016">
        <v>4040.0480200000002</v>
      </c>
      <c r="H13" s="934">
        <v>2.9664997348147217E-3</v>
      </c>
      <c r="I13" s="1016">
        <v>45764.476197200005</v>
      </c>
      <c r="J13" s="934">
        <v>8.4723471430581971E-3</v>
      </c>
      <c r="K13" s="1016">
        <v>35902.407430350329</v>
      </c>
      <c r="L13" s="932">
        <v>8.1511868501988483E-3</v>
      </c>
      <c r="M13" s="1016">
        <v>3217.4639228118472</v>
      </c>
      <c r="N13" s="932">
        <v>1.3150527827632428E-2</v>
      </c>
      <c r="O13" s="1016">
        <v>5135.9954934877805</v>
      </c>
      <c r="P13" s="932">
        <v>2.9707939071576066E-3</v>
      </c>
      <c r="Q13" s="1012">
        <v>44255.866846649958</v>
      </c>
      <c r="R13" s="932">
        <v>6.9387710801819841E-3</v>
      </c>
    </row>
    <row r="14" spans="2:18" ht="15" thickBot="1">
      <c r="B14" s="1017" t="s">
        <v>625</v>
      </c>
      <c r="C14" s="1018">
        <v>3392191.0647164998</v>
      </c>
      <c r="D14" s="935">
        <v>1</v>
      </c>
      <c r="E14" s="1018">
        <v>647547.38372000004</v>
      </c>
      <c r="F14" s="935">
        <v>1</v>
      </c>
      <c r="G14" s="1019">
        <v>1361890.5717691998</v>
      </c>
      <c r="H14" s="936">
        <v>1.0000000000000002</v>
      </c>
      <c r="I14" s="1019">
        <v>5401629.0202056998</v>
      </c>
      <c r="J14" s="936">
        <v>0.99999999999999989</v>
      </c>
      <c r="K14" s="1018">
        <v>4404561.9478683025</v>
      </c>
      <c r="L14" s="935">
        <v>0.99999999999999989</v>
      </c>
      <c r="M14" s="1018">
        <v>244664.24199728167</v>
      </c>
      <c r="N14" s="935">
        <v>1</v>
      </c>
      <c r="O14" s="1019">
        <v>1728829.2806557536</v>
      </c>
      <c r="P14" s="936">
        <v>1.0000000000000002</v>
      </c>
      <c r="Q14" s="1019">
        <v>6378055.4705213383</v>
      </c>
      <c r="R14" s="936">
        <v>1</v>
      </c>
    </row>
    <row r="15" spans="2:18" ht="29.25" thickBot="1">
      <c r="B15" s="1017" t="s">
        <v>626</v>
      </c>
      <c r="C15" s="1173">
        <v>0.62799408327144268</v>
      </c>
      <c r="D15" s="1174"/>
      <c r="E15" s="1173">
        <v>0.11988001791639899</v>
      </c>
      <c r="F15" s="1174"/>
      <c r="G15" s="1173">
        <v>0.25212589881215824</v>
      </c>
      <c r="H15" s="1174"/>
      <c r="I15" s="1173">
        <v>1.0000000000000002</v>
      </c>
      <c r="J15" s="1174"/>
      <c r="K15" s="1173">
        <v>0.69058069002781441</v>
      </c>
      <c r="L15" s="1174"/>
      <c r="M15" s="1173">
        <v>3.8360318929192845E-2</v>
      </c>
      <c r="N15" s="1174"/>
      <c r="O15" s="1173">
        <v>0.27105899104299264</v>
      </c>
      <c r="P15" s="1174"/>
      <c r="Q15" s="1173">
        <v>1.0000000000000002</v>
      </c>
      <c r="R15" s="1174"/>
    </row>
    <row r="17" spans="3:17">
      <c r="Q17" s="1020"/>
    </row>
    <row r="18" spans="3:17">
      <c r="L18" s="937"/>
      <c r="M18" s="937"/>
      <c r="N18" s="937"/>
    </row>
    <row r="19" spans="3:17">
      <c r="C19" s="1020"/>
      <c r="Q19" s="1020"/>
    </row>
  </sheetData>
  <mergeCells count="19">
    <mergeCell ref="M15:N15"/>
    <mergeCell ref="O15:P15"/>
    <mergeCell ref="Q15:R15"/>
    <mergeCell ref="C15:D15"/>
    <mergeCell ref="E15:F15"/>
    <mergeCell ref="G15:H15"/>
    <mergeCell ref="I15:J15"/>
    <mergeCell ref="K15:L15"/>
    <mergeCell ref="B3:R3"/>
    <mergeCell ref="C6:J6"/>
    <mergeCell ref="K6:R6"/>
    <mergeCell ref="C7:D7"/>
    <mergeCell ref="E7:F7"/>
    <mergeCell ref="G7:H7"/>
    <mergeCell ref="I7:J7"/>
    <mergeCell ref="K7:L7"/>
    <mergeCell ref="M7:N7"/>
    <mergeCell ref="O7:P7"/>
    <mergeCell ref="Q7:R7"/>
  </mergeCells>
  <pageMargins left="0.7" right="0.7" top="0.75" bottom="0.75" header="0.3" footer="0.3"/>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59"/>
  <sheetViews>
    <sheetView topLeftCell="A37" workbookViewId="0"/>
  </sheetViews>
  <sheetFormatPr defaultColWidth="9.140625" defaultRowHeight="14.25"/>
  <cols>
    <col min="1" max="1" width="1.140625" style="16" customWidth="1"/>
    <col min="2" max="2" width="34" style="16" customWidth="1"/>
    <col min="3" max="4" width="7.85546875" style="16" customWidth="1"/>
    <col min="5" max="5" width="8.85546875" style="16" customWidth="1"/>
    <col min="6" max="6" width="8.28515625" style="16" customWidth="1"/>
    <col min="7" max="8" width="8.42578125" style="16" customWidth="1"/>
    <col min="9" max="12" width="7.85546875" style="16" customWidth="1"/>
    <col min="13" max="14" width="11.140625" style="16" customWidth="1"/>
    <col min="15" max="16" width="9" style="16" customWidth="1"/>
    <col min="17" max="257" width="9.140625" style="16"/>
    <col min="258" max="258" width="34" style="16" customWidth="1"/>
    <col min="259" max="260" width="7.85546875" style="16" customWidth="1"/>
    <col min="261" max="262" width="7.42578125" style="16" customWidth="1"/>
    <col min="263" max="264" width="8.42578125" style="16" customWidth="1"/>
    <col min="265" max="268" width="7.85546875" style="16" customWidth="1"/>
    <col min="269" max="270" width="9.140625" style="16" customWidth="1"/>
    <col min="271" max="272" width="9" style="16" customWidth="1"/>
    <col min="273" max="513" width="9.140625" style="16"/>
    <col min="514" max="514" width="34" style="16" customWidth="1"/>
    <col min="515" max="516" width="7.85546875" style="16" customWidth="1"/>
    <col min="517" max="518" width="7.42578125" style="16" customWidth="1"/>
    <col min="519" max="520" width="8.42578125" style="16" customWidth="1"/>
    <col min="521" max="524" width="7.85546875" style="16" customWidth="1"/>
    <col min="525" max="526" width="9.140625" style="16" customWidth="1"/>
    <col min="527" max="528" width="9" style="16" customWidth="1"/>
    <col min="529" max="769" width="9.140625" style="16"/>
    <col min="770" max="770" width="34" style="16" customWidth="1"/>
    <col min="771" max="772" width="7.85546875" style="16" customWidth="1"/>
    <col min="773" max="774" width="7.42578125" style="16" customWidth="1"/>
    <col min="775" max="776" width="8.42578125" style="16" customWidth="1"/>
    <col min="777" max="780" width="7.85546875" style="16" customWidth="1"/>
    <col min="781" max="782" width="9.140625" style="16" customWidth="1"/>
    <col min="783" max="784" width="9" style="16" customWidth="1"/>
    <col min="785" max="1025" width="9.140625" style="16"/>
    <col min="1026" max="1026" width="34" style="16" customWidth="1"/>
    <col min="1027" max="1028" width="7.85546875" style="16" customWidth="1"/>
    <col min="1029" max="1030" width="7.42578125" style="16" customWidth="1"/>
    <col min="1031" max="1032" width="8.42578125" style="16" customWidth="1"/>
    <col min="1033" max="1036" width="7.85546875" style="16" customWidth="1"/>
    <col min="1037" max="1038" width="9.140625" style="16" customWidth="1"/>
    <col min="1039" max="1040" width="9" style="16" customWidth="1"/>
    <col min="1041" max="1281" width="9.140625" style="16"/>
    <col min="1282" max="1282" width="34" style="16" customWidth="1"/>
    <col min="1283" max="1284" width="7.85546875" style="16" customWidth="1"/>
    <col min="1285" max="1286" width="7.42578125" style="16" customWidth="1"/>
    <col min="1287" max="1288" width="8.42578125" style="16" customWidth="1"/>
    <col min="1289" max="1292" width="7.85546875" style="16" customWidth="1"/>
    <col min="1293" max="1294" width="9.140625" style="16" customWidth="1"/>
    <col min="1295" max="1296" width="9" style="16" customWidth="1"/>
    <col min="1297" max="1537" width="9.140625" style="16"/>
    <col min="1538" max="1538" width="34" style="16" customWidth="1"/>
    <col min="1539" max="1540" width="7.85546875" style="16" customWidth="1"/>
    <col min="1541" max="1542" width="7.42578125" style="16" customWidth="1"/>
    <col min="1543" max="1544" width="8.42578125" style="16" customWidth="1"/>
    <col min="1545" max="1548" width="7.85546875" style="16" customWidth="1"/>
    <col min="1549" max="1550" width="9.140625" style="16" customWidth="1"/>
    <col min="1551" max="1552" width="9" style="16" customWidth="1"/>
    <col min="1553" max="1793" width="9.140625" style="16"/>
    <col min="1794" max="1794" width="34" style="16" customWidth="1"/>
    <col min="1795" max="1796" width="7.85546875" style="16" customWidth="1"/>
    <col min="1797" max="1798" width="7.42578125" style="16" customWidth="1"/>
    <col min="1799" max="1800" width="8.42578125" style="16" customWidth="1"/>
    <col min="1801" max="1804" width="7.85546875" style="16" customWidth="1"/>
    <col min="1805" max="1806" width="9.140625" style="16" customWidth="1"/>
    <col min="1807" max="1808" width="9" style="16" customWidth="1"/>
    <col min="1809" max="2049" width="9.140625" style="16"/>
    <col min="2050" max="2050" width="34" style="16" customWidth="1"/>
    <col min="2051" max="2052" width="7.85546875" style="16" customWidth="1"/>
    <col min="2053" max="2054" width="7.42578125" style="16" customWidth="1"/>
    <col min="2055" max="2056" width="8.42578125" style="16" customWidth="1"/>
    <col min="2057" max="2060" width="7.85546875" style="16" customWidth="1"/>
    <col min="2061" max="2062" width="9.140625" style="16" customWidth="1"/>
    <col min="2063" max="2064" width="9" style="16" customWidth="1"/>
    <col min="2065" max="2305" width="9.140625" style="16"/>
    <col min="2306" max="2306" width="34" style="16" customWidth="1"/>
    <col min="2307" max="2308" width="7.85546875" style="16" customWidth="1"/>
    <col min="2309" max="2310" width="7.42578125" style="16" customWidth="1"/>
    <col min="2311" max="2312" width="8.42578125" style="16" customWidth="1"/>
    <col min="2313" max="2316" width="7.85546875" style="16" customWidth="1"/>
    <col min="2317" max="2318" width="9.140625" style="16" customWidth="1"/>
    <col min="2319" max="2320" width="9" style="16" customWidth="1"/>
    <col min="2321" max="2561" width="9.140625" style="16"/>
    <col min="2562" max="2562" width="34" style="16" customWidth="1"/>
    <col min="2563" max="2564" width="7.85546875" style="16" customWidth="1"/>
    <col min="2565" max="2566" width="7.42578125" style="16" customWidth="1"/>
    <col min="2567" max="2568" width="8.42578125" style="16" customWidth="1"/>
    <col min="2569" max="2572" width="7.85546875" style="16" customWidth="1"/>
    <col min="2573" max="2574" width="9.140625" style="16" customWidth="1"/>
    <col min="2575" max="2576" width="9" style="16" customWidth="1"/>
    <col min="2577" max="2817" width="9.140625" style="16"/>
    <col min="2818" max="2818" width="34" style="16" customWidth="1"/>
    <col min="2819" max="2820" width="7.85546875" style="16" customWidth="1"/>
    <col min="2821" max="2822" width="7.42578125" style="16" customWidth="1"/>
    <col min="2823" max="2824" width="8.42578125" style="16" customWidth="1"/>
    <col min="2825" max="2828" width="7.85546875" style="16" customWidth="1"/>
    <col min="2829" max="2830" width="9.140625" style="16" customWidth="1"/>
    <col min="2831" max="2832" width="9" style="16" customWidth="1"/>
    <col min="2833" max="3073" width="9.140625" style="16"/>
    <col min="3074" max="3074" width="34" style="16" customWidth="1"/>
    <col min="3075" max="3076" width="7.85546875" style="16" customWidth="1"/>
    <col min="3077" max="3078" width="7.42578125" style="16" customWidth="1"/>
    <col min="3079" max="3080" width="8.42578125" style="16" customWidth="1"/>
    <col min="3081" max="3084" width="7.85546875" style="16" customWidth="1"/>
    <col min="3085" max="3086" width="9.140625" style="16" customWidth="1"/>
    <col min="3087" max="3088" width="9" style="16" customWidth="1"/>
    <col min="3089" max="3329" width="9.140625" style="16"/>
    <col min="3330" max="3330" width="34" style="16" customWidth="1"/>
    <col min="3331" max="3332" width="7.85546875" style="16" customWidth="1"/>
    <col min="3333" max="3334" width="7.42578125" style="16" customWidth="1"/>
    <col min="3335" max="3336" width="8.42578125" style="16" customWidth="1"/>
    <col min="3337" max="3340" width="7.85546875" style="16" customWidth="1"/>
    <col min="3341" max="3342" width="9.140625" style="16" customWidth="1"/>
    <col min="3343" max="3344" width="9" style="16" customWidth="1"/>
    <col min="3345" max="3585" width="9.140625" style="16"/>
    <col min="3586" max="3586" width="34" style="16" customWidth="1"/>
    <col min="3587" max="3588" width="7.85546875" style="16" customWidth="1"/>
    <col min="3589" max="3590" width="7.42578125" style="16" customWidth="1"/>
    <col min="3591" max="3592" width="8.42578125" style="16" customWidth="1"/>
    <col min="3593" max="3596" width="7.85546875" style="16" customWidth="1"/>
    <col min="3597" max="3598" width="9.140625" style="16" customWidth="1"/>
    <col min="3599" max="3600" width="9" style="16" customWidth="1"/>
    <col min="3601" max="3841" width="9.140625" style="16"/>
    <col min="3842" max="3842" width="34" style="16" customWidth="1"/>
    <col min="3843" max="3844" width="7.85546875" style="16" customWidth="1"/>
    <col min="3845" max="3846" width="7.42578125" style="16" customWidth="1"/>
    <col min="3847" max="3848" width="8.42578125" style="16" customWidth="1"/>
    <col min="3849" max="3852" width="7.85546875" style="16" customWidth="1"/>
    <col min="3853" max="3854" width="9.140625" style="16" customWidth="1"/>
    <col min="3855" max="3856" width="9" style="16" customWidth="1"/>
    <col min="3857" max="4097" width="9.140625" style="16"/>
    <col min="4098" max="4098" width="34" style="16" customWidth="1"/>
    <col min="4099" max="4100" width="7.85546875" style="16" customWidth="1"/>
    <col min="4101" max="4102" width="7.42578125" style="16" customWidth="1"/>
    <col min="4103" max="4104" width="8.42578125" style="16" customWidth="1"/>
    <col min="4105" max="4108" width="7.85546875" style="16" customWidth="1"/>
    <col min="4109" max="4110" width="9.140625" style="16" customWidth="1"/>
    <col min="4111" max="4112" width="9" style="16" customWidth="1"/>
    <col min="4113" max="4353" width="9.140625" style="16"/>
    <col min="4354" max="4354" width="34" style="16" customWidth="1"/>
    <col min="4355" max="4356" width="7.85546875" style="16" customWidth="1"/>
    <col min="4357" max="4358" width="7.42578125" style="16" customWidth="1"/>
    <col min="4359" max="4360" width="8.42578125" style="16" customWidth="1"/>
    <col min="4361" max="4364" width="7.85546875" style="16" customWidth="1"/>
    <col min="4365" max="4366" width="9.140625" style="16" customWidth="1"/>
    <col min="4367" max="4368" width="9" style="16" customWidth="1"/>
    <col min="4369" max="4609" width="9.140625" style="16"/>
    <col min="4610" max="4610" width="34" style="16" customWidth="1"/>
    <col min="4611" max="4612" width="7.85546875" style="16" customWidth="1"/>
    <col min="4613" max="4614" width="7.42578125" style="16" customWidth="1"/>
    <col min="4615" max="4616" width="8.42578125" style="16" customWidth="1"/>
    <col min="4617" max="4620" width="7.85546875" style="16" customWidth="1"/>
    <col min="4621" max="4622" width="9.140625" style="16" customWidth="1"/>
    <col min="4623" max="4624" width="9" style="16" customWidth="1"/>
    <col min="4625" max="4865" width="9.140625" style="16"/>
    <col min="4866" max="4866" width="34" style="16" customWidth="1"/>
    <col min="4867" max="4868" width="7.85546875" style="16" customWidth="1"/>
    <col min="4869" max="4870" width="7.42578125" style="16" customWidth="1"/>
    <col min="4871" max="4872" width="8.42578125" style="16" customWidth="1"/>
    <col min="4873" max="4876" width="7.85546875" style="16" customWidth="1"/>
    <col min="4877" max="4878" width="9.140625" style="16" customWidth="1"/>
    <col min="4879" max="4880" width="9" style="16" customWidth="1"/>
    <col min="4881" max="5121" width="9.140625" style="16"/>
    <col min="5122" max="5122" width="34" style="16" customWidth="1"/>
    <col min="5123" max="5124" width="7.85546875" style="16" customWidth="1"/>
    <col min="5125" max="5126" width="7.42578125" style="16" customWidth="1"/>
    <col min="5127" max="5128" width="8.42578125" style="16" customWidth="1"/>
    <col min="5129" max="5132" width="7.85546875" style="16" customWidth="1"/>
    <col min="5133" max="5134" width="9.140625" style="16" customWidth="1"/>
    <col min="5135" max="5136" width="9" style="16" customWidth="1"/>
    <col min="5137" max="5377" width="9.140625" style="16"/>
    <col min="5378" max="5378" width="34" style="16" customWidth="1"/>
    <col min="5379" max="5380" width="7.85546875" style="16" customWidth="1"/>
    <col min="5381" max="5382" width="7.42578125" style="16" customWidth="1"/>
    <col min="5383" max="5384" width="8.42578125" style="16" customWidth="1"/>
    <col min="5385" max="5388" width="7.85546875" style="16" customWidth="1"/>
    <col min="5389" max="5390" width="9.140625" style="16" customWidth="1"/>
    <col min="5391" max="5392" width="9" style="16" customWidth="1"/>
    <col min="5393" max="5633" width="9.140625" style="16"/>
    <col min="5634" max="5634" width="34" style="16" customWidth="1"/>
    <col min="5635" max="5636" width="7.85546875" style="16" customWidth="1"/>
    <col min="5637" max="5638" width="7.42578125" style="16" customWidth="1"/>
    <col min="5639" max="5640" width="8.42578125" style="16" customWidth="1"/>
    <col min="5641" max="5644" width="7.85546875" style="16" customWidth="1"/>
    <col min="5645" max="5646" width="9.140625" style="16" customWidth="1"/>
    <col min="5647" max="5648" width="9" style="16" customWidth="1"/>
    <col min="5649" max="5889" width="9.140625" style="16"/>
    <col min="5890" max="5890" width="34" style="16" customWidth="1"/>
    <col min="5891" max="5892" width="7.85546875" style="16" customWidth="1"/>
    <col min="5893" max="5894" width="7.42578125" style="16" customWidth="1"/>
    <col min="5895" max="5896" width="8.42578125" style="16" customWidth="1"/>
    <col min="5897" max="5900" width="7.85546875" style="16" customWidth="1"/>
    <col min="5901" max="5902" width="9.140625" style="16" customWidth="1"/>
    <col min="5903" max="5904" width="9" style="16" customWidth="1"/>
    <col min="5905" max="6145" width="9.140625" style="16"/>
    <col min="6146" max="6146" width="34" style="16" customWidth="1"/>
    <col min="6147" max="6148" width="7.85546875" style="16" customWidth="1"/>
    <col min="6149" max="6150" width="7.42578125" style="16" customWidth="1"/>
    <col min="6151" max="6152" width="8.42578125" style="16" customWidth="1"/>
    <col min="6153" max="6156" width="7.85546875" style="16" customWidth="1"/>
    <col min="6157" max="6158" width="9.140625" style="16" customWidth="1"/>
    <col min="6159" max="6160" width="9" style="16" customWidth="1"/>
    <col min="6161" max="6401" width="9.140625" style="16"/>
    <col min="6402" max="6402" width="34" style="16" customWidth="1"/>
    <col min="6403" max="6404" width="7.85546875" style="16" customWidth="1"/>
    <col min="6405" max="6406" width="7.42578125" style="16" customWidth="1"/>
    <col min="6407" max="6408" width="8.42578125" style="16" customWidth="1"/>
    <col min="6409" max="6412" width="7.85546875" style="16" customWidth="1"/>
    <col min="6413" max="6414" width="9.140625" style="16" customWidth="1"/>
    <col min="6415" max="6416" width="9" style="16" customWidth="1"/>
    <col min="6417" max="6657" width="9.140625" style="16"/>
    <col min="6658" max="6658" width="34" style="16" customWidth="1"/>
    <col min="6659" max="6660" width="7.85546875" style="16" customWidth="1"/>
    <col min="6661" max="6662" width="7.42578125" style="16" customWidth="1"/>
    <col min="6663" max="6664" width="8.42578125" style="16" customWidth="1"/>
    <col min="6665" max="6668" width="7.85546875" style="16" customWidth="1"/>
    <col min="6669" max="6670" width="9.140625" style="16" customWidth="1"/>
    <col min="6671" max="6672" width="9" style="16" customWidth="1"/>
    <col min="6673" max="6913" width="9.140625" style="16"/>
    <col min="6914" max="6914" width="34" style="16" customWidth="1"/>
    <col min="6915" max="6916" width="7.85546875" style="16" customWidth="1"/>
    <col min="6917" max="6918" width="7.42578125" style="16" customWidth="1"/>
    <col min="6919" max="6920" width="8.42578125" style="16" customWidth="1"/>
    <col min="6921" max="6924" width="7.85546875" style="16" customWidth="1"/>
    <col min="6925" max="6926" width="9.140625" style="16" customWidth="1"/>
    <col min="6927" max="6928" width="9" style="16" customWidth="1"/>
    <col min="6929" max="7169" width="9.140625" style="16"/>
    <col min="7170" max="7170" width="34" style="16" customWidth="1"/>
    <col min="7171" max="7172" width="7.85546875" style="16" customWidth="1"/>
    <col min="7173" max="7174" width="7.42578125" style="16" customWidth="1"/>
    <col min="7175" max="7176" width="8.42578125" style="16" customWidth="1"/>
    <col min="7177" max="7180" width="7.85546875" style="16" customWidth="1"/>
    <col min="7181" max="7182" width="9.140625" style="16" customWidth="1"/>
    <col min="7183" max="7184" width="9" style="16" customWidth="1"/>
    <col min="7185" max="7425" width="9.140625" style="16"/>
    <col min="7426" max="7426" width="34" style="16" customWidth="1"/>
    <col min="7427" max="7428" width="7.85546875" style="16" customWidth="1"/>
    <col min="7429" max="7430" width="7.42578125" style="16" customWidth="1"/>
    <col min="7431" max="7432" width="8.42578125" style="16" customWidth="1"/>
    <col min="7433" max="7436" width="7.85546875" style="16" customWidth="1"/>
    <col min="7437" max="7438" width="9.140625" style="16" customWidth="1"/>
    <col min="7439" max="7440" width="9" style="16" customWidth="1"/>
    <col min="7441" max="7681" width="9.140625" style="16"/>
    <col min="7682" max="7682" width="34" style="16" customWidth="1"/>
    <col min="7683" max="7684" width="7.85546875" style="16" customWidth="1"/>
    <col min="7685" max="7686" width="7.42578125" style="16" customWidth="1"/>
    <col min="7687" max="7688" width="8.42578125" style="16" customWidth="1"/>
    <col min="7689" max="7692" width="7.85546875" style="16" customWidth="1"/>
    <col min="7693" max="7694" width="9.140625" style="16" customWidth="1"/>
    <col min="7695" max="7696" width="9" style="16" customWidth="1"/>
    <col min="7697" max="7937" width="9.140625" style="16"/>
    <col min="7938" max="7938" width="34" style="16" customWidth="1"/>
    <col min="7939" max="7940" width="7.85546875" style="16" customWidth="1"/>
    <col min="7941" max="7942" width="7.42578125" style="16" customWidth="1"/>
    <col min="7943" max="7944" width="8.42578125" style="16" customWidth="1"/>
    <col min="7945" max="7948" width="7.85546875" style="16" customWidth="1"/>
    <col min="7949" max="7950" width="9.140625" style="16" customWidth="1"/>
    <col min="7951" max="7952" width="9" style="16" customWidth="1"/>
    <col min="7953" max="8193" width="9.140625" style="16"/>
    <col min="8194" max="8194" width="34" style="16" customWidth="1"/>
    <col min="8195" max="8196" width="7.85546875" style="16" customWidth="1"/>
    <col min="8197" max="8198" width="7.42578125" style="16" customWidth="1"/>
    <col min="8199" max="8200" width="8.42578125" style="16" customWidth="1"/>
    <col min="8201" max="8204" width="7.85546875" style="16" customWidth="1"/>
    <col min="8205" max="8206" width="9.140625" style="16" customWidth="1"/>
    <col min="8207" max="8208" width="9" style="16" customWidth="1"/>
    <col min="8209" max="8449" width="9.140625" style="16"/>
    <col min="8450" max="8450" width="34" style="16" customWidth="1"/>
    <col min="8451" max="8452" width="7.85546875" style="16" customWidth="1"/>
    <col min="8453" max="8454" width="7.42578125" style="16" customWidth="1"/>
    <col min="8455" max="8456" width="8.42578125" style="16" customWidth="1"/>
    <col min="8457" max="8460" width="7.85546875" style="16" customWidth="1"/>
    <col min="8461" max="8462" width="9.140625" style="16" customWidth="1"/>
    <col min="8463" max="8464" width="9" style="16" customWidth="1"/>
    <col min="8465" max="8705" width="9.140625" style="16"/>
    <col min="8706" max="8706" width="34" style="16" customWidth="1"/>
    <col min="8707" max="8708" width="7.85546875" style="16" customWidth="1"/>
    <col min="8709" max="8710" width="7.42578125" style="16" customWidth="1"/>
    <col min="8711" max="8712" width="8.42578125" style="16" customWidth="1"/>
    <col min="8713" max="8716" width="7.85546875" style="16" customWidth="1"/>
    <col min="8717" max="8718" width="9.140625" style="16" customWidth="1"/>
    <col min="8719" max="8720" width="9" style="16" customWidth="1"/>
    <col min="8721" max="8961" width="9.140625" style="16"/>
    <col min="8962" max="8962" width="34" style="16" customWidth="1"/>
    <col min="8963" max="8964" width="7.85546875" style="16" customWidth="1"/>
    <col min="8965" max="8966" width="7.42578125" style="16" customWidth="1"/>
    <col min="8967" max="8968" width="8.42578125" style="16" customWidth="1"/>
    <col min="8969" max="8972" width="7.85546875" style="16" customWidth="1"/>
    <col min="8973" max="8974" width="9.140625" style="16" customWidth="1"/>
    <col min="8975" max="8976" width="9" style="16" customWidth="1"/>
    <col min="8977" max="9217" width="9.140625" style="16"/>
    <col min="9218" max="9218" width="34" style="16" customWidth="1"/>
    <col min="9219" max="9220" width="7.85546875" style="16" customWidth="1"/>
    <col min="9221" max="9222" width="7.42578125" style="16" customWidth="1"/>
    <col min="9223" max="9224" width="8.42578125" style="16" customWidth="1"/>
    <col min="9225" max="9228" width="7.85546875" style="16" customWidth="1"/>
    <col min="9229" max="9230" width="9.140625" style="16" customWidth="1"/>
    <col min="9231" max="9232" width="9" style="16" customWidth="1"/>
    <col min="9233" max="9473" width="9.140625" style="16"/>
    <col min="9474" max="9474" width="34" style="16" customWidth="1"/>
    <col min="9475" max="9476" width="7.85546875" style="16" customWidth="1"/>
    <col min="9477" max="9478" width="7.42578125" style="16" customWidth="1"/>
    <col min="9479" max="9480" width="8.42578125" style="16" customWidth="1"/>
    <col min="9481" max="9484" width="7.85546875" style="16" customWidth="1"/>
    <col min="9485" max="9486" width="9.140625" style="16" customWidth="1"/>
    <col min="9487" max="9488" width="9" style="16" customWidth="1"/>
    <col min="9489" max="9729" width="9.140625" style="16"/>
    <col min="9730" max="9730" width="34" style="16" customWidth="1"/>
    <col min="9731" max="9732" width="7.85546875" style="16" customWidth="1"/>
    <col min="9733" max="9734" width="7.42578125" style="16" customWidth="1"/>
    <col min="9735" max="9736" width="8.42578125" style="16" customWidth="1"/>
    <col min="9737" max="9740" width="7.85546875" style="16" customWidth="1"/>
    <col min="9741" max="9742" width="9.140625" style="16" customWidth="1"/>
    <col min="9743" max="9744" width="9" style="16" customWidth="1"/>
    <col min="9745" max="9985" width="9.140625" style="16"/>
    <col min="9986" max="9986" width="34" style="16" customWidth="1"/>
    <col min="9987" max="9988" width="7.85546875" style="16" customWidth="1"/>
    <col min="9989" max="9990" width="7.42578125" style="16" customWidth="1"/>
    <col min="9991" max="9992" width="8.42578125" style="16" customWidth="1"/>
    <col min="9993" max="9996" width="7.85546875" style="16" customWidth="1"/>
    <col min="9997" max="9998" width="9.140625" style="16" customWidth="1"/>
    <col min="9999" max="10000" width="9" style="16" customWidth="1"/>
    <col min="10001" max="10241" width="9.140625" style="16"/>
    <col min="10242" max="10242" width="34" style="16" customWidth="1"/>
    <col min="10243" max="10244" width="7.85546875" style="16" customWidth="1"/>
    <col min="10245" max="10246" width="7.42578125" style="16" customWidth="1"/>
    <col min="10247" max="10248" width="8.42578125" style="16" customWidth="1"/>
    <col min="10249" max="10252" width="7.85546875" style="16" customWidth="1"/>
    <col min="10253" max="10254" width="9.140625" style="16" customWidth="1"/>
    <col min="10255" max="10256" width="9" style="16" customWidth="1"/>
    <col min="10257" max="10497" width="9.140625" style="16"/>
    <col min="10498" max="10498" width="34" style="16" customWidth="1"/>
    <col min="10499" max="10500" width="7.85546875" style="16" customWidth="1"/>
    <col min="10501" max="10502" width="7.42578125" style="16" customWidth="1"/>
    <col min="10503" max="10504" width="8.42578125" style="16" customWidth="1"/>
    <col min="10505" max="10508" width="7.85546875" style="16" customWidth="1"/>
    <col min="10509" max="10510" width="9.140625" style="16" customWidth="1"/>
    <col min="10511" max="10512" width="9" style="16" customWidth="1"/>
    <col min="10513" max="10753" width="9.140625" style="16"/>
    <col min="10754" max="10754" width="34" style="16" customWidth="1"/>
    <col min="10755" max="10756" width="7.85546875" style="16" customWidth="1"/>
    <col min="10757" max="10758" width="7.42578125" style="16" customWidth="1"/>
    <col min="10759" max="10760" width="8.42578125" style="16" customWidth="1"/>
    <col min="10761" max="10764" width="7.85546875" style="16" customWidth="1"/>
    <col min="10765" max="10766" width="9.140625" style="16" customWidth="1"/>
    <col min="10767" max="10768" width="9" style="16" customWidth="1"/>
    <col min="10769" max="11009" width="9.140625" style="16"/>
    <col min="11010" max="11010" width="34" style="16" customWidth="1"/>
    <col min="11011" max="11012" width="7.85546875" style="16" customWidth="1"/>
    <col min="11013" max="11014" width="7.42578125" style="16" customWidth="1"/>
    <col min="11015" max="11016" width="8.42578125" style="16" customWidth="1"/>
    <col min="11017" max="11020" width="7.85546875" style="16" customWidth="1"/>
    <col min="11021" max="11022" width="9.140625" style="16" customWidth="1"/>
    <col min="11023" max="11024" width="9" style="16" customWidth="1"/>
    <col min="11025" max="11265" width="9.140625" style="16"/>
    <col min="11266" max="11266" width="34" style="16" customWidth="1"/>
    <col min="11267" max="11268" width="7.85546875" style="16" customWidth="1"/>
    <col min="11269" max="11270" width="7.42578125" style="16" customWidth="1"/>
    <col min="11271" max="11272" width="8.42578125" style="16" customWidth="1"/>
    <col min="11273" max="11276" width="7.85546875" style="16" customWidth="1"/>
    <col min="11277" max="11278" width="9.140625" style="16" customWidth="1"/>
    <col min="11279" max="11280" width="9" style="16" customWidth="1"/>
    <col min="11281" max="11521" width="9.140625" style="16"/>
    <col min="11522" max="11522" width="34" style="16" customWidth="1"/>
    <col min="11523" max="11524" width="7.85546875" style="16" customWidth="1"/>
    <col min="11525" max="11526" width="7.42578125" style="16" customWidth="1"/>
    <col min="11527" max="11528" width="8.42578125" style="16" customWidth="1"/>
    <col min="11529" max="11532" width="7.85546875" style="16" customWidth="1"/>
    <col min="11533" max="11534" width="9.140625" style="16" customWidth="1"/>
    <col min="11535" max="11536" width="9" style="16" customWidth="1"/>
    <col min="11537" max="11777" width="9.140625" style="16"/>
    <col min="11778" max="11778" width="34" style="16" customWidth="1"/>
    <col min="11779" max="11780" width="7.85546875" style="16" customWidth="1"/>
    <col min="11781" max="11782" width="7.42578125" style="16" customWidth="1"/>
    <col min="11783" max="11784" width="8.42578125" style="16" customWidth="1"/>
    <col min="11785" max="11788" width="7.85546875" style="16" customWidth="1"/>
    <col min="11789" max="11790" width="9.140625" style="16" customWidth="1"/>
    <col min="11791" max="11792" width="9" style="16" customWidth="1"/>
    <col min="11793" max="12033" width="9.140625" style="16"/>
    <col min="12034" max="12034" width="34" style="16" customWidth="1"/>
    <col min="12035" max="12036" width="7.85546875" style="16" customWidth="1"/>
    <col min="12037" max="12038" width="7.42578125" style="16" customWidth="1"/>
    <col min="12039" max="12040" width="8.42578125" style="16" customWidth="1"/>
    <col min="12041" max="12044" width="7.85546875" style="16" customWidth="1"/>
    <col min="12045" max="12046" width="9.140625" style="16" customWidth="1"/>
    <col min="12047" max="12048" width="9" style="16" customWidth="1"/>
    <col min="12049" max="12289" width="9.140625" style="16"/>
    <col min="12290" max="12290" width="34" style="16" customWidth="1"/>
    <col min="12291" max="12292" width="7.85546875" style="16" customWidth="1"/>
    <col min="12293" max="12294" width="7.42578125" style="16" customWidth="1"/>
    <col min="12295" max="12296" width="8.42578125" style="16" customWidth="1"/>
    <col min="12297" max="12300" width="7.85546875" style="16" customWidth="1"/>
    <col min="12301" max="12302" width="9.140625" style="16" customWidth="1"/>
    <col min="12303" max="12304" width="9" style="16" customWidth="1"/>
    <col min="12305" max="12545" width="9.140625" style="16"/>
    <col min="12546" max="12546" width="34" style="16" customWidth="1"/>
    <col min="12547" max="12548" width="7.85546875" style="16" customWidth="1"/>
    <col min="12549" max="12550" width="7.42578125" style="16" customWidth="1"/>
    <col min="12551" max="12552" width="8.42578125" style="16" customWidth="1"/>
    <col min="12553" max="12556" width="7.85546875" style="16" customWidth="1"/>
    <col min="12557" max="12558" width="9.140625" style="16" customWidth="1"/>
    <col min="12559" max="12560" width="9" style="16" customWidth="1"/>
    <col min="12561" max="12801" width="9.140625" style="16"/>
    <col min="12802" max="12802" width="34" style="16" customWidth="1"/>
    <col min="12803" max="12804" width="7.85546875" style="16" customWidth="1"/>
    <col min="12805" max="12806" width="7.42578125" style="16" customWidth="1"/>
    <col min="12807" max="12808" width="8.42578125" style="16" customWidth="1"/>
    <col min="12809" max="12812" width="7.85546875" style="16" customWidth="1"/>
    <col min="12813" max="12814" width="9.140625" style="16" customWidth="1"/>
    <col min="12815" max="12816" width="9" style="16" customWidth="1"/>
    <col min="12817" max="13057" width="9.140625" style="16"/>
    <col min="13058" max="13058" width="34" style="16" customWidth="1"/>
    <col min="13059" max="13060" width="7.85546875" style="16" customWidth="1"/>
    <col min="13061" max="13062" width="7.42578125" style="16" customWidth="1"/>
    <col min="13063" max="13064" width="8.42578125" style="16" customWidth="1"/>
    <col min="13065" max="13068" width="7.85546875" style="16" customWidth="1"/>
    <col min="13069" max="13070" width="9.140625" style="16" customWidth="1"/>
    <col min="13071" max="13072" width="9" style="16" customWidth="1"/>
    <col min="13073" max="13313" width="9.140625" style="16"/>
    <col min="13314" max="13314" width="34" style="16" customWidth="1"/>
    <col min="13315" max="13316" width="7.85546875" style="16" customWidth="1"/>
    <col min="13317" max="13318" width="7.42578125" style="16" customWidth="1"/>
    <col min="13319" max="13320" width="8.42578125" style="16" customWidth="1"/>
    <col min="13321" max="13324" width="7.85546875" style="16" customWidth="1"/>
    <col min="13325" max="13326" width="9.140625" style="16" customWidth="1"/>
    <col min="13327" max="13328" width="9" style="16" customWidth="1"/>
    <col min="13329" max="13569" width="9.140625" style="16"/>
    <col min="13570" max="13570" width="34" style="16" customWidth="1"/>
    <col min="13571" max="13572" width="7.85546875" style="16" customWidth="1"/>
    <col min="13573" max="13574" width="7.42578125" style="16" customWidth="1"/>
    <col min="13575" max="13576" width="8.42578125" style="16" customWidth="1"/>
    <col min="13577" max="13580" width="7.85546875" style="16" customWidth="1"/>
    <col min="13581" max="13582" width="9.140625" style="16" customWidth="1"/>
    <col min="13583" max="13584" width="9" style="16" customWidth="1"/>
    <col min="13585" max="13825" width="9.140625" style="16"/>
    <col min="13826" max="13826" width="34" style="16" customWidth="1"/>
    <col min="13827" max="13828" width="7.85546875" style="16" customWidth="1"/>
    <col min="13829" max="13830" width="7.42578125" style="16" customWidth="1"/>
    <col min="13831" max="13832" width="8.42578125" style="16" customWidth="1"/>
    <col min="13833" max="13836" width="7.85546875" style="16" customWidth="1"/>
    <col min="13837" max="13838" width="9.140625" style="16" customWidth="1"/>
    <col min="13839" max="13840" width="9" style="16" customWidth="1"/>
    <col min="13841" max="14081" width="9.140625" style="16"/>
    <col min="14082" max="14082" width="34" style="16" customWidth="1"/>
    <col min="14083" max="14084" width="7.85546875" style="16" customWidth="1"/>
    <col min="14085" max="14086" width="7.42578125" style="16" customWidth="1"/>
    <col min="14087" max="14088" width="8.42578125" style="16" customWidth="1"/>
    <col min="14089" max="14092" width="7.85546875" style="16" customWidth="1"/>
    <col min="14093" max="14094" width="9.140625" style="16" customWidth="1"/>
    <col min="14095" max="14096" width="9" style="16" customWidth="1"/>
    <col min="14097" max="14337" width="9.140625" style="16"/>
    <col min="14338" max="14338" width="34" style="16" customWidth="1"/>
    <col min="14339" max="14340" width="7.85546875" style="16" customWidth="1"/>
    <col min="14341" max="14342" width="7.42578125" style="16" customWidth="1"/>
    <col min="14343" max="14344" width="8.42578125" style="16" customWidth="1"/>
    <col min="14345" max="14348" width="7.85546875" style="16" customWidth="1"/>
    <col min="14349" max="14350" width="9.140625" style="16" customWidth="1"/>
    <col min="14351" max="14352" width="9" style="16" customWidth="1"/>
    <col min="14353" max="14593" width="9.140625" style="16"/>
    <col min="14594" max="14594" width="34" style="16" customWidth="1"/>
    <col min="14595" max="14596" width="7.85546875" style="16" customWidth="1"/>
    <col min="14597" max="14598" width="7.42578125" style="16" customWidth="1"/>
    <col min="14599" max="14600" width="8.42578125" style="16" customWidth="1"/>
    <col min="14601" max="14604" width="7.85546875" style="16" customWidth="1"/>
    <col min="14605" max="14606" width="9.140625" style="16" customWidth="1"/>
    <col min="14607" max="14608" width="9" style="16" customWidth="1"/>
    <col min="14609" max="14849" width="9.140625" style="16"/>
    <col min="14850" max="14850" width="34" style="16" customWidth="1"/>
    <col min="14851" max="14852" width="7.85546875" style="16" customWidth="1"/>
    <col min="14853" max="14854" width="7.42578125" style="16" customWidth="1"/>
    <col min="14855" max="14856" width="8.42578125" style="16" customWidth="1"/>
    <col min="14857" max="14860" width="7.85546875" style="16" customWidth="1"/>
    <col min="14861" max="14862" width="9.140625" style="16" customWidth="1"/>
    <col min="14863" max="14864" width="9" style="16" customWidth="1"/>
    <col min="14865" max="15105" width="9.140625" style="16"/>
    <col min="15106" max="15106" width="34" style="16" customWidth="1"/>
    <col min="15107" max="15108" width="7.85546875" style="16" customWidth="1"/>
    <col min="15109" max="15110" width="7.42578125" style="16" customWidth="1"/>
    <col min="15111" max="15112" width="8.42578125" style="16" customWidth="1"/>
    <col min="15113" max="15116" width="7.85546875" style="16" customWidth="1"/>
    <col min="15117" max="15118" width="9.140625" style="16" customWidth="1"/>
    <col min="15119" max="15120" width="9" style="16" customWidth="1"/>
    <col min="15121" max="15361" width="9.140625" style="16"/>
    <col min="15362" max="15362" width="34" style="16" customWidth="1"/>
    <col min="15363" max="15364" width="7.85546875" style="16" customWidth="1"/>
    <col min="15365" max="15366" width="7.42578125" style="16" customWidth="1"/>
    <col min="15367" max="15368" width="8.42578125" style="16" customWidth="1"/>
    <col min="15369" max="15372" width="7.85546875" style="16" customWidth="1"/>
    <col min="15373" max="15374" width="9.140625" style="16" customWidth="1"/>
    <col min="15375" max="15376" width="9" style="16" customWidth="1"/>
    <col min="15377" max="15617" width="9.140625" style="16"/>
    <col min="15618" max="15618" width="34" style="16" customWidth="1"/>
    <col min="15619" max="15620" width="7.85546875" style="16" customWidth="1"/>
    <col min="15621" max="15622" width="7.42578125" style="16" customWidth="1"/>
    <col min="15623" max="15624" width="8.42578125" style="16" customWidth="1"/>
    <col min="15625" max="15628" width="7.85546875" style="16" customWidth="1"/>
    <col min="15629" max="15630" width="9.140625" style="16" customWidth="1"/>
    <col min="15631" max="15632" width="9" style="16" customWidth="1"/>
    <col min="15633" max="15873" width="9.140625" style="16"/>
    <col min="15874" max="15874" width="34" style="16" customWidth="1"/>
    <col min="15875" max="15876" width="7.85546875" style="16" customWidth="1"/>
    <col min="15877" max="15878" width="7.42578125" style="16" customWidth="1"/>
    <col min="15879" max="15880" width="8.42578125" style="16" customWidth="1"/>
    <col min="15881" max="15884" width="7.85546875" style="16" customWidth="1"/>
    <col min="15885" max="15886" width="9.140625" style="16" customWidth="1"/>
    <col min="15887" max="15888" width="9" style="16" customWidth="1"/>
    <col min="15889" max="16129" width="9.140625" style="16"/>
    <col min="16130" max="16130" width="34" style="16" customWidth="1"/>
    <col min="16131" max="16132" width="7.85546875" style="16" customWidth="1"/>
    <col min="16133" max="16134" width="7.42578125" style="16" customWidth="1"/>
    <col min="16135" max="16136" width="8.42578125" style="16" customWidth="1"/>
    <col min="16137" max="16140" width="7.85546875" style="16" customWidth="1"/>
    <col min="16141" max="16142" width="9.140625" style="16" customWidth="1"/>
    <col min="16143" max="16144" width="9" style="16" customWidth="1"/>
    <col min="16145" max="16384" width="9.140625" style="16"/>
  </cols>
  <sheetData>
    <row r="1" spans="2:18" ht="15" customHeight="1">
      <c r="O1" s="1033" t="s">
        <v>190</v>
      </c>
      <c r="P1" s="1033"/>
    </row>
    <row r="3" spans="2:18">
      <c r="B3" s="1034" t="s">
        <v>84</v>
      </c>
      <c r="C3" s="1034"/>
      <c r="D3" s="1034"/>
      <c r="E3" s="1034"/>
      <c r="F3" s="1034"/>
      <c r="G3" s="1034"/>
      <c r="H3" s="1034"/>
      <c r="I3" s="1034"/>
      <c r="J3" s="1034"/>
      <c r="K3" s="1034"/>
      <c r="L3" s="1034"/>
      <c r="M3" s="1034"/>
      <c r="N3" s="1034"/>
      <c r="O3" s="1034"/>
      <c r="P3" s="1034"/>
      <c r="Q3" s="17"/>
      <c r="R3" s="18"/>
    </row>
    <row r="4" spans="2:18" ht="15" thickBot="1">
      <c r="B4" s="28"/>
      <c r="C4" s="19"/>
      <c r="D4" s="19"/>
      <c r="E4" s="19"/>
      <c r="F4" s="19"/>
      <c r="G4" s="19"/>
      <c r="H4" s="19"/>
      <c r="I4" s="19"/>
      <c r="J4" s="19"/>
      <c r="K4" s="19"/>
      <c r="L4" s="19"/>
      <c r="M4" s="19"/>
      <c r="N4" s="19"/>
      <c r="O4" s="19"/>
      <c r="P4" s="19"/>
    </row>
    <row r="5" spans="2:18" s="20" customFormat="1" ht="96.6" customHeight="1" thickBot="1">
      <c r="B5" s="1035" t="s">
        <v>3</v>
      </c>
      <c r="C5" s="1037" t="s">
        <v>1</v>
      </c>
      <c r="D5" s="1038"/>
      <c r="E5" s="1037" t="s">
        <v>0</v>
      </c>
      <c r="F5" s="1039"/>
      <c r="G5" s="1040" t="s">
        <v>2</v>
      </c>
      <c r="H5" s="1038"/>
      <c r="I5" s="1037" t="s">
        <v>81</v>
      </c>
      <c r="J5" s="1039"/>
      <c r="K5" s="1037" t="s">
        <v>82</v>
      </c>
      <c r="L5" s="1039"/>
      <c r="M5" s="1037" t="s">
        <v>85</v>
      </c>
      <c r="N5" s="1039"/>
      <c r="O5" s="1040" t="s">
        <v>83</v>
      </c>
      <c r="P5" s="1038"/>
    </row>
    <row r="6" spans="2:18" s="21" customFormat="1" ht="13.5" thickBot="1">
      <c r="B6" s="1036"/>
      <c r="C6" s="24" t="s">
        <v>166</v>
      </c>
      <c r="D6" s="25" t="s">
        <v>175</v>
      </c>
      <c r="E6" s="22" t="s">
        <v>166</v>
      </c>
      <c r="F6" s="23" t="s">
        <v>175</v>
      </c>
      <c r="G6" s="24" t="s">
        <v>166</v>
      </c>
      <c r="H6" s="25" t="s">
        <v>175</v>
      </c>
      <c r="I6" s="22" t="s">
        <v>166</v>
      </c>
      <c r="J6" s="23" t="s">
        <v>175</v>
      </c>
      <c r="K6" s="24" t="s">
        <v>166</v>
      </c>
      <c r="L6" s="25" t="s">
        <v>175</v>
      </c>
      <c r="M6" s="22" t="s">
        <v>166</v>
      </c>
      <c r="N6" s="23" t="s">
        <v>175</v>
      </c>
      <c r="O6" s="24" t="s">
        <v>166</v>
      </c>
      <c r="P6" s="269" t="s">
        <v>175</v>
      </c>
    </row>
    <row r="7" spans="2:18" s="21" customFormat="1" ht="12.75">
      <c r="B7" s="137" t="s">
        <v>114</v>
      </c>
      <c r="C7" s="263">
        <v>1744</v>
      </c>
      <c r="D7" s="264">
        <v>1942</v>
      </c>
      <c r="E7" s="261">
        <v>7263</v>
      </c>
      <c r="F7" s="267">
        <v>7800</v>
      </c>
      <c r="G7" s="263">
        <v>4404</v>
      </c>
      <c r="H7" s="264">
        <v>4861</v>
      </c>
      <c r="I7" s="261">
        <v>28740</v>
      </c>
      <c r="J7" s="267">
        <v>30066</v>
      </c>
      <c r="K7" s="263">
        <v>1772</v>
      </c>
      <c r="L7" s="264">
        <v>2042</v>
      </c>
      <c r="M7" s="261">
        <v>6290</v>
      </c>
      <c r="N7" s="267">
        <v>6958</v>
      </c>
      <c r="O7" s="263">
        <f>M7+K7+I7+G7+E7+C7</f>
        <v>50213</v>
      </c>
      <c r="P7" s="232">
        <f>D7+F7+H7+J7+L7+N7</f>
        <v>53669</v>
      </c>
      <c r="Q7" s="26"/>
      <c r="R7" s="27"/>
    </row>
    <row r="8" spans="2:18" s="21" customFormat="1" ht="25.5">
      <c r="B8" s="138" t="s">
        <v>79</v>
      </c>
      <c r="C8" s="265">
        <v>5.9289475085253639E-2</v>
      </c>
      <c r="D8" s="266">
        <v>5.7554505863617281E-2</v>
      </c>
      <c r="E8" s="262">
        <v>0.34414208317879125</v>
      </c>
      <c r="F8" s="268">
        <v>0.34362069387098848</v>
      </c>
      <c r="G8" s="265">
        <v>0.15809965647374133</v>
      </c>
      <c r="H8" s="266">
        <v>0.16451232730725912</v>
      </c>
      <c r="I8" s="262">
        <v>0.32943526565302328</v>
      </c>
      <c r="J8" s="268">
        <v>0.32312025748980588</v>
      </c>
      <c r="K8" s="265">
        <v>3.3320630437929696E-2</v>
      </c>
      <c r="L8" s="266">
        <v>3.2460742973610228E-2</v>
      </c>
      <c r="M8" s="262">
        <v>7.5712889171260928E-2</v>
      </c>
      <c r="N8" s="268">
        <v>7.8731472494718957E-2</v>
      </c>
      <c r="O8" s="235">
        <f>C8+E8+G8+I8+K8+M8</f>
        <v>1</v>
      </c>
      <c r="P8" s="234">
        <f>D8+F8+H8+J8+L8+N8</f>
        <v>1</v>
      </c>
      <c r="Q8" s="26"/>
      <c r="R8" s="27"/>
    </row>
    <row r="9" spans="2:18" s="21" customFormat="1" ht="13.5" thickBot="1">
      <c r="B9" s="183" t="s">
        <v>80</v>
      </c>
      <c r="C9" s="271">
        <v>0.1550793589393975</v>
      </c>
      <c r="D9" s="272">
        <v>0.15265010363810108</v>
      </c>
      <c r="E9" s="273">
        <v>0.92291166805482239</v>
      </c>
      <c r="F9" s="274">
        <v>0.8860480648198632</v>
      </c>
      <c r="G9" s="271">
        <v>0.42589167580372367</v>
      </c>
      <c r="H9" s="272">
        <v>0.40705249812318434</v>
      </c>
      <c r="I9" s="273">
        <v>0.85557821658422906</v>
      </c>
      <c r="J9" s="274">
        <v>0.84818304381458387</v>
      </c>
      <c r="K9" s="271">
        <v>8.9685453763824127E-2</v>
      </c>
      <c r="L9" s="272">
        <v>8.5789217771332776E-2</v>
      </c>
      <c r="M9" s="273">
        <v>0.19009616139201133</v>
      </c>
      <c r="N9" s="274">
        <v>0.19493477319733632</v>
      </c>
      <c r="O9" s="44">
        <f>C9+E9+G9+I9+K9+M9</f>
        <v>2.6392425345380079</v>
      </c>
      <c r="P9" s="233">
        <f>D9+F9+H9+J9+L9+N9</f>
        <v>2.5746577013644014</v>
      </c>
      <c r="Q9" s="26"/>
      <c r="R9" s="270"/>
    </row>
    <row r="10" spans="2:18" s="2" customFormat="1" ht="13.5" customHeight="1" thickBot="1">
      <c r="B10" s="1042" t="s">
        <v>4</v>
      </c>
      <c r="C10" s="1042"/>
      <c r="D10" s="1042"/>
      <c r="E10" s="1042"/>
      <c r="F10" s="1042"/>
      <c r="G10" s="1042"/>
      <c r="H10" s="1042"/>
      <c r="I10" s="1042"/>
      <c r="J10" s="1042"/>
      <c r="K10" s="1042"/>
      <c r="L10" s="1042"/>
      <c r="M10" s="1042"/>
      <c r="N10" s="1042"/>
      <c r="O10" s="1042"/>
      <c r="P10" s="1042"/>
    </row>
    <row r="11" spans="2:18" s="2" customFormat="1" ht="12.75">
      <c r="B11" s="3" t="s">
        <v>5</v>
      </c>
      <c r="C11" s="339">
        <v>0.24234120000000001</v>
      </c>
      <c r="D11" s="317">
        <v>0.25592799999999999</v>
      </c>
      <c r="E11" s="340">
        <v>0.49690689999999998</v>
      </c>
      <c r="F11" s="341">
        <v>0.48187620000000003</v>
      </c>
      <c r="G11" s="340">
        <v>0.54159659999999998</v>
      </c>
      <c r="H11" s="317">
        <v>0.55652839999999992</v>
      </c>
      <c r="I11" s="340">
        <v>0.47732239999999998</v>
      </c>
      <c r="J11" s="341">
        <v>0.47153799999999996</v>
      </c>
      <c r="K11" s="340">
        <v>0.39272399999999996</v>
      </c>
      <c r="L11" s="317">
        <v>0.36895099999999997</v>
      </c>
      <c r="M11" s="340">
        <v>0.49354140000000002</v>
      </c>
      <c r="N11" s="341">
        <v>0.51677870000000004</v>
      </c>
      <c r="O11" s="340">
        <v>0.47870119999999999</v>
      </c>
      <c r="P11" s="317">
        <v>0.47689490000000001</v>
      </c>
      <c r="Q11" s="275"/>
    </row>
    <row r="12" spans="2:18" s="2" customFormat="1" ht="25.5">
      <c r="B12" s="5" t="s">
        <v>148</v>
      </c>
      <c r="C12" s="330">
        <v>0.31985999999999998</v>
      </c>
      <c r="D12" s="306">
        <v>0.34395999999999999</v>
      </c>
      <c r="E12" s="330">
        <v>0.98770000000000002</v>
      </c>
      <c r="F12" s="343">
        <v>0.93003999999999998</v>
      </c>
      <c r="G12" s="342">
        <v>1.1814800000000001</v>
      </c>
      <c r="H12" s="306">
        <v>1.2549399999999999</v>
      </c>
      <c r="I12" s="330">
        <v>0.91322999999999999</v>
      </c>
      <c r="J12" s="343">
        <v>0.89227999999999996</v>
      </c>
      <c r="K12" s="342">
        <v>0.64670000000000005</v>
      </c>
      <c r="L12" s="306">
        <v>0.58465999999999996</v>
      </c>
      <c r="M12" s="330">
        <v>0.97450000000000003</v>
      </c>
      <c r="N12" s="343">
        <v>1.06945</v>
      </c>
      <c r="O12" s="342">
        <v>0.91829000000000005</v>
      </c>
      <c r="P12" s="344">
        <v>0.91166000000000003</v>
      </c>
      <c r="Q12" s="275"/>
    </row>
    <row r="13" spans="2:18" s="2" customFormat="1" ht="25.5">
      <c r="B13" s="5" t="s">
        <v>8</v>
      </c>
      <c r="C13" s="331">
        <v>6.9479800000000008E-2</v>
      </c>
      <c r="D13" s="332">
        <v>0.12879670000000001</v>
      </c>
      <c r="E13" s="333">
        <v>0.24346380000000001</v>
      </c>
      <c r="F13" s="334">
        <v>0.20992830000000001</v>
      </c>
      <c r="G13" s="333">
        <v>0.27961920000000001</v>
      </c>
      <c r="H13" s="332">
        <v>0.29715079999999999</v>
      </c>
      <c r="I13" s="333">
        <v>0.16589670000000001</v>
      </c>
      <c r="J13" s="334">
        <v>0.14394470000000001</v>
      </c>
      <c r="K13" s="333">
        <v>0.13533519999999999</v>
      </c>
      <c r="L13" s="332">
        <v>0.12693019999999999</v>
      </c>
      <c r="M13" s="333">
        <v>0.20663620000000002</v>
      </c>
      <c r="N13" s="334">
        <v>0.25363980000000003</v>
      </c>
      <c r="O13" s="333">
        <v>0.20521920000000002</v>
      </c>
      <c r="P13" s="332">
        <v>0.1979456</v>
      </c>
      <c r="Q13" s="275"/>
    </row>
    <row r="14" spans="2:18" s="2" customFormat="1" ht="27.75" customHeight="1">
      <c r="B14" s="28" t="s">
        <v>6</v>
      </c>
      <c r="C14" s="348">
        <v>1.31986</v>
      </c>
      <c r="D14" s="295">
        <v>1.34396</v>
      </c>
      <c r="E14" s="329">
        <v>1.9877</v>
      </c>
      <c r="F14" s="349">
        <v>1.93004</v>
      </c>
      <c r="G14" s="348">
        <v>2.1814800000000001</v>
      </c>
      <c r="H14" s="295">
        <v>2.2549399999999999</v>
      </c>
      <c r="I14" s="329">
        <v>1.91323</v>
      </c>
      <c r="J14" s="349">
        <v>1.89228</v>
      </c>
      <c r="K14" s="348">
        <v>1.6467000000000001</v>
      </c>
      <c r="L14" s="295">
        <v>1.58466</v>
      </c>
      <c r="M14" s="329">
        <v>1.9744999999999999</v>
      </c>
      <c r="N14" s="349">
        <v>2.0694499999999998</v>
      </c>
      <c r="O14" s="348">
        <v>1.9182900000000001</v>
      </c>
      <c r="P14" s="350">
        <v>1.9116599999999999</v>
      </c>
      <c r="Q14" s="275"/>
    </row>
    <row r="15" spans="2:18" s="2" customFormat="1" ht="27.75" customHeight="1">
      <c r="B15" s="5" t="s">
        <v>151</v>
      </c>
      <c r="C15" s="348">
        <v>0.11996</v>
      </c>
      <c r="D15" s="295">
        <v>0.14043</v>
      </c>
      <c r="E15" s="329">
        <v>0.47774</v>
      </c>
      <c r="F15" s="349">
        <v>0.41388999999999998</v>
      </c>
      <c r="G15" s="348">
        <v>0.57665</v>
      </c>
      <c r="H15" s="295">
        <v>0.61707000000000001</v>
      </c>
      <c r="I15" s="329">
        <v>0.38594000000000001</v>
      </c>
      <c r="J15" s="349">
        <v>0.37398999999999999</v>
      </c>
      <c r="K15" s="348">
        <v>0.22103999999999999</v>
      </c>
      <c r="L15" s="295">
        <v>0.19614999999999999</v>
      </c>
      <c r="M15" s="329">
        <v>0.47719</v>
      </c>
      <c r="N15" s="349">
        <v>0.51254</v>
      </c>
      <c r="O15" s="348">
        <v>0.42032999999999998</v>
      </c>
      <c r="P15" s="350">
        <v>0.40545999999999999</v>
      </c>
      <c r="Q15" s="275"/>
    </row>
    <row r="16" spans="2:18" s="2" customFormat="1" ht="27.75" customHeight="1">
      <c r="B16" s="7" t="s">
        <v>147</v>
      </c>
      <c r="C16" s="157">
        <v>5.8549999999999998E-2</v>
      </c>
      <c r="D16" s="161">
        <v>5.527E-2</v>
      </c>
      <c r="E16" s="311">
        <v>0.23014000000000001</v>
      </c>
      <c r="F16" s="167">
        <v>0.19606000000000001</v>
      </c>
      <c r="G16" s="157">
        <v>0.27433999999999997</v>
      </c>
      <c r="H16" s="161">
        <v>0.29237999999999997</v>
      </c>
      <c r="I16" s="311">
        <v>0.15890000000000001</v>
      </c>
      <c r="J16" s="167">
        <v>0.13517000000000001</v>
      </c>
      <c r="K16" s="157">
        <v>0.10600999999999999</v>
      </c>
      <c r="L16" s="161">
        <v>9.8220000000000002E-2</v>
      </c>
      <c r="M16" s="311">
        <v>0.18651000000000001</v>
      </c>
      <c r="N16" s="167">
        <v>0.22567999999999999</v>
      </c>
      <c r="O16" s="157">
        <v>0.19424</v>
      </c>
      <c r="P16" s="158">
        <v>0.18160000000000001</v>
      </c>
      <c r="Q16" s="275"/>
    </row>
    <row r="17" spans="2:19" s="2" customFormat="1" ht="40.9" customHeight="1">
      <c r="B17" s="7" t="s">
        <v>9</v>
      </c>
      <c r="C17" s="342">
        <v>2.7499600000000002</v>
      </c>
      <c r="D17" s="306">
        <v>1.4255</v>
      </c>
      <c r="E17" s="330">
        <v>3.0778599999999998</v>
      </c>
      <c r="F17" s="343">
        <v>4.0102900000000004</v>
      </c>
      <c r="G17" s="342">
        <v>4.7956500000000002</v>
      </c>
      <c r="H17" s="306">
        <v>2.7942</v>
      </c>
      <c r="I17" s="330">
        <v>4.4134000000000002</v>
      </c>
      <c r="J17" s="343">
        <v>4.6657500000000001</v>
      </c>
      <c r="K17" s="342">
        <v>7.8922100000000004</v>
      </c>
      <c r="L17" s="306">
        <v>11.392770000000001</v>
      </c>
      <c r="M17" s="330">
        <v>3.68085</v>
      </c>
      <c r="N17" s="343">
        <v>2.91927</v>
      </c>
      <c r="O17" s="342">
        <v>3.84572</v>
      </c>
      <c r="P17" s="344">
        <v>4.03972</v>
      </c>
      <c r="Q17" s="275"/>
    </row>
    <row r="18" spans="2:19" s="2" customFormat="1" ht="40.9" customHeight="1" thickBot="1">
      <c r="B18" s="7" t="s">
        <v>137</v>
      </c>
      <c r="C18" s="342">
        <v>3.3776899999999999</v>
      </c>
      <c r="D18" s="306">
        <v>1.6366099999999999</v>
      </c>
      <c r="E18" s="345">
        <v>5.4423500000000002</v>
      </c>
      <c r="F18" s="346">
        <v>6.8660800000000002</v>
      </c>
      <c r="G18" s="342">
        <v>10.167210000000001</v>
      </c>
      <c r="H18" s="306">
        <v>8.4047599999999996</v>
      </c>
      <c r="I18" s="345">
        <v>6.4309799999999999</v>
      </c>
      <c r="J18" s="346">
        <v>6.88931</v>
      </c>
      <c r="K18" s="342">
        <v>13.096539999999999</v>
      </c>
      <c r="L18" s="306">
        <v>19.565570000000001</v>
      </c>
      <c r="M18" s="345">
        <v>4.63401</v>
      </c>
      <c r="N18" s="346">
        <v>3.77515</v>
      </c>
      <c r="O18" s="342">
        <v>6.2766900000000003</v>
      </c>
      <c r="P18" s="347">
        <v>6.9471699999999998</v>
      </c>
      <c r="Q18" s="275"/>
    </row>
    <row r="19" spans="2:19" s="2" customFormat="1" ht="13.5" customHeight="1" thickBot="1">
      <c r="B19" s="1042" t="s">
        <v>10</v>
      </c>
      <c r="C19" s="1042"/>
      <c r="D19" s="1042"/>
      <c r="E19" s="1042"/>
      <c r="F19" s="1042"/>
      <c r="G19" s="1042"/>
      <c r="H19" s="1042"/>
      <c r="I19" s="1042"/>
      <c r="J19" s="1042"/>
      <c r="K19" s="1042"/>
      <c r="L19" s="1042"/>
      <c r="M19" s="1042"/>
      <c r="N19" s="1042"/>
      <c r="O19" s="1042"/>
      <c r="P19" s="1042"/>
      <c r="Q19" s="275"/>
    </row>
    <row r="20" spans="2:19" s="2" customFormat="1" ht="12.75">
      <c r="B20" s="3" t="s">
        <v>11</v>
      </c>
      <c r="C20" s="175">
        <v>0.6492</v>
      </c>
      <c r="D20" s="160">
        <v>0.87517</v>
      </c>
      <c r="E20" s="173">
        <v>1.35789</v>
      </c>
      <c r="F20" s="172">
        <v>1.3523499999999999</v>
      </c>
      <c r="G20" s="175">
        <v>1.2724299999999999</v>
      </c>
      <c r="H20" s="160">
        <v>1.22973</v>
      </c>
      <c r="I20" s="173">
        <v>1.4619899999999999</v>
      </c>
      <c r="J20" s="169">
        <v>1.43119</v>
      </c>
      <c r="K20" s="175">
        <v>1.24224</v>
      </c>
      <c r="L20" s="160">
        <v>1.3583000000000001</v>
      </c>
      <c r="M20" s="173">
        <v>0.95437000000000005</v>
      </c>
      <c r="N20" s="169">
        <v>0.93596000000000001</v>
      </c>
      <c r="O20" s="175">
        <v>1.3226899999999999</v>
      </c>
      <c r="P20" s="174">
        <v>1.31433</v>
      </c>
    </row>
    <row r="21" spans="2:19" s="2" customFormat="1" ht="12.75">
      <c r="B21" s="5" t="s">
        <v>12</v>
      </c>
      <c r="C21" s="175">
        <v>0.40790999999999999</v>
      </c>
      <c r="D21" s="160">
        <v>0.54568000000000005</v>
      </c>
      <c r="E21" s="177">
        <v>0.94364999999999999</v>
      </c>
      <c r="F21" s="178">
        <v>0.94506000000000001</v>
      </c>
      <c r="G21" s="175">
        <v>0.87888999999999995</v>
      </c>
      <c r="H21" s="160">
        <v>0.83050000000000002</v>
      </c>
      <c r="I21" s="177">
        <v>0.94110000000000005</v>
      </c>
      <c r="J21" s="162">
        <v>0.92549000000000003</v>
      </c>
      <c r="K21" s="175">
        <v>1.111</v>
      </c>
      <c r="L21" s="160">
        <v>1.22862</v>
      </c>
      <c r="M21" s="276">
        <v>0.80012000000000005</v>
      </c>
      <c r="N21" s="309">
        <v>0.78620000000000001</v>
      </c>
      <c r="O21" s="175">
        <v>0.90817000000000003</v>
      </c>
      <c r="P21" s="176">
        <v>0.90310999999999997</v>
      </c>
    </row>
    <row r="22" spans="2:19" s="2" customFormat="1" ht="12.75">
      <c r="B22" s="5" t="s">
        <v>13</v>
      </c>
      <c r="C22" s="175">
        <v>0.10058</v>
      </c>
      <c r="D22" s="160">
        <v>0.127</v>
      </c>
      <c r="E22" s="177">
        <v>0.23419999999999999</v>
      </c>
      <c r="F22" s="178">
        <v>0.22045000000000001</v>
      </c>
      <c r="G22" s="175">
        <v>0.23008000000000001</v>
      </c>
      <c r="H22" s="160">
        <v>0.21239</v>
      </c>
      <c r="I22" s="177">
        <v>0.24623999999999999</v>
      </c>
      <c r="J22" s="162">
        <v>0.24548</v>
      </c>
      <c r="K22" s="175">
        <v>0.38339000000000001</v>
      </c>
      <c r="L22" s="160">
        <v>0.45279999999999998</v>
      </c>
      <c r="M22" s="276">
        <v>0.30751000000000001</v>
      </c>
      <c r="N22" s="309">
        <v>0.28511999999999998</v>
      </c>
      <c r="O22" s="175">
        <v>0.24367</v>
      </c>
      <c r="P22" s="176">
        <v>0.23685999999999999</v>
      </c>
    </row>
    <row r="23" spans="2:19" s="2" customFormat="1" ht="26.25" thickBot="1">
      <c r="B23" s="7" t="s">
        <v>14</v>
      </c>
      <c r="C23" s="179">
        <v>-5942.5998479999998</v>
      </c>
      <c r="D23" s="26">
        <v>-1550.1258800000001</v>
      </c>
      <c r="E23" s="179">
        <v>73432.814710000006</v>
      </c>
      <c r="F23" s="171">
        <v>78968.531035000007</v>
      </c>
      <c r="G23" s="179">
        <v>30818.567620000002</v>
      </c>
      <c r="H23" s="26">
        <v>28453.76051</v>
      </c>
      <c r="I23" s="179">
        <v>96808.592990000005</v>
      </c>
      <c r="J23" s="171">
        <v>96446.819518999997</v>
      </c>
      <c r="K23" s="179">
        <v>5188.6398550000004</v>
      </c>
      <c r="L23" s="26">
        <v>6669.4894899999999</v>
      </c>
      <c r="M23" s="179">
        <v>-672.44478500000002</v>
      </c>
      <c r="N23" s="312">
        <v>-438.62570099999999</v>
      </c>
      <c r="O23" s="179">
        <v>199633.570542</v>
      </c>
      <c r="P23" s="26">
        <v>208549.84897299999</v>
      </c>
      <c r="R23" s="402"/>
      <c r="S23" s="4"/>
    </row>
    <row r="24" spans="2:19" s="2" customFormat="1" ht="13.5" customHeight="1" thickBot="1">
      <c r="B24" s="1042" t="s">
        <v>15</v>
      </c>
      <c r="C24" s="1042"/>
      <c r="D24" s="1042"/>
      <c r="E24" s="1042"/>
      <c r="F24" s="1042"/>
      <c r="G24" s="1042"/>
      <c r="H24" s="1042"/>
      <c r="I24" s="1042"/>
      <c r="J24" s="1042"/>
      <c r="K24" s="1042"/>
      <c r="L24" s="1042"/>
      <c r="M24" s="1042"/>
      <c r="N24" s="1042"/>
      <c r="O24" s="1042"/>
      <c r="P24" s="1042"/>
    </row>
    <row r="25" spans="2:19" s="2" customFormat="1" ht="12.75">
      <c r="B25" s="335" t="s">
        <v>176</v>
      </c>
      <c r="C25" s="280">
        <v>0.19325000000000001</v>
      </c>
      <c r="D25" s="279">
        <v>0.18884999999999999</v>
      </c>
      <c r="E25" s="280">
        <v>0.83548</v>
      </c>
      <c r="F25" s="279">
        <v>0.89470000000000005</v>
      </c>
      <c r="G25" s="281">
        <v>0.37379000000000001</v>
      </c>
      <c r="H25" s="279">
        <v>0.33733000000000002</v>
      </c>
      <c r="I25" s="280">
        <v>1.1823999999999999</v>
      </c>
      <c r="J25" s="282">
        <v>1.2138599999999999</v>
      </c>
      <c r="K25" s="281">
        <v>0.74934999999999996</v>
      </c>
      <c r="L25" s="279">
        <v>0.79286000000000001</v>
      </c>
      <c r="M25" s="280">
        <v>0.43935999999999997</v>
      </c>
      <c r="N25" s="282">
        <v>0.46294999999999997</v>
      </c>
      <c r="O25" s="280">
        <v>0.80486999999999997</v>
      </c>
      <c r="P25" s="283">
        <v>0.82877999999999996</v>
      </c>
      <c r="Q25" s="275"/>
      <c r="R25" s="4"/>
      <c r="S25" s="8"/>
    </row>
    <row r="26" spans="2:19" s="2" customFormat="1" ht="12.75">
      <c r="B26" s="336" t="s">
        <v>177</v>
      </c>
      <c r="C26" s="328">
        <v>0.22771</v>
      </c>
      <c r="D26" s="284">
        <v>0.22320999999999999</v>
      </c>
      <c r="E26" s="285">
        <v>1.70814</v>
      </c>
      <c r="F26" s="286">
        <v>1.8576600000000001</v>
      </c>
      <c r="G26" s="287">
        <v>0.77761999999999998</v>
      </c>
      <c r="H26" s="286">
        <v>0.68269999999999997</v>
      </c>
      <c r="I26" s="285">
        <v>3.2846199999999999</v>
      </c>
      <c r="J26" s="288">
        <v>3.3919600000000001</v>
      </c>
      <c r="K26" s="287">
        <v>1.62476</v>
      </c>
      <c r="L26" s="286">
        <v>1.7462200000000001</v>
      </c>
      <c r="M26" s="285">
        <v>0.82952000000000004</v>
      </c>
      <c r="N26" s="288">
        <v>0.84282999999999997</v>
      </c>
      <c r="O26" s="285">
        <v>1.71567</v>
      </c>
      <c r="P26" s="289">
        <v>1.7662599999999999</v>
      </c>
      <c r="Q26" s="275"/>
      <c r="R26" s="4"/>
      <c r="S26" s="8"/>
    </row>
    <row r="27" spans="2:19" s="2" customFormat="1" ht="12.75">
      <c r="B27" s="336" t="s">
        <v>17</v>
      </c>
      <c r="C27" s="329">
        <v>4.1823699999999997</v>
      </c>
      <c r="D27" s="290">
        <v>4.0756300000000003</v>
      </c>
      <c r="E27" s="291">
        <v>6.2274799999999999</v>
      </c>
      <c r="F27" s="292">
        <v>6.4394200000000001</v>
      </c>
      <c r="G27" s="293">
        <v>2.6938200000000001</v>
      </c>
      <c r="H27" s="292">
        <v>2.32545</v>
      </c>
      <c r="I27" s="291">
        <v>6.1122800000000002</v>
      </c>
      <c r="J27" s="294">
        <v>6.3426200000000001</v>
      </c>
      <c r="K27" s="293">
        <v>19.081440000000001</v>
      </c>
      <c r="L27" s="292">
        <v>20.9285</v>
      </c>
      <c r="M27" s="291">
        <v>7.649</v>
      </c>
      <c r="N27" s="294">
        <v>9.0309799999999996</v>
      </c>
      <c r="O27" s="291">
        <v>5.7469200000000003</v>
      </c>
      <c r="P27" s="295">
        <v>5.8628900000000002</v>
      </c>
      <c r="Q27" s="275"/>
      <c r="R27" s="4"/>
      <c r="S27" s="8"/>
    </row>
    <row r="28" spans="2:19" s="2" customFormat="1" ht="12.75">
      <c r="B28" s="336" t="s">
        <v>178</v>
      </c>
      <c r="C28" s="297">
        <v>3.0122900000000001</v>
      </c>
      <c r="D28" s="296">
        <v>3.18398</v>
      </c>
      <c r="E28" s="297">
        <v>3.4222700000000001</v>
      </c>
      <c r="F28" s="296">
        <v>3.6255500000000001</v>
      </c>
      <c r="G28" s="298">
        <v>1.46512</v>
      </c>
      <c r="H28" s="296">
        <v>1.44994</v>
      </c>
      <c r="I28" s="297">
        <v>4.51206</v>
      </c>
      <c r="J28" s="299">
        <v>4.6372299999999997</v>
      </c>
      <c r="K28" s="298">
        <v>3.2423099999999998</v>
      </c>
      <c r="L28" s="296">
        <v>3.51037</v>
      </c>
      <c r="M28" s="297">
        <v>2.4831300000000001</v>
      </c>
      <c r="N28" s="299">
        <v>2.6676600000000001</v>
      </c>
      <c r="O28" s="297">
        <v>3.41825</v>
      </c>
      <c r="P28" s="300">
        <v>3.5729299999999999</v>
      </c>
      <c r="Q28" s="275"/>
      <c r="R28" s="4"/>
      <c r="S28" s="8"/>
    </row>
    <row r="29" spans="2:19" s="2" customFormat="1" ht="12.75">
      <c r="B29" s="336" t="s">
        <v>143</v>
      </c>
      <c r="C29" s="330">
        <v>3.07395</v>
      </c>
      <c r="D29" s="301">
        <v>3.2578999999999998</v>
      </c>
      <c r="E29" s="302">
        <v>3.44692</v>
      </c>
      <c r="F29" s="303">
        <v>3.6761599999999999</v>
      </c>
      <c r="G29" s="304">
        <v>1.4695800000000001</v>
      </c>
      <c r="H29" s="303">
        <v>1.4551099999999999</v>
      </c>
      <c r="I29" s="302">
        <v>4.5269399999999997</v>
      </c>
      <c r="J29" s="305">
        <v>4.6590999999999996</v>
      </c>
      <c r="K29" s="304">
        <v>3.3573499999999998</v>
      </c>
      <c r="L29" s="303">
        <v>3.69156</v>
      </c>
      <c r="M29" s="302">
        <v>2.53464</v>
      </c>
      <c r="N29" s="305">
        <v>2.7154600000000002</v>
      </c>
      <c r="O29" s="302">
        <v>3.44198</v>
      </c>
      <c r="P29" s="306">
        <v>3.6099899999999998</v>
      </c>
      <c r="Q29" s="275"/>
      <c r="R29" s="4"/>
      <c r="S29" s="8"/>
    </row>
    <row r="30" spans="2:19" s="2" customFormat="1" ht="22.5">
      <c r="B30" s="336" t="s">
        <v>140</v>
      </c>
      <c r="C30" s="330">
        <v>-3.5510100000000002</v>
      </c>
      <c r="D30" s="301">
        <v>-4.6394500000000001</v>
      </c>
      <c r="E30" s="302">
        <v>6.3063900000000004</v>
      </c>
      <c r="F30" s="303">
        <v>6.6535099999999998</v>
      </c>
      <c r="G30" s="304">
        <v>3.06033</v>
      </c>
      <c r="H30" s="303">
        <v>3.0554399999999999</v>
      </c>
      <c r="I30" s="302">
        <v>6.3811799999999996</v>
      </c>
      <c r="J30" s="305">
        <v>6.6539000000000001</v>
      </c>
      <c r="K30" s="304">
        <v>8.4739299999999993</v>
      </c>
      <c r="L30" s="303">
        <v>7.1380999999999997</v>
      </c>
      <c r="M30" s="302">
        <v>-61.921880000000002</v>
      </c>
      <c r="N30" s="305">
        <v>-49.887770000000003</v>
      </c>
      <c r="O30" s="302">
        <v>6.4408200000000004</v>
      </c>
      <c r="P30" s="306">
        <v>6.6905099999999997</v>
      </c>
      <c r="Q30" s="275"/>
      <c r="R30" s="4"/>
      <c r="S30" s="8"/>
    </row>
    <row r="31" spans="2:19" s="2" customFormat="1" ht="12.75">
      <c r="B31" s="336" t="s">
        <v>18</v>
      </c>
      <c r="C31" s="330">
        <v>0.25301000000000001</v>
      </c>
      <c r="D31" s="301">
        <v>0.25129000000000001</v>
      </c>
      <c r="E31" s="302">
        <v>1.68537</v>
      </c>
      <c r="F31" s="303">
        <v>1.75437</v>
      </c>
      <c r="G31" s="304">
        <v>0.84074000000000004</v>
      </c>
      <c r="H31" s="303">
        <v>0.74917999999999996</v>
      </c>
      <c r="I31" s="302">
        <v>2.2597700000000001</v>
      </c>
      <c r="J31" s="305">
        <v>2.2898000000000001</v>
      </c>
      <c r="K31" s="304">
        <v>1.2517400000000001</v>
      </c>
      <c r="L31" s="303">
        <v>1.28325</v>
      </c>
      <c r="M31" s="302">
        <v>0.88021000000000005</v>
      </c>
      <c r="N31" s="305">
        <v>0.92283999999999999</v>
      </c>
      <c r="O31" s="302">
        <v>1.5583400000000001</v>
      </c>
      <c r="P31" s="306">
        <v>1.5822000000000001</v>
      </c>
      <c r="Q31" s="275"/>
      <c r="R31" s="4"/>
      <c r="S31" s="8"/>
    </row>
    <row r="32" spans="2:19" s="2" customFormat="1" ht="22.5">
      <c r="B32" s="337" t="s">
        <v>16</v>
      </c>
      <c r="C32" s="330">
        <v>87.271180000000001</v>
      </c>
      <c r="D32" s="301">
        <v>89.556719999999999</v>
      </c>
      <c r="E32" s="302">
        <v>58.611179999999997</v>
      </c>
      <c r="F32" s="303">
        <v>56.682160000000003</v>
      </c>
      <c r="G32" s="304">
        <v>135.49538999999999</v>
      </c>
      <c r="H32" s="303">
        <v>156.95885999999999</v>
      </c>
      <c r="I32" s="302">
        <v>59.715809999999998</v>
      </c>
      <c r="J32" s="305">
        <v>57.547179999999997</v>
      </c>
      <c r="K32" s="304">
        <v>19.128530000000001</v>
      </c>
      <c r="L32" s="303">
        <v>17.440329999999999</v>
      </c>
      <c r="M32" s="302">
        <v>47.718649999999997</v>
      </c>
      <c r="N32" s="305">
        <v>40.416440000000001</v>
      </c>
      <c r="O32" s="302">
        <v>63.512300000000003</v>
      </c>
      <c r="P32" s="306">
        <v>62.255960000000002</v>
      </c>
      <c r="Q32" s="275"/>
      <c r="R32" s="4"/>
      <c r="S32" s="8"/>
    </row>
    <row r="33" spans="2:23" s="2" customFormat="1" ht="12.75">
      <c r="B33" s="337" t="s">
        <v>182</v>
      </c>
      <c r="C33" s="330">
        <v>121.17016</v>
      </c>
      <c r="D33" s="301">
        <v>114.63638</v>
      </c>
      <c r="E33" s="302">
        <v>106.65442</v>
      </c>
      <c r="F33" s="303">
        <v>100.67431000000001</v>
      </c>
      <c r="G33" s="304">
        <v>249.12612999999999</v>
      </c>
      <c r="H33" s="303">
        <v>251.73526000000001</v>
      </c>
      <c r="I33" s="302">
        <v>80.894379999999998</v>
      </c>
      <c r="J33" s="305">
        <v>78.710790000000003</v>
      </c>
      <c r="K33" s="304">
        <v>112.5741</v>
      </c>
      <c r="L33" s="303">
        <v>103.97759000000001</v>
      </c>
      <c r="M33" s="302">
        <v>146.99207000000001</v>
      </c>
      <c r="N33" s="305">
        <v>136.82402999999999</v>
      </c>
      <c r="O33" s="302">
        <v>106.77986</v>
      </c>
      <c r="P33" s="306">
        <v>102.1571</v>
      </c>
      <c r="Q33" s="275"/>
      <c r="R33" s="4"/>
      <c r="S33" s="8"/>
    </row>
    <row r="34" spans="2:23" s="2" customFormat="1" ht="22.5">
      <c r="B34" s="337" t="s">
        <v>179</v>
      </c>
      <c r="C34" s="330">
        <v>118.7398</v>
      </c>
      <c r="D34" s="301">
        <v>112.03547</v>
      </c>
      <c r="E34" s="302">
        <v>105.89149</v>
      </c>
      <c r="F34" s="303">
        <v>99.288520000000005</v>
      </c>
      <c r="G34" s="304">
        <v>248.37042</v>
      </c>
      <c r="H34" s="303">
        <v>250.83976000000001</v>
      </c>
      <c r="I34" s="302">
        <v>80.628389999999996</v>
      </c>
      <c r="J34" s="305">
        <v>78.341260000000005</v>
      </c>
      <c r="K34" s="304">
        <v>108.71681</v>
      </c>
      <c r="L34" s="303">
        <v>98.874080000000006</v>
      </c>
      <c r="M34" s="302">
        <v>144.00443000000001</v>
      </c>
      <c r="N34" s="305">
        <v>134.41569000000001</v>
      </c>
      <c r="O34" s="302">
        <v>106.04347</v>
      </c>
      <c r="P34" s="306">
        <v>101.10827</v>
      </c>
      <c r="Q34" s="275"/>
      <c r="R34" s="4"/>
      <c r="S34" s="8"/>
    </row>
    <row r="35" spans="2:23" s="2" customFormat="1" ht="22.5">
      <c r="B35" s="337" t="s">
        <v>180</v>
      </c>
      <c r="C35" s="330">
        <v>277.71615000000003</v>
      </c>
      <c r="D35" s="301">
        <v>291.64204000000001</v>
      </c>
      <c r="E35" s="302">
        <v>152.81523999999999</v>
      </c>
      <c r="F35" s="303">
        <v>146.42516000000001</v>
      </c>
      <c r="G35" s="304">
        <v>378.75069000000002</v>
      </c>
      <c r="H35" s="303">
        <v>421.61766999999998</v>
      </c>
      <c r="I35" s="302">
        <v>115.81101</v>
      </c>
      <c r="J35" s="305">
        <v>114.09124</v>
      </c>
      <c r="K35" s="304">
        <v>158.21664999999999</v>
      </c>
      <c r="L35" s="303">
        <v>150.81353999999999</v>
      </c>
      <c r="M35" s="302">
        <v>279.63578999999999</v>
      </c>
      <c r="N35" s="305">
        <v>245.73276999999999</v>
      </c>
      <c r="O35" s="302">
        <v>156.30700999999999</v>
      </c>
      <c r="P35" s="306">
        <v>153.49888000000001</v>
      </c>
      <c r="Q35" s="275"/>
      <c r="R35" s="4"/>
      <c r="S35" s="8"/>
    </row>
    <row r="36" spans="2:23" s="2" customFormat="1" ht="33.75">
      <c r="B36" s="337" t="s">
        <v>19</v>
      </c>
      <c r="C36" s="330">
        <v>0.95584000000000002</v>
      </c>
      <c r="D36" s="301">
        <v>1.0121800000000001</v>
      </c>
      <c r="E36" s="302">
        <v>1.3184499999999999</v>
      </c>
      <c r="F36" s="303">
        <v>1.34375</v>
      </c>
      <c r="G36" s="304">
        <v>1.28729</v>
      </c>
      <c r="H36" s="303">
        <v>1.2639199999999999</v>
      </c>
      <c r="I36" s="302">
        <v>1.6235299999999999</v>
      </c>
      <c r="J36" s="305">
        <v>1.6215599999999999</v>
      </c>
      <c r="K36" s="304">
        <v>1.23336</v>
      </c>
      <c r="L36" s="303">
        <v>1.32433</v>
      </c>
      <c r="M36" s="302">
        <v>1.1846000000000001</v>
      </c>
      <c r="N36" s="305">
        <v>1.17448</v>
      </c>
      <c r="O36" s="302">
        <v>1.34087</v>
      </c>
      <c r="P36" s="306">
        <v>1.35168</v>
      </c>
      <c r="Q36" s="275"/>
    </row>
    <row r="37" spans="2:23" s="2" customFormat="1" ht="23.25" thickBot="1">
      <c r="B37" s="338" t="s">
        <v>181</v>
      </c>
      <c r="C37" s="314">
        <v>0.85185</v>
      </c>
      <c r="D37" s="313">
        <v>0.84379000000000004</v>
      </c>
      <c r="E37" s="314">
        <v>0.50438000000000005</v>
      </c>
      <c r="F37" s="313">
        <v>0.48803000000000002</v>
      </c>
      <c r="G37" s="315">
        <v>0.49431999999999998</v>
      </c>
      <c r="H37" s="313">
        <v>0.49920999999999999</v>
      </c>
      <c r="I37" s="314">
        <v>0.38596999999999998</v>
      </c>
      <c r="J37" s="316">
        <v>0.38069999999999998</v>
      </c>
      <c r="K37" s="315">
        <v>0.56943999999999995</v>
      </c>
      <c r="L37" s="313">
        <v>0.54578000000000004</v>
      </c>
      <c r="M37" s="314">
        <v>0.53888999999999998</v>
      </c>
      <c r="N37" s="316">
        <v>0.55125000000000002</v>
      </c>
      <c r="O37" s="314">
        <v>0.48915999999999998</v>
      </c>
      <c r="P37" s="308">
        <v>0.48252</v>
      </c>
      <c r="Q37" s="275"/>
    </row>
    <row r="38" spans="2:23" s="2" customFormat="1" ht="13.5" customHeight="1" thickBot="1">
      <c r="B38" s="1042" t="s">
        <v>20</v>
      </c>
      <c r="C38" s="1042"/>
      <c r="D38" s="1042"/>
      <c r="E38" s="1042"/>
      <c r="F38" s="1042"/>
      <c r="G38" s="1042"/>
      <c r="H38" s="1042"/>
      <c r="I38" s="1042"/>
      <c r="J38" s="1042"/>
      <c r="K38" s="1042"/>
      <c r="L38" s="1042"/>
      <c r="M38" s="1042"/>
      <c r="N38" s="1042"/>
      <c r="O38" s="1042"/>
      <c r="P38" s="1042"/>
    </row>
    <row r="39" spans="2:23" s="2" customFormat="1" ht="25.5">
      <c r="B39" s="3" t="s">
        <v>130</v>
      </c>
      <c r="C39" s="184">
        <v>5.1599999999999997E-3</v>
      </c>
      <c r="D39" s="181">
        <v>4.5500000000000002E-3</v>
      </c>
      <c r="E39" s="164">
        <v>3.9419999999999997E-2</v>
      </c>
      <c r="F39" s="165">
        <v>5.8290000000000002E-2</v>
      </c>
      <c r="G39" s="184">
        <v>5.3220000000000003E-2</v>
      </c>
      <c r="H39" s="181">
        <v>3.0290000000000001E-2</v>
      </c>
      <c r="I39" s="164">
        <v>3.984E-2</v>
      </c>
      <c r="J39" s="165">
        <v>3.7699999999999997E-2</v>
      </c>
      <c r="K39" s="184">
        <v>6.0789999999999997E-2</v>
      </c>
      <c r="L39" s="181">
        <v>8.5169999999999996E-2</v>
      </c>
      <c r="M39" s="164">
        <v>3.3520000000000001E-2</v>
      </c>
      <c r="N39" s="165">
        <v>2.4E-2</v>
      </c>
      <c r="O39" s="184">
        <v>3.9969999999999999E-2</v>
      </c>
      <c r="P39" s="180">
        <v>4.2110000000000002E-2</v>
      </c>
      <c r="R39" s="55"/>
      <c r="T39" s="55"/>
      <c r="U39" s="55"/>
      <c r="V39" s="55"/>
      <c r="W39" s="55"/>
    </row>
    <row r="40" spans="2:23" s="2" customFormat="1" ht="25.5">
      <c r="B40" s="5" t="s">
        <v>183</v>
      </c>
      <c r="C40" s="311">
        <v>6.7499999999999999E-3</v>
      </c>
      <c r="D40" s="181">
        <v>6.0499999999999998E-3</v>
      </c>
      <c r="E40" s="166">
        <v>3.9419999999999997E-2</v>
      </c>
      <c r="F40" s="167">
        <v>0.1143</v>
      </c>
      <c r="G40" s="184">
        <v>5.3220000000000003E-2</v>
      </c>
      <c r="H40" s="181">
        <v>6.7269999999999996E-2</v>
      </c>
      <c r="I40" s="166">
        <v>3.984E-2</v>
      </c>
      <c r="J40" s="167">
        <v>7.1120000000000003E-2</v>
      </c>
      <c r="K40" s="184">
        <v>6.0789999999999997E-2</v>
      </c>
      <c r="L40" s="181">
        <v>0.13783999999999999</v>
      </c>
      <c r="M40" s="166">
        <v>3.3520000000000001E-2</v>
      </c>
      <c r="N40" s="167">
        <v>4.7849999999999997E-2</v>
      </c>
      <c r="O40" s="184">
        <v>7.7399999999999997E-2</v>
      </c>
      <c r="P40" s="190">
        <v>8.0390000000000003E-2</v>
      </c>
      <c r="R40" s="55"/>
      <c r="T40" s="55"/>
      <c r="U40" s="55"/>
      <c r="V40" s="55"/>
      <c r="W40" s="55"/>
    </row>
    <row r="41" spans="2:23" s="2" customFormat="1" ht="12.75">
      <c r="B41" s="5" t="s">
        <v>21</v>
      </c>
      <c r="C41" s="323">
        <v>2.6679700000000001E-2</v>
      </c>
      <c r="D41" s="318">
        <v>2.4071600000000002E-2</v>
      </c>
      <c r="E41" s="323">
        <v>4.7183099999999999E-2</v>
      </c>
      <c r="F41" s="324">
        <v>6.5153600000000006E-2</v>
      </c>
      <c r="G41" s="320">
        <v>0.1423905</v>
      </c>
      <c r="H41" s="318">
        <v>8.9790300000000003E-2</v>
      </c>
      <c r="I41" s="323">
        <v>3.3698100000000002E-2</v>
      </c>
      <c r="J41" s="324">
        <v>3.1057399999999999E-2</v>
      </c>
      <c r="K41" s="320">
        <v>8.1123399999999998E-2</v>
      </c>
      <c r="L41" s="318">
        <v>0.1074172</v>
      </c>
      <c r="M41" s="323">
        <v>7.6284699999999997E-2</v>
      </c>
      <c r="N41" s="324">
        <v>5.1849999999999993E-2</v>
      </c>
      <c r="O41" s="320">
        <v>4.9665299999999996E-2</v>
      </c>
      <c r="P41" s="318">
        <v>5.08119E-2</v>
      </c>
      <c r="R41" s="55"/>
      <c r="T41" s="55"/>
      <c r="U41" s="55"/>
      <c r="V41" s="55"/>
      <c r="W41" s="55"/>
    </row>
    <row r="42" spans="2:23" s="2" customFormat="1" ht="25.5">
      <c r="B42" s="5" t="s">
        <v>184</v>
      </c>
      <c r="C42" s="311">
        <v>1.4959999999999999E-2</v>
      </c>
      <c r="D42" s="210">
        <v>5.8199999999999997E-3</v>
      </c>
      <c r="E42" s="311">
        <v>6.8659999999999999E-2</v>
      </c>
      <c r="F42" s="325">
        <v>8.0829999999999999E-2</v>
      </c>
      <c r="G42" s="321">
        <v>6.4799999999999996E-2</v>
      </c>
      <c r="H42" s="210">
        <v>5.5039999999999999E-2</v>
      </c>
      <c r="I42" s="311">
        <v>6.7150000000000001E-2</v>
      </c>
      <c r="J42" s="325">
        <v>6.9879999999999998E-2</v>
      </c>
      <c r="K42" s="321">
        <v>0.10617</v>
      </c>
      <c r="L42" s="210">
        <v>0.14096</v>
      </c>
      <c r="M42" s="311">
        <v>6.2549999999999994E-2</v>
      </c>
      <c r="N42" s="325">
        <v>4.4229999999999998E-2</v>
      </c>
      <c r="O42" s="321">
        <v>6.447E-2</v>
      </c>
      <c r="P42" s="210">
        <v>6.7119999999999999E-2</v>
      </c>
      <c r="R42" s="55"/>
      <c r="T42" s="55"/>
      <c r="U42" s="55"/>
      <c r="V42" s="55"/>
      <c r="W42" s="55"/>
    </row>
    <row r="43" spans="2:23" s="2" customFormat="1" ht="12.75">
      <c r="B43" s="139" t="s">
        <v>134</v>
      </c>
      <c r="C43" s="311">
        <v>1.223E-2</v>
      </c>
      <c r="D43" s="210">
        <v>4.8500000000000001E-3</v>
      </c>
      <c r="E43" s="311">
        <v>4.5370000000000001E-2</v>
      </c>
      <c r="F43" s="325">
        <v>5.3240000000000003E-2</v>
      </c>
      <c r="G43" s="321">
        <v>4.0570000000000002E-2</v>
      </c>
      <c r="H43" s="210">
        <v>3.4759999999999999E-2</v>
      </c>
      <c r="I43" s="311">
        <v>4.2180000000000002E-2</v>
      </c>
      <c r="J43" s="325">
        <v>4.36E-2</v>
      </c>
      <c r="K43" s="321">
        <v>7.3340000000000002E-2</v>
      </c>
      <c r="L43" s="210">
        <v>0.10063</v>
      </c>
      <c r="M43" s="311">
        <v>3.9890000000000002E-2</v>
      </c>
      <c r="N43" s="325">
        <v>2.8709999999999999E-2</v>
      </c>
      <c r="O43" s="321">
        <v>4.2119999999999998E-2</v>
      </c>
      <c r="P43" s="210">
        <v>4.3920000000000001E-2</v>
      </c>
      <c r="R43" s="55"/>
      <c r="T43" s="55"/>
      <c r="U43" s="55"/>
      <c r="V43" s="55"/>
      <c r="W43" s="55"/>
    </row>
    <row r="44" spans="2:23" s="2" customFormat="1" ht="12.75">
      <c r="B44" s="5" t="s">
        <v>22</v>
      </c>
      <c r="C44" s="323">
        <v>6.3282199999999997E-2</v>
      </c>
      <c r="D44" s="318">
        <v>2.5696799999999999E-2</v>
      </c>
      <c r="E44" s="323">
        <v>5.4309900000000001E-2</v>
      </c>
      <c r="F44" s="324">
        <v>5.9507999999999998E-2</v>
      </c>
      <c r="G44" s="320">
        <v>0.1085407</v>
      </c>
      <c r="H44" s="318">
        <v>0.10304669999999999</v>
      </c>
      <c r="I44" s="323">
        <v>3.5671300000000003E-2</v>
      </c>
      <c r="J44" s="324">
        <v>3.5916199999999995E-2</v>
      </c>
      <c r="K44" s="320">
        <v>9.7873599999999991E-2</v>
      </c>
      <c r="L44" s="318">
        <v>0.12692539999999999</v>
      </c>
      <c r="M44" s="323">
        <v>9.0799800000000014E-2</v>
      </c>
      <c r="N44" s="324">
        <v>6.2018700000000003E-2</v>
      </c>
      <c r="O44" s="320">
        <v>5.2329999999999995E-2</v>
      </c>
      <c r="P44" s="318">
        <v>5.2992800000000007E-2</v>
      </c>
      <c r="R44" s="55"/>
      <c r="T44" s="55"/>
      <c r="U44" s="55"/>
      <c r="V44" s="55"/>
      <c r="W44" s="55"/>
    </row>
    <row r="45" spans="2:23" s="2" customFormat="1" ht="38.25">
      <c r="B45" s="7" t="s">
        <v>23</v>
      </c>
      <c r="C45" s="185">
        <v>1.6035663594642857</v>
      </c>
      <c r="D45" s="319">
        <v>1.5696014457662701</v>
      </c>
      <c r="E45" s="326">
        <v>3.2003577237195895</v>
      </c>
      <c r="F45" s="327">
        <v>3.5179488351653014</v>
      </c>
      <c r="G45" s="322">
        <v>2.9040842714977986</v>
      </c>
      <c r="H45" s="319">
        <v>2.8599253888196374</v>
      </c>
      <c r="I45" s="326">
        <v>4.1974328380478187</v>
      </c>
      <c r="J45" s="327">
        <v>4.4285192052108906</v>
      </c>
      <c r="K45" s="322">
        <v>2.6882656230355808</v>
      </c>
      <c r="L45" s="319">
        <v>2.8148579990739515</v>
      </c>
      <c r="M45" s="326">
        <v>1.3837844919538362</v>
      </c>
      <c r="N45" s="327">
        <v>1.5799419263747261</v>
      </c>
      <c r="O45" s="322">
        <v>3.3085223684542924</v>
      </c>
      <c r="P45" s="319">
        <v>3.5341442714317628</v>
      </c>
      <c r="T45" s="55"/>
      <c r="U45" s="55"/>
      <c r="V45" s="55"/>
      <c r="W45" s="55"/>
    </row>
    <row r="46" spans="2:23" s="2" customFormat="1" ht="39" thickBot="1">
      <c r="B46" s="9" t="s">
        <v>24</v>
      </c>
      <c r="C46" s="186">
        <v>4.2782713035714286E-2</v>
      </c>
      <c r="D46" s="170">
        <v>3.7782871501049684E-2</v>
      </c>
      <c r="E46" s="188">
        <v>0.15100274721618734</v>
      </c>
      <c r="F46" s="168">
        <v>0.22920685548070602</v>
      </c>
      <c r="G46" s="186">
        <v>0.41351404630538752</v>
      </c>
      <c r="H46" s="170">
        <v>0.25679360788826033</v>
      </c>
      <c r="I46" s="188">
        <v>0.14144541098888805</v>
      </c>
      <c r="J46" s="168">
        <v>0.13753830109294166</v>
      </c>
      <c r="K46" s="186">
        <v>0.21808126525613986</v>
      </c>
      <c r="L46" s="170">
        <v>0.30236414261145655</v>
      </c>
      <c r="M46" s="188">
        <v>0.10556160619852623</v>
      </c>
      <c r="N46" s="168">
        <v>8.1919944956858073E-2</v>
      </c>
      <c r="O46" s="186">
        <v>0.16431886524611913</v>
      </c>
      <c r="P46" s="187">
        <v>0.17957671691701163</v>
      </c>
      <c r="T46" s="55"/>
      <c r="U46" s="55"/>
      <c r="V46" s="55"/>
      <c r="W46" s="55"/>
    </row>
    <row r="48" spans="2:23" ht="55.5" customHeight="1">
      <c r="B48" s="1041" t="s">
        <v>186</v>
      </c>
      <c r="C48" s="1041"/>
      <c r="D48" s="1041"/>
      <c r="E48" s="1041"/>
      <c r="F48" s="1041"/>
      <c r="G48" s="1041"/>
      <c r="H48" s="1041"/>
      <c r="I48" s="1041"/>
      <c r="J48" s="1041"/>
      <c r="K48" s="1041"/>
      <c r="L48" s="1041"/>
      <c r="M48" s="1041"/>
      <c r="N48" s="1041"/>
      <c r="O48" s="1041"/>
      <c r="P48" s="1041"/>
    </row>
    <row r="49" spans="3:16">
      <c r="C49" s="49"/>
      <c r="D49" s="49"/>
      <c r="E49" s="49"/>
      <c r="F49" s="49"/>
      <c r="G49" s="49"/>
      <c r="H49" s="49"/>
      <c r="I49" s="49"/>
      <c r="J49" s="49"/>
      <c r="K49" s="49"/>
      <c r="L49" s="49"/>
      <c r="M49" s="49"/>
      <c r="N49" s="49"/>
      <c r="O49" s="49"/>
      <c r="P49" s="49"/>
    </row>
    <row r="50" spans="3:16">
      <c r="D50" s="29"/>
      <c r="F50" s="29"/>
      <c r="H50" s="29"/>
      <c r="J50" s="29"/>
      <c r="L50" s="29"/>
      <c r="N50" s="29"/>
      <c r="P50" s="29"/>
    </row>
    <row r="51" spans="3:16">
      <c r="D51" s="29"/>
      <c r="F51" s="29"/>
      <c r="H51" s="29"/>
      <c r="J51" s="29"/>
      <c r="L51" s="29"/>
      <c r="N51" s="29"/>
      <c r="P51" s="29"/>
    </row>
    <row r="54" spans="3:16">
      <c r="D54" s="30"/>
      <c r="E54" s="30"/>
      <c r="F54" s="30"/>
      <c r="G54" s="30"/>
      <c r="H54" s="30"/>
      <c r="I54" s="30"/>
      <c r="J54" s="30"/>
      <c r="K54" s="30"/>
      <c r="L54" s="30"/>
      <c r="M54" s="30"/>
      <c r="N54" s="30"/>
      <c r="O54" s="30"/>
      <c r="P54" s="30"/>
    </row>
    <row r="55" spans="3:16">
      <c r="D55" s="30"/>
      <c r="E55" s="30"/>
      <c r="F55" s="30"/>
      <c r="G55" s="30"/>
      <c r="H55" s="30"/>
      <c r="I55" s="30"/>
      <c r="J55" s="30"/>
      <c r="K55" s="30"/>
      <c r="L55" s="30"/>
      <c r="M55" s="30"/>
      <c r="N55" s="30"/>
      <c r="O55" s="30"/>
      <c r="P55" s="30"/>
    </row>
    <row r="56" spans="3:16">
      <c r="D56" s="30"/>
      <c r="E56" s="30"/>
      <c r="F56" s="30"/>
      <c r="G56" s="30"/>
      <c r="H56" s="30"/>
      <c r="I56" s="30"/>
      <c r="J56" s="30"/>
      <c r="K56" s="30"/>
      <c r="L56" s="30"/>
      <c r="M56" s="30"/>
      <c r="N56" s="30"/>
      <c r="O56" s="30"/>
      <c r="P56" s="30"/>
    </row>
    <row r="57" spans="3:16">
      <c r="D57" s="30"/>
      <c r="E57" s="30"/>
      <c r="F57" s="30"/>
      <c r="G57" s="30"/>
      <c r="H57" s="30"/>
      <c r="I57" s="30"/>
      <c r="J57" s="30"/>
      <c r="K57" s="30"/>
      <c r="L57" s="30"/>
      <c r="M57" s="30"/>
      <c r="N57" s="30"/>
      <c r="O57" s="30"/>
      <c r="P57" s="30"/>
    </row>
    <row r="58" spans="3:16">
      <c r="D58" s="30"/>
      <c r="E58" s="30"/>
      <c r="F58" s="30"/>
      <c r="G58" s="30"/>
      <c r="H58" s="30"/>
      <c r="I58" s="30"/>
      <c r="J58" s="30"/>
      <c r="K58" s="30"/>
      <c r="L58" s="30"/>
      <c r="M58" s="30"/>
      <c r="N58" s="30"/>
      <c r="O58" s="30"/>
      <c r="P58" s="30"/>
    </row>
    <row r="59" spans="3:16">
      <c r="D59" s="30"/>
    </row>
  </sheetData>
  <mergeCells count="15">
    <mergeCell ref="B48:P48"/>
    <mergeCell ref="B38:P38"/>
    <mergeCell ref="B10:P10"/>
    <mergeCell ref="B19:P19"/>
    <mergeCell ref="B24:P24"/>
    <mergeCell ref="O1:P1"/>
    <mergeCell ref="B3:P3"/>
    <mergeCell ref="B5:B6"/>
    <mergeCell ref="C5:D5"/>
    <mergeCell ref="E5:F5"/>
    <mergeCell ref="G5:H5"/>
    <mergeCell ref="I5:J5"/>
    <mergeCell ref="K5:L5"/>
    <mergeCell ref="M5:N5"/>
    <mergeCell ref="O5:P5"/>
  </mergeCells>
  <pageMargins left="0.70866141732283472" right="0.70866141732283472" top="0.74803149606299213" bottom="0.74803149606299213" header="0.31496062992125984" footer="0.31496062992125984"/>
  <pageSetup paperSize="9" scale="55" orientation="portrait" r:id="rId1"/>
  <ignoredErrors>
    <ignoredError sqref="C6:P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46"/>
  <sheetViews>
    <sheetView topLeftCell="A28" workbookViewId="0"/>
  </sheetViews>
  <sheetFormatPr defaultColWidth="9.140625" defaultRowHeight="14.25"/>
  <cols>
    <col min="1" max="1" width="6.42578125" style="16" customWidth="1"/>
    <col min="2" max="2" width="34" style="16" customWidth="1"/>
    <col min="3" max="4" width="7.85546875" style="16" customWidth="1"/>
    <col min="5" max="6" width="11.5703125" style="16" bestFit="1" customWidth="1"/>
    <col min="7" max="8" width="8.42578125" style="16" customWidth="1"/>
    <col min="9" max="10" width="7.85546875" style="16" customWidth="1"/>
    <col min="11" max="12" width="9.140625" style="16"/>
    <col min="13" max="13" width="10.5703125" style="16" bestFit="1" customWidth="1"/>
    <col min="14" max="15" width="9.140625" style="16"/>
    <col min="16" max="16" width="11.5703125" style="16" bestFit="1" customWidth="1"/>
    <col min="17" max="18" width="9.140625" style="16"/>
    <col min="19" max="19" width="11.28515625" style="16" customWidth="1"/>
    <col min="20" max="257" width="9.140625" style="16"/>
    <col min="258" max="258" width="35.42578125" style="16" customWidth="1"/>
    <col min="259" max="260" width="7.85546875" style="16" customWidth="1"/>
    <col min="261" max="262" width="8.140625" style="16" bestFit="1" customWidth="1"/>
    <col min="263" max="264" width="8.42578125" style="16" customWidth="1"/>
    <col min="265" max="266" width="7.85546875" style="16" customWidth="1"/>
    <col min="267" max="513" width="9.140625" style="16"/>
    <col min="514" max="514" width="35.42578125" style="16" customWidth="1"/>
    <col min="515" max="516" width="7.85546875" style="16" customWidth="1"/>
    <col min="517" max="518" width="8.140625" style="16" bestFit="1" customWidth="1"/>
    <col min="519" max="520" width="8.42578125" style="16" customWidth="1"/>
    <col min="521" max="522" width="7.85546875" style="16" customWidth="1"/>
    <col min="523" max="769" width="9.140625" style="16"/>
    <col min="770" max="770" width="35.42578125" style="16" customWidth="1"/>
    <col min="771" max="772" width="7.85546875" style="16" customWidth="1"/>
    <col min="773" max="774" width="8.140625" style="16" bestFit="1" customWidth="1"/>
    <col min="775" max="776" width="8.42578125" style="16" customWidth="1"/>
    <col min="777" max="778" width="7.85546875" style="16" customWidth="1"/>
    <col min="779" max="1025" width="9.140625" style="16"/>
    <col min="1026" max="1026" width="35.42578125" style="16" customWidth="1"/>
    <col min="1027" max="1028" width="7.85546875" style="16" customWidth="1"/>
    <col min="1029" max="1030" width="8.140625" style="16" bestFit="1" customWidth="1"/>
    <col min="1031" max="1032" width="8.42578125" style="16" customWidth="1"/>
    <col min="1033" max="1034" width="7.85546875" style="16" customWidth="1"/>
    <col min="1035" max="1281" width="9.140625" style="16"/>
    <col min="1282" max="1282" width="35.42578125" style="16" customWidth="1"/>
    <col min="1283" max="1284" width="7.85546875" style="16" customWidth="1"/>
    <col min="1285" max="1286" width="8.140625" style="16" bestFit="1" customWidth="1"/>
    <col min="1287" max="1288" width="8.42578125" style="16" customWidth="1"/>
    <col min="1289" max="1290" width="7.85546875" style="16" customWidth="1"/>
    <col min="1291" max="1537" width="9.140625" style="16"/>
    <col min="1538" max="1538" width="35.42578125" style="16" customWidth="1"/>
    <col min="1539" max="1540" width="7.85546875" style="16" customWidth="1"/>
    <col min="1541" max="1542" width="8.140625" style="16" bestFit="1" customWidth="1"/>
    <col min="1543" max="1544" width="8.42578125" style="16" customWidth="1"/>
    <col min="1545" max="1546" width="7.85546875" style="16" customWidth="1"/>
    <col min="1547" max="1793" width="9.140625" style="16"/>
    <col min="1794" max="1794" width="35.42578125" style="16" customWidth="1"/>
    <col min="1795" max="1796" width="7.85546875" style="16" customWidth="1"/>
    <col min="1797" max="1798" width="8.140625" style="16" bestFit="1" customWidth="1"/>
    <col min="1799" max="1800" width="8.42578125" style="16" customWidth="1"/>
    <col min="1801" max="1802" width="7.85546875" style="16" customWidth="1"/>
    <col min="1803" max="2049" width="9.140625" style="16"/>
    <col min="2050" max="2050" width="35.42578125" style="16" customWidth="1"/>
    <col min="2051" max="2052" width="7.85546875" style="16" customWidth="1"/>
    <col min="2053" max="2054" width="8.140625" style="16" bestFit="1" customWidth="1"/>
    <col min="2055" max="2056" width="8.42578125" style="16" customWidth="1"/>
    <col min="2057" max="2058" width="7.85546875" style="16" customWidth="1"/>
    <col min="2059" max="2305" width="9.140625" style="16"/>
    <col min="2306" max="2306" width="35.42578125" style="16" customWidth="1"/>
    <col min="2307" max="2308" width="7.85546875" style="16" customWidth="1"/>
    <col min="2309" max="2310" width="8.140625" style="16" bestFit="1" customWidth="1"/>
    <col min="2311" max="2312" width="8.42578125" style="16" customWidth="1"/>
    <col min="2313" max="2314" width="7.85546875" style="16" customWidth="1"/>
    <col min="2315" max="2561" width="9.140625" style="16"/>
    <col min="2562" max="2562" width="35.42578125" style="16" customWidth="1"/>
    <col min="2563" max="2564" width="7.85546875" style="16" customWidth="1"/>
    <col min="2565" max="2566" width="8.140625" style="16" bestFit="1" customWidth="1"/>
    <col min="2567" max="2568" width="8.42578125" style="16" customWidth="1"/>
    <col min="2569" max="2570" width="7.85546875" style="16" customWidth="1"/>
    <col min="2571" max="2817" width="9.140625" style="16"/>
    <col min="2818" max="2818" width="35.42578125" style="16" customWidth="1"/>
    <col min="2819" max="2820" width="7.85546875" style="16" customWidth="1"/>
    <col min="2821" max="2822" width="8.140625" style="16" bestFit="1" customWidth="1"/>
    <col min="2823" max="2824" width="8.42578125" style="16" customWidth="1"/>
    <col min="2825" max="2826" width="7.85546875" style="16" customWidth="1"/>
    <col min="2827" max="3073" width="9.140625" style="16"/>
    <col min="3074" max="3074" width="35.42578125" style="16" customWidth="1"/>
    <col min="3075" max="3076" width="7.85546875" style="16" customWidth="1"/>
    <col min="3077" max="3078" width="8.140625" style="16" bestFit="1" customWidth="1"/>
    <col min="3079" max="3080" width="8.42578125" style="16" customWidth="1"/>
    <col min="3081" max="3082" width="7.85546875" style="16" customWidth="1"/>
    <col min="3083" max="3329" width="9.140625" style="16"/>
    <col min="3330" max="3330" width="35.42578125" style="16" customWidth="1"/>
    <col min="3331" max="3332" width="7.85546875" style="16" customWidth="1"/>
    <col min="3333" max="3334" width="8.140625" style="16" bestFit="1" customWidth="1"/>
    <col min="3335" max="3336" width="8.42578125" style="16" customWidth="1"/>
    <col min="3337" max="3338" width="7.85546875" style="16" customWidth="1"/>
    <col min="3339" max="3585" width="9.140625" style="16"/>
    <col min="3586" max="3586" width="35.42578125" style="16" customWidth="1"/>
    <col min="3587" max="3588" width="7.85546875" style="16" customWidth="1"/>
    <col min="3589" max="3590" width="8.140625" style="16" bestFit="1" customWidth="1"/>
    <col min="3591" max="3592" width="8.42578125" style="16" customWidth="1"/>
    <col min="3593" max="3594" width="7.85546875" style="16" customWidth="1"/>
    <col min="3595" max="3841" width="9.140625" style="16"/>
    <col min="3842" max="3842" width="35.42578125" style="16" customWidth="1"/>
    <col min="3843" max="3844" width="7.85546875" style="16" customWidth="1"/>
    <col min="3845" max="3846" width="8.140625" style="16" bestFit="1" customWidth="1"/>
    <col min="3847" max="3848" width="8.42578125" style="16" customWidth="1"/>
    <col min="3849" max="3850" width="7.85546875" style="16" customWidth="1"/>
    <col min="3851" max="4097" width="9.140625" style="16"/>
    <col min="4098" max="4098" width="35.42578125" style="16" customWidth="1"/>
    <col min="4099" max="4100" width="7.85546875" style="16" customWidth="1"/>
    <col min="4101" max="4102" width="8.140625" style="16" bestFit="1" customWidth="1"/>
    <col min="4103" max="4104" width="8.42578125" style="16" customWidth="1"/>
    <col min="4105" max="4106" width="7.85546875" style="16" customWidth="1"/>
    <col min="4107" max="4353" width="9.140625" style="16"/>
    <col min="4354" max="4354" width="35.42578125" style="16" customWidth="1"/>
    <col min="4355" max="4356" width="7.85546875" style="16" customWidth="1"/>
    <col min="4357" max="4358" width="8.140625" style="16" bestFit="1" customWidth="1"/>
    <col min="4359" max="4360" width="8.42578125" style="16" customWidth="1"/>
    <col min="4361" max="4362" width="7.85546875" style="16" customWidth="1"/>
    <col min="4363" max="4609" width="9.140625" style="16"/>
    <col min="4610" max="4610" width="35.42578125" style="16" customWidth="1"/>
    <col min="4611" max="4612" width="7.85546875" style="16" customWidth="1"/>
    <col min="4613" max="4614" width="8.140625" style="16" bestFit="1" customWidth="1"/>
    <col min="4615" max="4616" width="8.42578125" style="16" customWidth="1"/>
    <col min="4617" max="4618" width="7.85546875" style="16" customWidth="1"/>
    <col min="4619" max="4865" width="9.140625" style="16"/>
    <col min="4866" max="4866" width="35.42578125" style="16" customWidth="1"/>
    <col min="4867" max="4868" width="7.85546875" style="16" customWidth="1"/>
    <col min="4869" max="4870" width="8.140625" style="16" bestFit="1" customWidth="1"/>
    <col min="4871" max="4872" width="8.42578125" style="16" customWidth="1"/>
    <col min="4873" max="4874" width="7.85546875" style="16" customWidth="1"/>
    <col min="4875" max="5121" width="9.140625" style="16"/>
    <col min="5122" max="5122" width="35.42578125" style="16" customWidth="1"/>
    <col min="5123" max="5124" width="7.85546875" style="16" customWidth="1"/>
    <col min="5125" max="5126" width="8.140625" style="16" bestFit="1" customWidth="1"/>
    <col min="5127" max="5128" width="8.42578125" style="16" customWidth="1"/>
    <col min="5129" max="5130" width="7.85546875" style="16" customWidth="1"/>
    <col min="5131" max="5377" width="9.140625" style="16"/>
    <col min="5378" max="5378" width="35.42578125" style="16" customWidth="1"/>
    <col min="5379" max="5380" width="7.85546875" style="16" customWidth="1"/>
    <col min="5381" max="5382" width="8.140625" style="16" bestFit="1" customWidth="1"/>
    <col min="5383" max="5384" width="8.42578125" style="16" customWidth="1"/>
    <col min="5385" max="5386" width="7.85546875" style="16" customWidth="1"/>
    <col min="5387" max="5633" width="9.140625" style="16"/>
    <col min="5634" max="5634" width="35.42578125" style="16" customWidth="1"/>
    <col min="5635" max="5636" width="7.85546875" style="16" customWidth="1"/>
    <col min="5637" max="5638" width="8.140625" style="16" bestFit="1" customWidth="1"/>
    <col min="5639" max="5640" width="8.42578125" style="16" customWidth="1"/>
    <col min="5641" max="5642" width="7.85546875" style="16" customWidth="1"/>
    <col min="5643" max="5889" width="9.140625" style="16"/>
    <col min="5890" max="5890" width="35.42578125" style="16" customWidth="1"/>
    <col min="5891" max="5892" width="7.85546875" style="16" customWidth="1"/>
    <col min="5893" max="5894" width="8.140625" style="16" bestFit="1" customWidth="1"/>
    <col min="5895" max="5896" width="8.42578125" style="16" customWidth="1"/>
    <col min="5897" max="5898" width="7.85546875" style="16" customWidth="1"/>
    <col min="5899" max="6145" width="9.140625" style="16"/>
    <col min="6146" max="6146" width="35.42578125" style="16" customWidth="1"/>
    <col min="6147" max="6148" width="7.85546875" style="16" customWidth="1"/>
    <col min="6149" max="6150" width="8.140625" style="16" bestFit="1" customWidth="1"/>
    <col min="6151" max="6152" width="8.42578125" style="16" customWidth="1"/>
    <col min="6153" max="6154" width="7.85546875" style="16" customWidth="1"/>
    <col min="6155" max="6401" width="9.140625" style="16"/>
    <col min="6402" max="6402" width="35.42578125" style="16" customWidth="1"/>
    <col min="6403" max="6404" width="7.85546875" style="16" customWidth="1"/>
    <col min="6405" max="6406" width="8.140625" style="16" bestFit="1" customWidth="1"/>
    <col min="6407" max="6408" width="8.42578125" style="16" customWidth="1"/>
    <col min="6409" max="6410" width="7.85546875" style="16" customWidth="1"/>
    <col min="6411" max="6657" width="9.140625" style="16"/>
    <col min="6658" max="6658" width="35.42578125" style="16" customWidth="1"/>
    <col min="6659" max="6660" width="7.85546875" style="16" customWidth="1"/>
    <col min="6661" max="6662" width="8.140625" style="16" bestFit="1" customWidth="1"/>
    <col min="6663" max="6664" width="8.42578125" style="16" customWidth="1"/>
    <col min="6665" max="6666" width="7.85546875" style="16" customWidth="1"/>
    <col min="6667" max="6913" width="9.140625" style="16"/>
    <col min="6914" max="6914" width="35.42578125" style="16" customWidth="1"/>
    <col min="6915" max="6916" width="7.85546875" style="16" customWidth="1"/>
    <col min="6917" max="6918" width="8.140625" style="16" bestFit="1" customWidth="1"/>
    <col min="6919" max="6920" width="8.42578125" style="16" customWidth="1"/>
    <col min="6921" max="6922" width="7.85546875" style="16" customWidth="1"/>
    <col min="6923" max="7169" width="9.140625" style="16"/>
    <col min="7170" max="7170" width="35.42578125" style="16" customWidth="1"/>
    <col min="7171" max="7172" width="7.85546875" style="16" customWidth="1"/>
    <col min="7173" max="7174" width="8.140625" style="16" bestFit="1" customWidth="1"/>
    <col min="7175" max="7176" width="8.42578125" style="16" customWidth="1"/>
    <col min="7177" max="7178" width="7.85546875" style="16" customWidth="1"/>
    <col min="7179" max="7425" width="9.140625" style="16"/>
    <col min="7426" max="7426" width="35.42578125" style="16" customWidth="1"/>
    <col min="7427" max="7428" width="7.85546875" style="16" customWidth="1"/>
    <col min="7429" max="7430" width="8.140625" style="16" bestFit="1" customWidth="1"/>
    <col min="7431" max="7432" width="8.42578125" style="16" customWidth="1"/>
    <col min="7433" max="7434" width="7.85546875" style="16" customWidth="1"/>
    <col min="7435" max="7681" width="9.140625" style="16"/>
    <col min="7682" max="7682" width="35.42578125" style="16" customWidth="1"/>
    <col min="7683" max="7684" width="7.85546875" style="16" customWidth="1"/>
    <col min="7685" max="7686" width="8.140625" style="16" bestFit="1" customWidth="1"/>
    <col min="7687" max="7688" width="8.42578125" style="16" customWidth="1"/>
    <col min="7689" max="7690" width="7.85546875" style="16" customWidth="1"/>
    <col min="7691" max="7937" width="9.140625" style="16"/>
    <col min="7938" max="7938" width="35.42578125" style="16" customWidth="1"/>
    <col min="7939" max="7940" width="7.85546875" style="16" customWidth="1"/>
    <col min="7941" max="7942" width="8.140625" style="16" bestFit="1" customWidth="1"/>
    <col min="7943" max="7944" width="8.42578125" style="16" customWidth="1"/>
    <col min="7945" max="7946" width="7.85546875" style="16" customWidth="1"/>
    <col min="7947" max="8193" width="9.140625" style="16"/>
    <col min="8194" max="8194" width="35.42578125" style="16" customWidth="1"/>
    <col min="8195" max="8196" width="7.85546875" style="16" customWidth="1"/>
    <col min="8197" max="8198" width="8.140625" style="16" bestFit="1" customWidth="1"/>
    <col min="8199" max="8200" width="8.42578125" style="16" customWidth="1"/>
    <col min="8201" max="8202" width="7.85546875" style="16" customWidth="1"/>
    <col min="8203" max="8449" width="9.140625" style="16"/>
    <col min="8450" max="8450" width="35.42578125" style="16" customWidth="1"/>
    <col min="8451" max="8452" width="7.85546875" style="16" customWidth="1"/>
    <col min="8453" max="8454" width="8.140625" style="16" bestFit="1" customWidth="1"/>
    <col min="8455" max="8456" width="8.42578125" style="16" customWidth="1"/>
    <col min="8457" max="8458" width="7.85546875" style="16" customWidth="1"/>
    <col min="8459" max="8705" width="9.140625" style="16"/>
    <col min="8706" max="8706" width="35.42578125" style="16" customWidth="1"/>
    <col min="8707" max="8708" width="7.85546875" style="16" customWidth="1"/>
    <col min="8709" max="8710" width="8.140625" style="16" bestFit="1" customWidth="1"/>
    <col min="8711" max="8712" width="8.42578125" style="16" customWidth="1"/>
    <col min="8713" max="8714" width="7.85546875" style="16" customWidth="1"/>
    <col min="8715" max="8961" width="9.140625" style="16"/>
    <col min="8962" max="8962" width="35.42578125" style="16" customWidth="1"/>
    <col min="8963" max="8964" width="7.85546875" style="16" customWidth="1"/>
    <col min="8965" max="8966" width="8.140625" style="16" bestFit="1" customWidth="1"/>
    <col min="8967" max="8968" width="8.42578125" style="16" customWidth="1"/>
    <col min="8969" max="8970" width="7.85546875" style="16" customWidth="1"/>
    <col min="8971" max="9217" width="9.140625" style="16"/>
    <col min="9218" max="9218" width="35.42578125" style="16" customWidth="1"/>
    <col min="9219" max="9220" width="7.85546875" style="16" customWidth="1"/>
    <col min="9221" max="9222" width="8.140625" style="16" bestFit="1" customWidth="1"/>
    <col min="9223" max="9224" width="8.42578125" style="16" customWidth="1"/>
    <col min="9225" max="9226" width="7.85546875" style="16" customWidth="1"/>
    <col min="9227" max="9473" width="9.140625" style="16"/>
    <col min="9474" max="9474" width="35.42578125" style="16" customWidth="1"/>
    <col min="9475" max="9476" width="7.85546875" style="16" customWidth="1"/>
    <col min="9477" max="9478" width="8.140625" style="16" bestFit="1" customWidth="1"/>
    <col min="9479" max="9480" width="8.42578125" style="16" customWidth="1"/>
    <col min="9481" max="9482" width="7.85546875" style="16" customWidth="1"/>
    <col min="9483" max="9729" width="9.140625" style="16"/>
    <col min="9730" max="9730" width="35.42578125" style="16" customWidth="1"/>
    <col min="9731" max="9732" width="7.85546875" style="16" customWidth="1"/>
    <col min="9733" max="9734" width="8.140625" style="16" bestFit="1" customWidth="1"/>
    <col min="9735" max="9736" width="8.42578125" style="16" customWidth="1"/>
    <col min="9737" max="9738" width="7.85546875" style="16" customWidth="1"/>
    <col min="9739" max="9985" width="9.140625" style="16"/>
    <col min="9986" max="9986" width="35.42578125" style="16" customWidth="1"/>
    <col min="9987" max="9988" width="7.85546875" style="16" customWidth="1"/>
    <col min="9989" max="9990" width="8.140625" style="16" bestFit="1" customWidth="1"/>
    <col min="9991" max="9992" width="8.42578125" style="16" customWidth="1"/>
    <col min="9993" max="9994" width="7.85546875" style="16" customWidth="1"/>
    <col min="9995" max="10241" width="9.140625" style="16"/>
    <col min="10242" max="10242" width="35.42578125" style="16" customWidth="1"/>
    <col min="10243" max="10244" width="7.85546875" style="16" customWidth="1"/>
    <col min="10245" max="10246" width="8.140625" style="16" bestFit="1" customWidth="1"/>
    <col min="10247" max="10248" width="8.42578125" style="16" customWidth="1"/>
    <col min="10249" max="10250" width="7.85546875" style="16" customWidth="1"/>
    <col min="10251" max="10497" width="9.140625" style="16"/>
    <col min="10498" max="10498" width="35.42578125" style="16" customWidth="1"/>
    <col min="10499" max="10500" width="7.85546875" style="16" customWidth="1"/>
    <col min="10501" max="10502" width="8.140625" style="16" bestFit="1" customWidth="1"/>
    <col min="10503" max="10504" width="8.42578125" style="16" customWidth="1"/>
    <col min="10505" max="10506" width="7.85546875" style="16" customWidth="1"/>
    <col min="10507" max="10753" width="9.140625" style="16"/>
    <col min="10754" max="10754" width="35.42578125" style="16" customWidth="1"/>
    <col min="10755" max="10756" width="7.85546875" style="16" customWidth="1"/>
    <col min="10757" max="10758" width="8.140625" style="16" bestFit="1" customWidth="1"/>
    <col min="10759" max="10760" width="8.42578125" style="16" customWidth="1"/>
    <col min="10761" max="10762" width="7.85546875" style="16" customWidth="1"/>
    <col min="10763" max="11009" width="9.140625" style="16"/>
    <col min="11010" max="11010" width="35.42578125" style="16" customWidth="1"/>
    <col min="11011" max="11012" width="7.85546875" style="16" customWidth="1"/>
    <col min="11013" max="11014" width="8.140625" style="16" bestFit="1" customWidth="1"/>
    <col min="11015" max="11016" width="8.42578125" style="16" customWidth="1"/>
    <col min="11017" max="11018" width="7.85546875" style="16" customWidth="1"/>
    <col min="11019" max="11265" width="9.140625" style="16"/>
    <col min="11266" max="11266" width="35.42578125" style="16" customWidth="1"/>
    <col min="11267" max="11268" width="7.85546875" style="16" customWidth="1"/>
    <col min="11269" max="11270" width="8.140625" style="16" bestFit="1" customWidth="1"/>
    <col min="11271" max="11272" width="8.42578125" style="16" customWidth="1"/>
    <col min="11273" max="11274" width="7.85546875" style="16" customWidth="1"/>
    <col min="11275" max="11521" width="9.140625" style="16"/>
    <col min="11522" max="11522" width="35.42578125" style="16" customWidth="1"/>
    <col min="11523" max="11524" width="7.85546875" style="16" customWidth="1"/>
    <col min="11525" max="11526" width="8.140625" style="16" bestFit="1" customWidth="1"/>
    <col min="11527" max="11528" width="8.42578125" style="16" customWidth="1"/>
    <col min="11529" max="11530" width="7.85546875" style="16" customWidth="1"/>
    <col min="11531" max="11777" width="9.140625" style="16"/>
    <col min="11778" max="11778" width="35.42578125" style="16" customWidth="1"/>
    <col min="11779" max="11780" width="7.85546875" style="16" customWidth="1"/>
    <col min="11781" max="11782" width="8.140625" style="16" bestFit="1" customWidth="1"/>
    <col min="11783" max="11784" width="8.42578125" style="16" customWidth="1"/>
    <col min="11785" max="11786" width="7.85546875" style="16" customWidth="1"/>
    <col min="11787" max="12033" width="9.140625" style="16"/>
    <col min="12034" max="12034" width="35.42578125" style="16" customWidth="1"/>
    <col min="12035" max="12036" width="7.85546875" style="16" customWidth="1"/>
    <col min="12037" max="12038" width="8.140625" style="16" bestFit="1" customWidth="1"/>
    <col min="12039" max="12040" width="8.42578125" style="16" customWidth="1"/>
    <col min="12041" max="12042" width="7.85546875" style="16" customWidth="1"/>
    <col min="12043" max="12289" width="9.140625" style="16"/>
    <col min="12290" max="12290" width="35.42578125" style="16" customWidth="1"/>
    <col min="12291" max="12292" width="7.85546875" style="16" customWidth="1"/>
    <col min="12293" max="12294" width="8.140625" style="16" bestFit="1" customWidth="1"/>
    <col min="12295" max="12296" width="8.42578125" style="16" customWidth="1"/>
    <col min="12297" max="12298" width="7.85546875" style="16" customWidth="1"/>
    <col min="12299" max="12545" width="9.140625" style="16"/>
    <col min="12546" max="12546" width="35.42578125" style="16" customWidth="1"/>
    <col min="12547" max="12548" width="7.85546875" style="16" customWidth="1"/>
    <col min="12549" max="12550" width="8.140625" style="16" bestFit="1" customWidth="1"/>
    <col min="12551" max="12552" width="8.42578125" style="16" customWidth="1"/>
    <col min="12553" max="12554" width="7.85546875" style="16" customWidth="1"/>
    <col min="12555" max="12801" width="9.140625" style="16"/>
    <col min="12802" max="12802" width="35.42578125" style="16" customWidth="1"/>
    <col min="12803" max="12804" width="7.85546875" style="16" customWidth="1"/>
    <col min="12805" max="12806" width="8.140625" style="16" bestFit="1" customWidth="1"/>
    <col min="12807" max="12808" width="8.42578125" style="16" customWidth="1"/>
    <col min="12809" max="12810" width="7.85546875" style="16" customWidth="1"/>
    <col min="12811" max="13057" width="9.140625" style="16"/>
    <col min="13058" max="13058" width="35.42578125" style="16" customWidth="1"/>
    <col min="13059" max="13060" width="7.85546875" style="16" customWidth="1"/>
    <col min="13061" max="13062" width="8.140625" style="16" bestFit="1" customWidth="1"/>
    <col min="13063" max="13064" width="8.42578125" style="16" customWidth="1"/>
    <col min="13065" max="13066" width="7.85546875" style="16" customWidth="1"/>
    <col min="13067" max="13313" width="9.140625" style="16"/>
    <col min="13314" max="13314" width="35.42578125" style="16" customWidth="1"/>
    <col min="13315" max="13316" width="7.85546875" style="16" customWidth="1"/>
    <col min="13317" max="13318" width="8.140625" style="16" bestFit="1" customWidth="1"/>
    <col min="13319" max="13320" width="8.42578125" style="16" customWidth="1"/>
    <col min="13321" max="13322" width="7.85546875" style="16" customWidth="1"/>
    <col min="13323" max="13569" width="9.140625" style="16"/>
    <col min="13570" max="13570" width="35.42578125" style="16" customWidth="1"/>
    <col min="13571" max="13572" width="7.85546875" style="16" customWidth="1"/>
    <col min="13573" max="13574" width="8.140625" style="16" bestFit="1" customWidth="1"/>
    <col min="13575" max="13576" width="8.42578125" style="16" customWidth="1"/>
    <col min="13577" max="13578" width="7.85546875" style="16" customWidth="1"/>
    <col min="13579" max="13825" width="9.140625" style="16"/>
    <col min="13826" max="13826" width="35.42578125" style="16" customWidth="1"/>
    <col min="13827" max="13828" width="7.85546875" style="16" customWidth="1"/>
    <col min="13829" max="13830" width="8.140625" style="16" bestFit="1" customWidth="1"/>
    <col min="13831" max="13832" width="8.42578125" style="16" customWidth="1"/>
    <col min="13833" max="13834" width="7.85546875" style="16" customWidth="1"/>
    <col min="13835" max="14081" width="9.140625" style="16"/>
    <col min="14082" max="14082" width="35.42578125" style="16" customWidth="1"/>
    <col min="14083" max="14084" width="7.85546875" style="16" customWidth="1"/>
    <col min="14085" max="14086" width="8.140625" style="16" bestFit="1" customWidth="1"/>
    <col min="14087" max="14088" width="8.42578125" style="16" customWidth="1"/>
    <col min="14089" max="14090" width="7.85546875" style="16" customWidth="1"/>
    <col min="14091" max="14337" width="9.140625" style="16"/>
    <col min="14338" max="14338" width="35.42578125" style="16" customWidth="1"/>
    <col min="14339" max="14340" width="7.85546875" style="16" customWidth="1"/>
    <col min="14341" max="14342" width="8.140625" style="16" bestFit="1" customWidth="1"/>
    <col min="14343" max="14344" width="8.42578125" style="16" customWidth="1"/>
    <col min="14345" max="14346" width="7.85546875" style="16" customWidth="1"/>
    <col min="14347" max="14593" width="9.140625" style="16"/>
    <col min="14594" max="14594" width="35.42578125" style="16" customWidth="1"/>
    <col min="14595" max="14596" width="7.85546875" style="16" customWidth="1"/>
    <col min="14597" max="14598" width="8.140625" style="16" bestFit="1" customWidth="1"/>
    <col min="14599" max="14600" width="8.42578125" style="16" customWidth="1"/>
    <col min="14601" max="14602" width="7.85546875" style="16" customWidth="1"/>
    <col min="14603" max="14849" width="9.140625" style="16"/>
    <col min="14850" max="14850" width="35.42578125" style="16" customWidth="1"/>
    <col min="14851" max="14852" width="7.85546875" style="16" customWidth="1"/>
    <col min="14853" max="14854" width="8.140625" style="16" bestFit="1" customWidth="1"/>
    <col min="14855" max="14856" width="8.42578125" style="16" customWidth="1"/>
    <col min="14857" max="14858" width="7.85546875" style="16" customWidth="1"/>
    <col min="14859" max="15105" width="9.140625" style="16"/>
    <col min="15106" max="15106" width="35.42578125" style="16" customWidth="1"/>
    <col min="15107" max="15108" width="7.85546875" style="16" customWidth="1"/>
    <col min="15109" max="15110" width="8.140625" style="16" bestFit="1" customWidth="1"/>
    <col min="15111" max="15112" width="8.42578125" style="16" customWidth="1"/>
    <col min="15113" max="15114" width="7.85546875" style="16" customWidth="1"/>
    <col min="15115" max="15361" width="9.140625" style="16"/>
    <col min="15362" max="15362" width="35.42578125" style="16" customWidth="1"/>
    <col min="15363" max="15364" width="7.85546875" style="16" customWidth="1"/>
    <col min="15365" max="15366" width="8.140625" style="16" bestFit="1" customWidth="1"/>
    <col min="15367" max="15368" width="8.42578125" style="16" customWidth="1"/>
    <col min="15369" max="15370" width="7.85546875" style="16" customWidth="1"/>
    <col min="15371" max="15617" width="9.140625" style="16"/>
    <col min="15618" max="15618" width="35.42578125" style="16" customWidth="1"/>
    <col min="15619" max="15620" width="7.85546875" style="16" customWidth="1"/>
    <col min="15621" max="15622" width="8.140625" style="16" bestFit="1" customWidth="1"/>
    <col min="15623" max="15624" width="8.42578125" style="16" customWidth="1"/>
    <col min="15625" max="15626" width="7.85546875" style="16" customWidth="1"/>
    <col min="15627" max="15873" width="9.140625" style="16"/>
    <col min="15874" max="15874" width="35.42578125" style="16" customWidth="1"/>
    <col min="15875" max="15876" width="7.85546875" style="16" customWidth="1"/>
    <col min="15877" max="15878" width="8.140625" style="16" bestFit="1" customWidth="1"/>
    <col min="15879" max="15880" width="8.42578125" style="16" customWidth="1"/>
    <col min="15881" max="15882" width="7.85546875" style="16" customWidth="1"/>
    <col min="15883" max="16129" width="9.140625" style="16"/>
    <col min="16130" max="16130" width="35.42578125" style="16" customWidth="1"/>
    <col min="16131" max="16132" width="7.85546875" style="16" customWidth="1"/>
    <col min="16133" max="16134" width="8.140625" style="16" bestFit="1" customWidth="1"/>
    <col min="16135" max="16136" width="8.42578125" style="16" customWidth="1"/>
    <col min="16137" max="16138" width="7.85546875" style="16" customWidth="1"/>
    <col min="16139" max="16384" width="9.140625" style="16"/>
  </cols>
  <sheetData>
    <row r="1" spans="2:24">
      <c r="I1" s="1033" t="s">
        <v>191</v>
      </c>
      <c r="J1" s="1033"/>
      <c r="Q1" s="30"/>
      <c r="R1" s="30"/>
      <c r="S1" s="30"/>
      <c r="T1" s="30"/>
      <c r="U1" s="30"/>
      <c r="V1" s="30"/>
      <c r="W1" s="30"/>
      <c r="X1" s="30"/>
    </row>
    <row r="3" spans="2:24">
      <c r="B3" s="1043" t="s">
        <v>67</v>
      </c>
      <c r="C3" s="1043"/>
      <c r="D3" s="1043"/>
      <c r="E3" s="1043"/>
      <c r="F3" s="1043"/>
      <c r="G3" s="1043"/>
      <c r="H3" s="1043"/>
      <c r="I3" s="1043"/>
      <c r="J3" s="1043"/>
    </row>
    <row r="4" spans="2:24" ht="15" thickBot="1"/>
    <row r="5" spans="2:24" s="20" customFormat="1" ht="63.75" customHeight="1">
      <c r="B5" s="1035" t="s">
        <v>3</v>
      </c>
      <c r="C5" s="1045" t="s">
        <v>68</v>
      </c>
      <c r="D5" s="1046"/>
      <c r="E5" s="1047" t="s">
        <v>69</v>
      </c>
      <c r="F5" s="1048"/>
      <c r="G5" s="1045" t="s">
        <v>70</v>
      </c>
      <c r="H5" s="1046"/>
      <c r="I5" s="1047" t="s">
        <v>71</v>
      </c>
      <c r="J5" s="1046"/>
      <c r="N5" s="16"/>
    </row>
    <row r="6" spans="2:24" s="21" customFormat="1" ht="15" thickBot="1">
      <c r="B6" s="1044"/>
      <c r="C6" s="144" t="s">
        <v>166</v>
      </c>
      <c r="D6" s="145" t="s">
        <v>175</v>
      </c>
      <c r="E6" s="146" t="s">
        <v>166</v>
      </c>
      <c r="F6" s="147" t="s">
        <v>175</v>
      </c>
      <c r="G6" s="144" t="s">
        <v>166</v>
      </c>
      <c r="H6" s="145" t="s">
        <v>175</v>
      </c>
      <c r="I6" s="146" t="s">
        <v>166</v>
      </c>
      <c r="J6" s="145" t="s">
        <v>175</v>
      </c>
      <c r="N6" s="16"/>
      <c r="P6" s="20"/>
    </row>
    <row r="7" spans="2:24" s="21" customFormat="1" ht="12.75">
      <c r="B7" s="123" t="s">
        <v>114</v>
      </c>
      <c r="C7" s="263">
        <v>475</v>
      </c>
      <c r="D7" s="267">
        <v>479</v>
      </c>
      <c r="E7" s="263">
        <v>759</v>
      </c>
      <c r="F7" s="264">
        <v>773</v>
      </c>
      <c r="G7" s="261">
        <v>17552</v>
      </c>
      <c r="H7" s="267">
        <v>18142</v>
      </c>
      <c r="I7" s="263">
        <v>31427</v>
      </c>
      <c r="J7" s="267">
        <v>34275</v>
      </c>
    </row>
    <row r="8" spans="2:24" s="21" customFormat="1" ht="25.5">
      <c r="B8" s="138" t="s">
        <v>79</v>
      </c>
      <c r="C8" s="352">
        <v>0.49962630399300745</v>
      </c>
      <c r="D8" s="354">
        <v>0.48785826477251087</v>
      </c>
      <c r="E8" s="333">
        <v>0.16969069251416763</v>
      </c>
      <c r="F8" s="358">
        <v>0.16520115518852355</v>
      </c>
      <c r="G8" s="356">
        <v>0.27910765887839001</v>
      </c>
      <c r="H8" s="354">
        <v>0.28232640902056266</v>
      </c>
      <c r="I8" s="333">
        <v>5.1575344614434977E-2</v>
      </c>
      <c r="J8" s="354">
        <v>6.4614171018402999E-2</v>
      </c>
    </row>
    <row r="9" spans="2:24" s="21" customFormat="1" ht="13.5" thickBot="1">
      <c r="B9" s="183" t="s">
        <v>80</v>
      </c>
      <c r="C9" s="353">
        <v>1.2863667113798281</v>
      </c>
      <c r="D9" s="355">
        <v>1.2372257255457122</v>
      </c>
      <c r="E9" s="359">
        <v>0.43689544833146032</v>
      </c>
      <c r="F9" s="360">
        <v>0.4189559424281124</v>
      </c>
      <c r="G9" s="357">
        <v>0.71860668344103507</v>
      </c>
      <c r="H9" s="355">
        <v>0.71598970738778211</v>
      </c>
      <c r="I9" s="359">
        <v>0.13278885821207803</v>
      </c>
      <c r="J9" s="355">
        <v>0.16386381125685273</v>
      </c>
      <c r="N9" s="20"/>
      <c r="O9" s="20"/>
    </row>
    <row r="10" spans="2:24" s="2" customFormat="1" ht="13.5" customHeight="1" thickBot="1">
      <c r="B10" s="1042" t="s">
        <v>4</v>
      </c>
      <c r="C10" s="1042"/>
      <c r="D10" s="1042"/>
      <c r="E10" s="1042"/>
      <c r="F10" s="1042"/>
      <c r="G10" s="1042"/>
      <c r="H10" s="1042"/>
      <c r="I10" s="1042"/>
      <c r="J10" s="1042"/>
    </row>
    <row r="11" spans="2:24" s="2" customFormat="1" ht="12.75">
      <c r="B11" s="3" t="s">
        <v>5</v>
      </c>
      <c r="C11" s="361">
        <v>0.41766170000000002</v>
      </c>
      <c r="D11" s="362">
        <v>0.38960600000000001</v>
      </c>
      <c r="E11" s="361">
        <v>0.50634939999999995</v>
      </c>
      <c r="F11" s="368">
        <v>0.50901989999999997</v>
      </c>
      <c r="G11" s="365">
        <v>0.54195280000000001</v>
      </c>
      <c r="H11" s="362">
        <v>0.56047800000000003</v>
      </c>
      <c r="I11" s="204">
        <v>0.6367467</v>
      </c>
      <c r="J11" s="362">
        <v>0.68861059999999996</v>
      </c>
      <c r="M11" s="8"/>
      <c r="O11" s="4"/>
    </row>
    <row r="12" spans="2:24" s="2" customFormat="1" ht="12.75">
      <c r="B12" s="28" t="s">
        <v>7</v>
      </c>
      <c r="C12" s="310">
        <v>0.71721000000000001</v>
      </c>
      <c r="D12" s="211">
        <v>0.63829000000000002</v>
      </c>
      <c r="E12" s="310">
        <v>1.02572</v>
      </c>
      <c r="F12" s="278">
        <v>1.03674</v>
      </c>
      <c r="G12" s="366">
        <v>1.1831799999999999</v>
      </c>
      <c r="H12" s="211">
        <v>1.2751999999999999</v>
      </c>
      <c r="I12" s="205">
        <v>1.7528999999999999</v>
      </c>
      <c r="J12" s="211">
        <v>2.2114099999999999</v>
      </c>
      <c r="M12" s="8"/>
      <c r="N12" s="8"/>
      <c r="O12" s="8"/>
      <c r="P12" s="8"/>
      <c r="Q12" s="8"/>
      <c r="R12" s="8"/>
      <c r="S12" s="8"/>
    </row>
    <row r="13" spans="2:24" s="2" customFormat="1" ht="25.5">
      <c r="B13" s="5" t="s">
        <v>8</v>
      </c>
      <c r="C13" s="363">
        <v>0.20185800000000001</v>
      </c>
      <c r="D13" s="364">
        <v>0.17420240000000001</v>
      </c>
      <c r="E13" s="363">
        <v>0.22573660000000001</v>
      </c>
      <c r="F13" s="369">
        <v>0.2126334</v>
      </c>
      <c r="G13" s="367">
        <v>0.19858239999999999</v>
      </c>
      <c r="H13" s="364">
        <v>0.22927040000000001</v>
      </c>
      <c r="I13" s="214">
        <v>0.2079327</v>
      </c>
      <c r="J13" s="364">
        <v>0.2706443</v>
      </c>
      <c r="M13" s="8"/>
    </row>
    <row r="14" spans="2:24" s="2" customFormat="1" ht="27.75" customHeight="1">
      <c r="B14" s="5" t="s">
        <v>6</v>
      </c>
      <c r="C14" s="31">
        <v>1.7172099999999999</v>
      </c>
      <c r="D14" s="32">
        <v>1.63829</v>
      </c>
      <c r="E14" s="33">
        <v>2.0257200000000002</v>
      </c>
      <c r="F14" s="34">
        <v>2.03674</v>
      </c>
      <c r="G14" s="31">
        <v>2.1831800000000001</v>
      </c>
      <c r="H14" s="32">
        <v>2.2751999999999999</v>
      </c>
      <c r="I14" s="33">
        <v>2.7528999999999999</v>
      </c>
      <c r="J14" s="35">
        <v>3.2114099999999999</v>
      </c>
      <c r="M14" s="8"/>
    </row>
    <row r="15" spans="2:24" s="2" customFormat="1" ht="27.75" customHeight="1">
      <c r="B15" s="5" t="s">
        <v>151</v>
      </c>
      <c r="C15" s="31">
        <v>0.33545999999999998</v>
      </c>
      <c r="D15" s="32">
        <v>0.28005000000000002</v>
      </c>
      <c r="E15" s="33">
        <v>0.50173000000000001</v>
      </c>
      <c r="F15" s="34">
        <v>0.47975000000000001</v>
      </c>
      <c r="G15" s="31">
        <v>0.50019999999999998</v>
      </c>
      <c r="H15" s="32">
        <v>0.57194999999999996</v>
      </c>
      <c r="I15" s="33">
        <v>0.82940999999999998</v>
      </c>
      <c r="J15" s="32">
        <v>0.93528</v>
      </c>
      <c r="M15" s="8"/>
      <c r="P15" s="55"/>
    </row>
    <row r="16" spans="2:24" s="2" customFormat="1" ht="27.75" customHeight="1">
      <c r="B16" s="7" t="s">
        <v>147</v>
      </c>
      <c r="C16" s="67">
        <v>0.19281999999999999</v>
      </c>
      <c r="D16" s="66">
        <v>0.15937000000000001</v>
      </c>
      <c r="E16" s="65">
        <v>0.21923000000000001</v>
      </c>
      <c r="F16" s="68">
        <v>0.19989999999999999</v>
      </c>
      <c r="G16" s="67">
        <v>0.18206</v>
      </c>
      <c r="H16" s="66">
        <v>0.21027000000000001</v>
      </c>
      <c r="I16" s="65">
        <v>0.1827</v>
      </c>
      <c r="J16" s="69">
        <v>0.23895</v>
      </c>
      <c r="M16" s="8"/>
    </row>
    <row r="17" spans="2:14" s="2" customFormat="1" ht="38.25">
      <c r="B17" s="7" t="s">
        <v>9</v>
      </c>
      <c r="C17" s="33">
        <v>4.0510799999999998</v>
      </c>
      <c r="D17" s="32">
        <v>4.2783899999999999</v>
      </c>
      <c r="E17" s="33">
        <v>3.78098</v>
      </c>
      <c r="F17" s="34">
        <v>4.7805499999999999</v>
      </c>
      <c r="G17" s="31">
        <v>4.54495</v>
      </c>
      <c r="H17" s="32">
        <v>4.3691800000000001</v>
      </c>
      <c r="I17" s="33">
        <v>-8.9238199999999992</v>
      </c>
      <c r="J17" s="32">
        <v>-12.28205</v>
      </c>
    </row>
    <row r="18" spans="2:14" s="2" customFormat="1" ht="39" thickBot="1">
      <c r="B18" s="7" t="s">
        <v>137</v>
      </c>
      <c r="C18" s="36">
        <v>7.9893400000000003</v>
      </c>
      <c r="D18" s="37">
        <v>9.5455100000000002</v>
      </c>
      <c r="E18" s="36">
        <v>5.22593</v>
      </c>
      <c r="F18" s="38">
        <v>6.2396700000000003</v>
      </c>
      <c r="G18" s="39">
        <v>6.0896600000000003</v>
      </c>
      <c r="H18" s="37">
        <v>5.7597899999999997</v>
      </c>
      <c r="I18" s="36">
        <v>-11.97645</v>
      </c>
      <c r="J18" s="37">
        <v>-17.635449999999999</v>
      </c>
      <c r="N18" s="6"/>
    </row>
    <row r="19" spans="2:14" s="2" customFormat="1" ht="13.5" customHeight="1" thickBot="1">
      <c r="B19" s="1042" t="s">
        <v>10</v>
      </c>
      <c r="C19" s="1042"/>
      <c r="D19" s="1042"/>
      <c r="E19" s="1042"/>
      <c r="F19" s="1042"/>
      <c r="G19" s="1042"/>
      <c r="H19" s="1042"/>
      <c r="I19" s="1042"/>
      <c r="J19" s="1042"/>
    </row>
    <row r="20" spans="2:14" s="2" customFormat="1" ht="12.75">
      <c r="B20" s="3" t="s">
        <v>11</v>
      </c>
      <c r="C20" s="33">
        <v>1.24817</v>
      </c>
      <c r="D20" s="32">
        <v>1.3369899999999999</v>
      </c>
      <c r="E20" s="33">
        <v>1.5096499999999999</v>
      </c>
      <c r="F20" s="34">
        <v>1.4666999999999999</v>
      </c>
      <c r="G20" s="31">
        <v>1.3855</v>
      </c>
      <c r="H20" s="307">
        <v>1.33327</v>
      </c>
      <c r="I20" s="277">
        <v>1.0023200000000001</v>
      </c>
      <c r="J20" s="32">
        <v>0.91827999999999999</v>
      </c>
      <c r="L20" s="8"/>
      <c r="M20" s="8"/>
      <c r="N20" s="4"/>
    </row>
    <row r="21" spans="2:14" s="2" customFormat="1" ht="12.75">
      <c r="B21" s="5" t="s">
        <v>12</v>
      </c>
      <c r="C21" s="40">
        <v>0.87812000000000001</v>
      </c>
      <c r="D21" s="35">
        <v>0.95362999999999998</v>
      </c>
      <c r="E21" s="40">
        <v>0.99136999999999997</v>
      </c>
      <c r="F21" s="41">
        <v>0.96930000000000005</v>
      </c>
      <c r="G21" s="42">
        <v>0.94628000000000001</v>
      </c>
      <c r="H21" s="211">
        <v>0.89134999999999998</v>
      </c>
      <c r="I21" s="310">
        <v>0.70709</v>
      </c>
      <c r="J21" s="35">
        <v>0.65661000000000003</v>
      </c>
      <c r="L21" s="8"/>
      <c r="M21" s="8"/>
      <c r="N21" s="4"/>
    </row>
    <row r="22" spans="2:14" s="2" customFormat="1" ht="12.75">
      <c r="B22" s="5" t="s">
        <v>13</v>
      </c>
      <c r="C22" s="40">
        <v>0.24761</v>
      </c>
      <c r="D22" s="35">
        <v>0.26273999999999997</v>
      </c>
      <c r="E22" s="40">
        <v>0.24746000000000001</v>
      </c>
      <c r="F22" s="41">
        <v>0.23347000000000001</v>
      </c>
      <c r="G22" s="42">
        <v>0.23707</v>
      </c>
      <c r="H22" s="211">
        <v>0.22117999999999999</v>
      </c>
      <c r="I22" s="310">
        <v>0.24454000000000001</v>
      </c>
      <c r="J22" s="35">
        <v>0.20493</v>
      </c>
      <c r="L22" s="8"/>
      <c r="M22" s="8"/>
      <c r="N22" s="4"/>
    </row>
    <row r="23" spans="2:14" s="2" customFormat="1" ht="26.25" thickBot="1">
      <c r="B23" s="7" t="s">
        <v>14</v>
      </c>
      <c r="C23" s="371">
        <v>64196.366781999997</v>
      </c>
      <c r="D23" s="372">
        <v>81813.467619000003</v>
      </c>
      <c r="E23" s="371">
        <v>52426.479144999998</v>
      </c>
      <c r="F23" s="374">
        <v>51946.082054999999</v>
      </c>
      <c r="G23" s="373">
        <v>81336.166844000007</v>
      </c>
      <c r="H23" s="372">
        <v>77689.539747000003</v>
      </c>
      <c r="I23" s="371">
        <v>1674.557771</v>
      </c>
      <c r="J23" s="370">
        <v>-2899.240448</v>
      </c>
      <c r="K23" s="4"/>
      <c r="L23" s="8"/>
      <c r="M23" s="8"/>
      <c r="N23" s="4"/>
    </row>
    <row r="24" spans="2:14" s="2" customFormat="1" ht="13.5" customHeight="1" thickBot="1">
      <c r="B24" s="1042" t="s">
        <v>15</v>
      </c>
      <c r="C24" s="1042"/>
      <c r="D24" s="1042"/>
      <c r="E24" s="1042"/>
      <c r="F24" s="1042"/>
      <c r="G24" s="1042"/>
      <c r="H24" s="1042"/>
      <c r="I24" s="1042"/>
      <c r="J24" s="1042"/>
    </row>
    <row r="25" spans="2:14" s="2" customFormat="1" ht="12.75">
      <c r="B25" s="335" t="s">
        <v>176</v>
      </c>
      <c r="C25" s="375">
        <v>0.73499000000000003</v>
      </c>
      <c r="D25" s="376">
        <v>0.80732999999999999</v>
      </c>
      <c r="E25" s="377">
        <v>0.98024</v>
      </c>
      <c r="F25" s="378">
        <v>0.98109999999999997</v>
      </c>
      <c r="G25" s="375">
        <v>0.90873999999999999</v>
      </c>
      <c r="H25" s="376">
        <v>0.90336000000000005</v>
      </c>
      <c r="I25" s="377">
        <v>0.35637000000000002</v>
      </c>
      <c r="J25" s="376">
        <v>0.27561999999999998</v>
      </c>
      <c r="L25" s="4"/>
    </row>
    <row r="26" spans="2:14" s="2" customFormat="1" ht="12.75">
      <c r="B26" s="336" t="s">
        <v>177</v>
      </c>
      <c r="C26" s="375">
        <v>1.30535</v>
      </c>
      <c r="D26" s="376">
        <v>1.4286799999999999</v>
      </c>
      <c r="E26" s="377">
        <v>2.4166500000000002</v>
      </c>
      <c r="F26" s="378">
        <v>2.5314000000000001</v>
      </c>
      <c r="G26" s="375">
        <v>2.5765500000000001</v>
      </c>
      <c r="H26" s="376">
        <v>2.4379300000000002</v>
      </c>
      <c r="I26" s="377">
        <v>0.93362000000000001</v>
      </c>
      <c r="J26" s="376">
        <v>0.73895999999999995</v>
      </c>
      <c r="L26" s="4"/>
    </row>
    <row r="27" spans="2:14" s="2" customFormat="1" ht="12.75">
      <c r="B27" s="336" t="s">
        <v>17</v>
      </c>
      <c r="C27" s="375">
        <v>7.5919699999999999</v>
      </c>
      <c r="D27" s="376">
        <v>8.1431400000000007</v>
      </c>
      <c r="E27" s="377">
        <v>5.2565400000000002</v>
      </c>
      <c r="F27" s="378">
        <v>5.1792699999999998</v>
      </c>
      <c r="G27" s="375">
        <v>4.8435499999999996</v>
      </c>
      <c r="H27" s="376">
        <v>4.8236600000000003</v>
      </c>
      <c r="I27" s="377">
        <v>2.28511</v>
      </c>
      <c r="J27" s="376">
        <v>1.9427700000000001</v>
      </c>
      <c r="L27" s="4"/>
    </row>
    <row r="28" spans="2:14" s="2" customFormat="1" ht="12.75">
      <c r="B28" s="336" t="s">
        <v>178</v>
      </c>
      <c r="C28" s="379">
        <v>4.0361700000000003</v>
      </c>
      <c r="D28" s="380">
        <v>4.5757099999999999</v>
      </c>
      <c r="E28" s="381">
        <v>3.6345999999999998</v>
      </c>
      <c r="F28" s="382">
        <v>3.4960900000000001</v>
      </c>
      <c r="G28" s="383">
        <v>2.96374</v>
      </c>
      <c r="H28" s="380">
        <v>3.1008200000000001</v>
      </c>
      <c r="I28" s="381">
        <v>1.3476399999999999</v>
      </c>
      <c r="J28" s="380">
        <v>1.0039100000000001</v>
      </c>
      <c r="L28" s="4"/>
    </row>
    <row r="29" spans="2:14" s="2" customFormat="1" ht="12.75">
      <c r="B29" s="336" t="s">
        <v>143</v>
      </c>
      <c r="C29" s="379">
        <v>4.0686799999999996</v>
      </c>
      <c r="D29" s="380">
        <v>4.6358199999999998</v>
      </c>
      <c r="E29" s="381">
        <v>3.6545899999999998</v>
      </c>
      <c r="F29" s="382">
        <v>3.5426799999999998</v>
      </c>
      <c r="G29" s="383">
        <v>2.9819399999999998</v>
      </c>
      <c r="H29" s="380">
        <v>3.11808</v>
      </c>
      <c r="I29" s="381">
        <v>1.3601799999999999</v>
      </c>
      <c r="J29" s="380">
        <v>1.0153700000000001</v>
      </c>
    </row>
    <row r="30" spans="2:14" s="2" customFormat="1" ht="22.5">
      <c r="B30" s="336" t="s">
        <v>140</v>
      </c>
      <c r="C30" s="379">
        <v>9.7852599999999992</v>
      </c>
      <c r="D30" s="380">
        <v>8.6470000000000002</v>
      </c>
      <c r="E30" s="381">
        <v>4.7586399999999998</v>
      </c>
      <c r="F30" s="382">
        <v>5.1628100000000003</v>
      </c>
      <c r="G30" s="383">
        <v>4.9779200000000001</v>
      </c>
      <c r="H30" s="380">
        <v>5.3167799999999996</v>
      </c>
      <c r="I30" s="381">
        <v>9.3429599999999997</v>
      </c>
      <c r="J30" s="380">
        <v>-21.412420000000001</v>
      </c>
    </row>
    <row r="31" spans="2:14" s="2" customFormat="1" ht="12.75">
      <c r="B31" s="336" t="s">
        <v>18</v>
      </c>
      <c r="C31" s="379">
        <v>1.29166</v>
      </c>
      <c r="D31" s="380">
        <v>1.3463000000000001</v>
      </c>
      <c r="E31" s="381">
        <v>1.9838899999999999</v>
      </c>
      <c r="F31" s="382">
        <v>1.97363</v>
      </c>
      <c r="G31" s="383">
        <v>1.9732499999999999</v>
      </c>
      <c r="H31" s="380">
        <v>2.0087700000000002</v>
      </c>
      <c r="I31" s="381">
        <v>0.94906999999999997</v>
      </c>
      <c r="J31" s="380">
        <v>0.82847999999999999</v>
      </c>
    </row>
    <row r="32" spans="2:14" s="2" customFormat="1" ht="22.5">
      <c r="B32" s="337" t="s">
        <v>16</v>
      </c>
      <c r="C32" s="379">
        <v>48.077109999999998</v>
      </c>
      <c r="D32" s="380">
        <v>44.823009999999996</v>
      </c>
      <c r="E32" s="381">
        <v>69.437250000000006</v>
      </c>
      <c r="F32" s="382">
        <v>70.473240000000004</v>
      </c>
      <c r="G32" s="383">
        <v>75.358019999999996</v>
      </c>
      <c r="H32" s="380">
        <v>75.668620000000004</v>
      </c>
      <c r="I32" s="381">
        <v>159.72977</v>
      </c>
      <c r="J32" s="380">
        <v>187.87628000000001</v>
      </c>
    </row>
    <row r="33" spans="2:16" s="2" customFormat="1" ht="12.75">
      <c r="B33" s="337" t="s">
        <v>182</v>
      </c>
      <c r="C33" s="379">
        <v>90.432299999999998</v>
      </c>
      <c r="D33" s="380">
        <v>79.769109999999998</v>
      </c>
      <c r="E33" s="381">
        <v>100.42372</v>
      </c>
      <c r="F33" s="382">
        <v>104.40246999999999</v>
      </c>
      <c r="G33" s="383">
        <v>123.15534</v>
      </c>
      <c r="H33" s="380">
        <v>117.7107</v>
      </c>
      <c r="I33" s="381">
        <v>270.84393999999998</v>
      </c>
      <c r="J33" s="380">
        <v>363.57805999999999</v>
      </c>
    </row>
    <row r="34" spans="2:16" s="2" customFormat="1" ht="22.5">
      <c r="B34" s="337" t="s">
        <v>179</v>
      </c>
      <c r="C34" s="379">
        <v>89.709620000000001</v>
      </c>
      <c r="D34" s="380">
        <v>78.734700000000004</v>
      </c>
      <c r="E34" s="381">
        <v>99.874499999999998</v>
      </c>
      <c r="F34" s="382">
        <v>103.02946</v>
      </c>
      <c r="G34" s="383">
        <v>122.40362</v>
      </c>
      <c r="H34" s="380">
        <v>117.05934000000001</v>
      </c>
      <c r="I34" s="381">
        <v>268.34649000000002</v>
      </c>
      <c r="J34" s="380">
        <v>359.47638999999998</v>
      </c>
    </row>
    <row r="35" spans="2:16" s="2" customFormat="1" ht="22.5">
      <c r="B35" s="337" t="s">
        <v>180</v>
      </c>
      <c r="C35" s="379">
        <v>131.77914000000001</v>
      </c>
      <c r="D35" s="380">
        <v>115.12063999999999</v>
      </c>
      <c r="E35" s="381">
        <v>133.59650999999999</v>
      </c>
      <c r="F35" s="382">
        <v>143.43450999999999</v>
      </c>
      <c r="G35" s="383">
        <v>177.44583</v>
      </c>
      <c r="H35" s="380">
        <v>175.90313</v>
      </c>
      <c r="I35" s="381">
        <v>500.44450999999998</v>
      </c>
      <c r="J35" s="380">
        <v>663.25720999999999</v>
      </c>
    </row>
    <row r="36" spans="2:16" s="2" customFormat="1" ht="33.75">
      <c r="B36" s="337" t="s">
        <v>19</v>
      </c>
      <c r="C36" s="404">
        <v>1.22566</v>
      </c>
      <c r="D36" s="384">
        <v>1.2672399999999999</v>
      </c>
      <c r="E36" s="328">
        <v>1.5716000000000001</v>
      </c>
      <c r="F36" s="284">
        <v>1.60124</v>
      </c>
      <c r="G36" s="379">
        <v>1.5639099999999999</v>
      </c>
      <c r="H36" s="284">
        <v>1.4927900000000001</v>
      </c>
      <c r="I36" s="379">
        <v>1.13174</v>
      </c>
      <c r="J36" s="404">
        <v>1.0704</v>
      </c>
    </row>
    <row r="37" spans="2:16" s="2" customFormat="1" ht="23.25" thickBot="1">
      <c r="B37" s="338" t="s">
        <v>181</v>
      </c>
      <c r="C37" s="271">
        <v>0.59528000000000003</v>
      </c>
      <c r="D37" s="274">
        <v>0.58328000000000002</v>
      </c>
      <c r="E37" s="271">
        <v>0.40569000000000005</v>
      </c>
      <c r="F37" s="272">
        <v>0.38943</v>
      </c>
      <c r="G37" s="273">
        <v>0.36546000000000001</v>
      </c>
      <c r="H37" s="274">
        <v>0.38201000000000002</v>
      </c>
      <c r="I37" s="271">
        <v>0.40522999999999998</v>
      </c>
      <c r="J37" s="274">
        <v>0.39885999999999994</v>
      </c>
    </row>
    <row r="38" spans="2:16" s="2" customFormat="1" ht="13.5" customHeight="1" thickBot="1">
      <c r="B38" s="1042" t="s">
        <v>20</v>
      </c>
      <c r="C38" s="1042"/>
      <c r="D38" s="1042"/>
      <c r="E38" s="1042"/>
      <c r="F38" s="1042"/>
      <c r="G38" s="1042"/>
      <c r="H38" s="1042"/>
      <c r="I38" s="1042"/>
      <c r="J38" s="1042"/>
    </row>
    <row r="39" spans="2:16" s="2" customFormat="1" ht="25.5">
      <c r="B39" s="3" t="s">
        <v>130</v>
      </c>
      <c r="C39" s="47">
        <v>4.9549999999999997E-2</v>
      </c>
      <c r="D39" s="388">
        <v>5.6750000000000002E-2</v>
      </c>
      <c r="E39" s="391">
        <v>4.045E-2</v>
      </c>
      <c r="F39" s="392">
        <v>4.163E-2</v>
      </c>
      <c r="G39" s="391">
        <v>3.6139999999999999E-2</v>
      </c>
      <c r="H39" s="392">
        <v>3.5249999999999997E-2</v>
      </c>
      <c r="I39" s="389">
        <v>-3.474E-2</v>
      </c>
      <c r="J39" s="48">
        <v>-3.9350000000000003E-2</v>
      </c>
      <c r="L39" s="55"/>
      <c r="M39" s="55"/>
      <c r="N39" s="55"/>
    </row>
    <row r="40" spans="2:16" s="2" customFormat="1" ht="25.5">
      <c r="B40" s="5" t="s">
        <v>185</v>
      </c>
      <c r="C40" s="235">
        <v>8.7090000000000001E-2</v>
      </c>
      <c r="D40" s="236">
        <v>9.4640000000000002E-2</v>
      </c>
      <c r="E40" s="235">
        <v>8.1869999999999998E-2</v>
      </c>
      <c r="F40" s="393">
        <v>8.3739999999999995E-2</v>
      </c>
      <c r="G40" s="235">
        <v>7.8469999999999998E-2</v>
      </c>
      <c r="H40" s="393">
        <v>7.8380000000000005E-2</v>
      </c>
      <c r="I40" s="390">
        <v>-9.2520000000000005E-2</v>
      </c>
      <c r="J40" s="387">
        <v>-0.11827</v>
      </c>
      <c r="L40" s="55"/>
      <c r="M40" s="55"/>
      <c r="N40" s="55"/>
    </row>
    <row r="41" spans="2:16" s="2" customFormat="1" ht="12.75">
      <c r="B41" s="5" t="s">
        <v>21</v>
      </c>
      <c r="C41" s="363">
        <v>6.7422399999999993E-2</v>
      </c>
      <c r="D41" s="364">
        <v>7.0293599999999998E-2</v>
      </c>
      <c r="E41" s="363">
        <v>4.1269299999999995E-2</v>
      </c>
      <c r="F41" s="369">
        <v>4.2431200000000002E-2</v>
      </c>
      <c r="G41" s="363">
        <v>3.9765999999999996E-2</v>
      </c>
      <c r="H41" s="369">
        <v>3.9019699999999997E-2</v>
      </c>
      <c r="I41" s="367">
        <v>-9.7481000000000012E-2</v>
      </c>
      <c r="J41" s="351">
        <v>-0.1427533</v>
      </c>
      <c r="L41" s="55"/>
      <c r="M41" s="55"/>
      <c r="N41" s="55"/>
    </row>
    <row r="42" spans="2:16" s="2" customFormat="1" ht="25.5">
      <c r="B42" s="5" t="s">
        <v>132</v>
      </c>
      <c r="C42" s="235">
        <v>6.6339999999999996E-2</v>
      </c>
      <c r="D42" s="236">
        <v>7.3139999999999997E-2</v>
      </c>
      <c r="E42" s="235">
        <v>7.0330000000000004E-2</v>
      </c>
      <c r="F42" s="393">
        <v>8.1269999999999995E-2</v>
      </c>
      <c r="G42" s="235">
        <v>7.9329999999999998E-2</v>
      </c>
      <c r="H42" s="393">
        <v>7.3289999999999994E-2</v>
      </c>
      <c r="I42" s="390">
        <v>-8.659E-2</v>
      </c>
      <c r="J42" s="387">
        <v>-9.8849999999999993E-2</v>
      </c>
      <c r="L42" s="55"/>
      <c r="M42" s="55"/>
      <c r="N42" s="55"/>
    </row>
    <row r="43" spans="2:16" s="2" customFormat="1" ht="12.75">
      <c r="B43" s="7" t="s">
        <v>134</v>
      </c>
      <c r="C43" s="235">
        <v>4.761E-2</v>
      </c>
      <c r="D43" s="236">
        <v>5.391E-2</v>
      </c>
      <c r="E43" s="235">
        <v>4.582E-2</v>
      </c>
      <c r="F43" s="393">
        <v>5.0790000000000002E-2</v>
      </c>
      <c r="G43" s="235">
        <v>4.53E-2</v>
      </c>
      <c r="H43" s="393">
        <v>4.2180000000000002E-2</v>
      </c>
      <c r="I43" s="390">
        <v>-4.0669999999999998E-2</v>
      </c>
      <c r="J43" s="227">
        <v>-4.3150000000000001E-2</v>
      </c>
      <c r="L43" s="55"/>
      <c r="M43" s="55"/>
      <c r="N43" s="55"/>
    </row>
    <row r="44" spans="2:16" s="2" customFormat="1" ht="13.5" thickBot="1">
      <c r="B44" s="9" t="s">
        <v>22</v>
      </c>
      <c r="C44" s="394">
        <v>6.4772999999999997E-2</v>
      </c>
      <c r="D44" s="395">
        <v>6.6780300000000001E-2</v>
      </c>
      <c r="E44" s="394">
        <v>4.6745400000000006E-2</v>
      </c>
      <c r="F44" s="396">
        <v>5.1771299999999999E-2</v>
      </c>
      <c r="G44" s="394">
        <v>4.9848800000000006E-2</v>
      </c>
      <c r="H44" s="396">
        <v>4.6697100000000005E-2</v>
      </c>
      <c r="I44" s="397">
        <v>-0.11413239999999999</v>
      </c>
      <c r="J44" s="308">
        <v>-0.15654560000000001</v>
      </c>
    </row>
    <row r="46" spans="2:16" ht="69" customHeight="1">
      <c r="B46" s="1049" t="s">
        <v>186</v>
      </c>
      <c r="C46" s="1049"/>
      <c r="D46" s="1049"/>
      <c r="E46" s="1049"/>
      <c r="F46" s="1049"/>
      <c r="G46" s="1049"/>
      <c r="H46" s="1049"/>
      <c r="I46" s="1049"/>
      <c r="J46" s="1049"/>
      <c r="K46" s="136"/>
      <c r="L46" s="136"/>
      <c r="M46" s="136"/>
      <c r="N46" s="136"/>
      <c r="O46" s="136"/>
      <c r="P46" s="136"/>
    </row>
  </sheetData>
  <mergeCells count="12">
    <mergeCell ref="B46:J46"/>
    <mergeCell ref="B24:J24"/>
    <mergeCell ref="B38:J38"/>
    <mergeCell ref="B10:J10"/>
    <mergeCell ref="B19:J19"/>
    <mergeCell ref="I1:J1"/>
    <mergeCell ref="B3:J3"/>
    <mergeCell ref="B5:B6"/>
    <mergeCell ref="C5:D5"/>
    <mergeCell ref="E5:F5"/>
    <mergeCell ref="G5:H5"/>
    <mergeCell ref="I5:J5"/>
  </mergeCells>
  <pageMargins left="0.70866141732283472" right="0.70866141732283472" top="0.74803149606299213" bottom="0.74803149606299213" header="0.31496062992125984" footer="0.31496062992125984"/>
  <pageSetup paperSize="9" scale="78" orientation="portrait" r:id="rId1"/>
  <ignoredErrors>
    <ignoredError sqref="C6:J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7"/>
  <sheetViews>
    <sheetView topLeftCell="A25" workbookViewId="0"/>
  </sheetViews>
  <sheetFormatPr defaultColWidth="9.140625" defaultRowHeight="14.25"/>
  <cols>
    <col min="1" max="1" width="6" style="16" customWidth="1"/>
    <col min="2" max="2" width="40.28515625" style="16" customWidth="1"/>
    <col min="3" max="4" width="11.42578125" style="16" customWidth="1"/>
    <col min="5" max="6" width="11.5703125" style="16" customWidth="1"/>
    <col min="7" max="7" width="9.140625" style="16"/>
    <col min="8" max="8" width="9.140625" style="49"/>
    <col min="9" max="257" width="9.140625" style="16"/>
    <col min="258" max="258" width="40.28515625" style="16" customWidth="1"/>
    <col min="259" max="262" width="9.5703125" style="16" customWidth="1"/>
    <col min="263" max="513" width="9.140625" style="16"/>
    <col min="514" max="514" width="40.28515625" style="16" customWidth="1"/>
    <col min="515" max="518" width="9.5703125" style="16" customWidth="1"/>
    <col min="519" max="769" width="9.140625" style="16"/>
    <col min="770" max="770" width="40.28515625" style="16" customWidth="1"/>
    <col min="771" max="774" width="9.5703125" style="16" customWidth="1"/>
    <col min="775" max="1025" width="9.140625" style="16"/>
    <col min="1026" max="1026" width="40.28515625" style="16" customWidth="1"/>
    <col min="1027" max="1030" width="9.5703125" style="16" customWidth="1"/>
    <col min="1031" max="1281" width="9.140625" style="16"/>
    <col min="1282" max="1282" width="40.28515625" style="16" customWidth="1"/>
    <col min="1283" max="1286" width="9.5703125" style="16" customWidth="1"/>
    <col min="1287" max="1537" width="9.140625" style="16"/>
    <col min="1538" max="1538" width="40.28515625" style="16" customWidth="1"/>
    <col min="1539" max="1542" width="9.5703125" style="16" customWidth="1"/>
    <col min="1543" max="1793" width="9.140625" style="16"/>
    <col min="1794" max="1794" width="40.28515625" style="16" customWidth="1"/>
    <col min="1795" max="1798" width="9.5703125" style="16" customWidth="1"/>
    <col min="1799" max="2049" width="9.140625" style="16"/>
    <col min="2050" max="2050" width="40.28515625" style="16" customWidth="1"/>
    <col min="2051" max="2054" width="9.5703125" style="16" customWidth="1"/>
    <col min="2055" max="2305" width="9.140625" style="16"/>
    <col min="2306" max="2306" width="40.28515625" style="16" customWidth="1"/>
    <col min="2307" max="2310" width="9.5703125" style="16" customWidth="1"/>
    <col min="2311" max="2561" width="9.140625" style="16"/>
    <col min="2562" max="2562" width="40.28515625" style="16" customWidth="1"/>
    <col min="2563" max="2566" width="9.5703125" style="16" customWidth="1"/>
    <col min="2567" max="2817" width="9.140625" style="16"/>
    <col min="2818" max="2818" width="40.28515625" style="16" customWidth="1"/>
    <col min="2819" max="2822" width="9.5703125" style="16" customWidth="1"/>
    <col min="2823" max="3073" width="9.140625" style="16"/>
    <col min="3074" max="3074" width="40.28515625" style="16" customWidth="1"/>
    <col min="3075" max="3078" width="9.5703125" style="16" customWidth="1"/>
    <col min="3079" max="3329" width="9.140625" style="16"/>
    <col min="3330" max="3330" width="40.28515625" style="16" customWidth="1"/>
    <col min="3331" max="3334" width="9.5703125" style="16" customWidth="1"/>
    <col min="3335" max="3585" width="9.140625" style="16"/>
    <col min="3586" max="3586" width="40.28515625" style="16" customWidth="1"/>
    <col min="3587" max="3590" width="9.5703125" style="16" customWidth="1"/>
    <col min="3591" max="3841" width="9.140625" style="16"/>
    <col min="3842" max="3842" width="40.28515625" style="16" customWidth="1"/>
    <col min="3843" max="3846" width="9.5703125" style="16" customWidth="1"/>
    <col min="3847" max="4097" width="9.140625" style="16"/>
    <col min="4098" max="4098" width="40.28515625" style="16" customWidth="1"/>
    <col min="4099" max="4102" width="9.5703125" style="16" customWidth="1"/>
    <col min="4103" max="4353" width="9.140625" style="16"/>
    <col min="4354" max="4354" width="40.28515625" style="16" customWidth="1"/>
    <col min="4355" max="4358" width="9.5703125" style="16" customWidth="1"/>
    <col min="4359" max="4609" width="9.140625" style="16"/>
    <col min="4610" max="4610" width="40.28515625" style="16" customWidth="1"/>
    <col min="4611" max="4614" width="9.5703125" style="16" customWidth="1"/>
    <col min="4615" max="4865" width="9.140625" style="16"/>
    <col min="4866" max="4866" width="40.28515625" style="16" customWidth="1"/>
    <col min="4867" max="4870" width="9.5703125" style="16" customWidth="1"/>
    <col min="4871" max="5121" width="9.140625" style="16"/>
    <col min="5122" max="5122" width="40.28515625" style="16" customWidth="1"/>
    <col min="5123" max="5126" width="9.5703125" style="16" customWidth="1"/>
    <col min="5127" max="5377" width="9.140625" style="16"/>
    <col min="5378" max="5378" width="40.28515625" style="16" customWidth="1"/>
    <col min="5379" max="5382" width="9.5703125" style="16" customWidth="1"/>
    <col min="5383" max="5633" width="9.140625" style="16"/>
    <col min="5634" max="5634" width="40.28515625" style="16" customWidth="1"/>
    <col min="5635" max="5638" width="9.5703125" style="16" customWidth="1"/>
    <col min="5639" max="5889" width="9.140625" style="16"/>
    <col min="5890" max="5890" width="40.28515625" style="16" customWidth="1"/>
    <col min="5891" max="5894" width="9.5703125" style="16" customWidth="1"/>
    <col min="5895" max="6145" width="9.140625" style="16"/>
    <col min="6146" max="6146" width="40.28515625" style="16" customWidth="1"/>
    <col min="6147" max="6150" width="9.5703125" style="16" customWidth="1"/>
    <col min="6151" max="6401" width="9.140625" style="16"/>
    <col min="6402" max="6402" width="40.28515625" style="16" customWidth="1"/>
    <col min="6403" max="6406" width="9.5703125" style="16" customWidth="1"/>
    <col min="6407" max="6657" width="9.140625" style="16"/>
    <col min="6658" max="6658" width="40.28515625" style="16" customWidth="1"/>
    <col min="6659" max="6662" width="9.5703125" style="16" customWidth="1"/>
    <col min="6663" max="6913" width="9.140625" style="16"/>
    <col min="6914" max="6914" width="40.28515625" style="16" customWidth="1"/>
    <col min="6915" max="6918" width="9.5703125" style="16" customWidth="1"/>
    <col min="6919" max="7169" width="9.140625" style="16"/>
    <col min="7170" max="7170" width="40.28515625" style="16" customWidth="1"/>
    <col min="7171" max="7174" width="9.5703125" style="16" customWidth="1"/>
    <col min="7175" max="7425" width="9.140625" style="16"/>
    <col min="7426" max="7426" width="40.28515625" style="16" customWidth="1"/>
    <col min="7427" max="7430" width="9.5703125" style="16" customWidth="1"/>
    <col min="7431" max="7681" width="9.140625" style="16"/>
    <col min="7682" max="7682" width="40.28515625" style="16" customWidth="1"/>
    <col min="7683" max="7686" width="9.5703125" style="16" customWidth="1"/>
    <col min="7687" max="7937" width="9.140625" style="16"/>
    <col min="7938" max="7938" width="40.28515625" style="16" customWidth="1"/>
    <col min="7939" max="7942" width="9.5703125" style="16" customWidth="1"/>
    <col min="7943" max="8193" width="9.140625" style="16"/>
    <col min="8194" max="8194" width="40.28515625" style="16" customWidth="1"/>
    <col min="8195" max="8198" width="9.5703125" style="16" customWidth="1"/>
    <col min="8199" max="8449" width="9.140625" style="16"/>
    <col min="8450" max="8450" width="40.28515625" style="16" customWidth="1"/>
    <col min="8451" max="8454" width="9.5703125" style="16" customWidth="1"/>
    <col min="8455" max="8705" width="9.140625" style="16"/>
    <col min="8706" max="8706" width="40.28515625" style="16" customWidth="1"/>
    <col min="8707" max="8710" width="9.5703125" style="16" customWidth="1"/>
    <col min="8711" max="8961" width="9.140625" style="16"/>
    <col min="8962" max="8962" width="40.28515625" style="16" customWidth="1"/>
    <col min="8963" max="8966" width="9.5703125" style="16" customWidth="1"/>
    <col min="8967" max="9217" width="9.140625" style="16"/>
    <col min="9218" max="9218" width="40.28515625" style="16" customWidth="1"/>
    <col min="9219" max="9222" width="9.5703125" style="16" customWidth="1"/>
    <col min="9223" max="9473" width="9.140625" style="16"/>
    <col min="9474" max="9474" width="40.28515625" style="16" customWidth="1"/>
    <col min="9475" max="9478" width="9.5703125" style="16" customWidth="1"/>
    <col min="9479" max="9729" width="9.140625" style="16"/>
    <col min="9730" max="9730" width="40.28515625" style="16" customWidth="1"/>
    <col min="9731" max="9734" width="9.5703125" style="16" customWidth="1"/>
    <col min="9735" max="9985" width="9.140625" style="16"/>
    <col min="9986" max="9986" width="40.28515625" style="16" customWidth="1"/>
    <col min="9987" max="9990" width="9.5703125" style="16" customWidth="1"/>
    <col min="9991" max="10241" width="9.140625" style="16"/>
    <col min="10242" max="10242" width="40.28515625" style="16" customWidth="1"/>
    <col min="10243" max="10246" width="9.5703125" style="16" customWidth="1"/>
    <col min="10247" max="10497" width="9.140625" style="16"/>
    <col min="10498" max="10498" width="40.28515625" style="16" customWidth="1"/>
    <col min="10499" max="10502" width="9.5703125" style="16" customWidth="1"/>
    <col min="10503" max="10753" width="9.140625" style="16"/>
    <col min="10754" max="10754" width="40.28515625" style="16" customWidth="1"/>
    <col min="10755" max="10758" width="9.5703125" style="16" customWidth="1"/>
    <col min="10759" max="11009" width="9.140625" style="16"/>
    <col min="11010" max="11010" width="40.28515625" style="16" customWidth="1"/>
    <col min="11011" max="11014" width="9.5703125" style="16" customWidth="1"/>
    <col min="11015" max="11265" width="9.140625" style="16"/>
    <col min="11266" max="11266" width="40.28515625" style="16" customWidth="1"/>
    <col min="11267" max="11270" width="9.5703125" style="16" customWidth="1"/>
    <col min="11271" max="11521" width="9.140625" style="16"/>
    <col min="11522" max="11522" width="40.28515625" style="16" customWidth="1"/>
    <col min="11523" max="11526" width="9.5703125" style="16" customWidth="1"/>
    <col min="11527" max="11777" width="9.140625" style="16"/>
    <col min="11778" max="11778" width="40.28515625" style="16" customWidth="1"/>
    <col min="11779" max="11782" width="9.5703125" style="16" customWidth="1"/>
    <col min="11783" max="12033" width="9.140625" style="16"/>
    <col min="12034" max="12034" width="40.28515625" style="16" customWidth="1"/>
    <col min="12035" max="12038" width="9.5703125" style="16" customWidth="1"/>
    <col min="12039" max="12289" width="9.140625" style="16"/>
    <col min="12290" max="12290" width="40.28515625" style="16" customWidth="1"/>
    <col min="12291" max="12294" width="9.5703125" style="16" customWidth="1"/>
    <col min="12295" max="12545" width="9.140625" style="16"/>
    <col min="12546" max="12546" width="40.28515625" style="16" customWidth="1"/>
    <col min="12547" max="12550" width="9.5703125" style="16" customWidth="1"/>
    <col min="12551" max="12801" width="9.140625" style="16"/>
    <col min="12802" max="12802" width="40.28515625" style="16" customWidth="1"/>
    <col min="12803" max="12806" width="9.5703125" style="16" customWidth="1"/>
    <col min="12807" max="13057" width="9.140625" style="16"/>
    <col min="13058" max="13058" width="40.28515625" style="16" customWidth="1"/>
    <col min="13059" max="13062" width="9.5703125" style="16" customWidth="1"/>
    <col min="13063" max="13313" width="9.140625" style="16"/>
    <col min="13314" max="13314" width="40.28515625" style="16" customWidth="1"/>
    <col min="13315" max="13318" width="9.5703125" style="16" customWidth="1"/>
    <col min="13319" max="13569" width="9.140625" style="16"/>
    <col min="13570" max="13570" width="40.28515625" style="16" customWidth="1"/>
    <col min="13571" max="13574" width="9.5703125" style="16" customWidth="1"/>
    <col min="13575" max="13825" width="9.140625" style="16"/>
    <col min="13826" max="13826" width="40.28515625" style="16" customWidth="1"/>
    <col min="13827" max="13830" width="9.5703125" style="16" customWidth="1"/>
    <col min="13831" max="14081" width="9.140625" style="16"/>
    <col min="14082" max="14082" width="40.28515625" style="16" customWidth="1"/>
    <col min="14083" max="14086" width="9.5703125" style="16" customWidth="1"/>
    <col min="14087" max="14337" width="9.140625" style="16"/>
    <col min="14338" max="14338" width="40.28515625" style="16" customWidth="1"/>
    <col min="14339" max="14342" width="9.5703125" style="16" customWidth="1"/>
    <col min="14343" max="14593" width="9.140625" style="16"/>
    <col min="14594" max="14594" width="40.28515625" style="16" customWidth="1"/>
    <col min="14595" max="14598" width="9.5703125" style="16" customWidth="1"/>
    <col min="14599" max="14849" width="9.140625" style="16"/>
    <col min="14850" max="14850" width="40.28515625" style="16" customWidth="1"/>
    <col min="14851" max="14854" width="9.5703125" style="16" customWidth="1"/>
    <col min="14855" max="15105" width="9.140625" style="16"/>
    <col min="15106" max="15106" width="40.28515625" style="16" customWidth="1"/>
    <col min="15107" max="15110" width="9.5703125" style="16" customWidth="1"/>
    <col min="15111" max="15361" width="9.140625" style="16"/>
    <col min="15362" max="15362" width="40.28515625" style="16" customWidth="1"/>
    <col min="15363" max="15366" width="9.5703125" style="16" customWidth="1"/>
    <col min="15367" max="15617" width="9.140625" style="16"/>
    <col min="15618" max="15618" width="40.28515625" style="16" customWidth="1"/>
    <col min="15619" max="15622" width="9.5703125" style="16" customWidth="1"/>
    <col min="15623" max="15873" width="9.140625" style="16"/>
    <col min="15874" max="15874" width="40.28515625" style="16" customWidth="1"/>
    <col min="15875" max="15878" width="9.5703125" style="16" customWidth="1"/>
    <col min="15879" max="16129" width="9.140625" style="16"/>
    <col min="16130" max="16130" width="40.28515625" style="16" customWidth="1"/>
    <col min="16131" max="16134" width="9.5703125" style="16" customWidth="1"/>
    <col min="16135" max="16384" width="9.140625" style="16"/>
  </cols>
  <sheetData>
    <row r="1" spans="1:13">
      <c r="A1" s="54"/>
      <c r="B1" s="54"/>
      <c r="E1" s="1033" t="s">
        <v>192</v>
      </c>
      <c r="F1" s="1033"/>
    </row>
    <row r="2" spans="1:13">
      <c r="C2" s="18"/>
      <c r="D2" s="17"/>
      <c r="E2" s="18"/>
    </row>
    <row r="3" spans="1:13" ht="35.25" customHeight="1">
      <c r="B3" s="1034" t="s">
        <v>72</v>
      </c>
      <c r="C3" s="1034"/>
      <c r="D3" s="1034"/>
      <c r="E3" s="1034"/>
      <c r="F3" s="1034"/>
    </row>
    <row r="4" spans="1:13" ht="15" thickBot="1">
      <c r="J4" s="182"/>
      <c r="K4" s="182"/>
      <c r="L4" s="182"/>
      <c r="M4" s="182"/>
    </row>
    <row r="5" spans="1:13" s="20" customFormat="1" ht="63.75" customHeight="1">
      <c r="B5" s="1035" t="s">
        <v>3</v>
      </c>
      <c r="C5" s="1045" t="s">
        <v>116</v>
      </c>
      <c r="D5" s="1046"/>
      <c r="E5" s="1047" t="s">
        <v>115</v>
      </c>
      <c r="F5" s="1046"/>
      <c r="H5" s="50"/>
      <c r="J5" s="182"/>
      <c r="K5" s="182"/>
      <c r="L5" s="182"/>
      <c r="M5" s="182"/>
    </row>
    <row r="6" spans="1:13" s="21" customFormat="1" ht="15" thickBot="1">
      <c r="B6" s="1036"/>
      <c r="C6" s="146" t="s">
        <v>166</v>
      </c>
      <c r="D6" s="147" t="s">
        <v>175</v>
      </c>
      <c r="E6" s="144" t="s">
        <v>166</v>
      </c>
      <c r="F6" s="145" t="s">
        <v>175</v>
      </c>
      <c r="H6" s="26"/>
      <c r="J6" s="182"/>
      <c r="K6" s="182"/>
      <c r="L6" s="182"/>
      <c r="M6" s="182"/>
    </row>
    <row r="7" spans="1:13" s="21" customFormat="1" ht="12.75">
      <c r="B7" s="189" t="s">
        <v>117</v>
      </c>
      <c r="C7" s="263">
        <v>33037</v>
      </c>
      <c r="D7" s="264">
        <v>35218</v>
      </c>
      <c r="E7" s="261">
        <v>17176</v>
      </c>
      <c r="F7" s="267">
        <v>18451</v>
      </c>
      <c r="H7" s="26"/>
    </row>
    <row r="8" spans="1:13" s="21" customFormat="1" ht="12.75">
      <c r="B8" s="138" t="s">
        <v>79</v>
      </c>
      <c r="C8" s="363">
        <v>0.82639558565596349</v>
      </c>
      <c r="D8" s="369">
        <v>0.8110983575398617</v>
      </c>
      <c r="E8" s="367">
        <v>0.17360441434403659</v>
      </c>
      <c r="F8" s="364">
        <v>0.18890164246013821</v>
      </c>
      <c r="H8" s="26"/>
    </row>
    <row r="9" spans="1:13" s="21" customFormat="1" ht="13.5" thickBot="1">
      <c r="B9" s="183" t="s">
        <v>80</v>
      </c>
      <c r="C9" s="394">
        <v>2.127685758982671</v>
      </c>
      <c r="D9" s="396">
        <v>2.0569739745295297</v>
      </c>
      <c r="E9" s="397">
        <v>0.44697194238173027</v>
      </c>
      <c r="F9" s="395">
        <v>0.4790612120889301</v>
      </c>
      <c r="H9" s="163"/>
      <c r="I9" s="163"/>
    </row>
    <row r="10" spans="1:13" s="2" customFormat="1" ht="13.5" customHeight="1" thickBot="1">
      <c r="B10" s="1042" t="s">
        <v>4</v>
      </c>
      <c r="C10" s="1042"/>
      <c r="D10" s="1042"/>
      <c r="E10" s="1042"/>
      <c r="F10" s="1042"/>
      <c r="H10" s="4"/>
    </row>
    <row r="11" spans="1:13" s="2" customFormat="1" ht="12.75">
      <c r="B11" s="3" t="s">
        <v>5</v>
      </c>
      <c r="C11" s="361">
        <v>0.43348439999999999</v>
      </c>
      <c r="D11" s="362">
        <v>0.42811779999999999</v>
      </c>
      <c r="E11" s="361">
        <v>0.69394310000000003</v>
      </c>
      <c r="F11" s="362">
        <v>0.68633189999999999</v>
      </c>
      <c r="H11" s="4"/>
    </row>
    <row r="12" spans="1:13" s="2" customFormat="1" ht="12.75">
      <c r="B12" s="28" t="s">
        <v>7</v>
      </c>
      <c r="C12" s="329">
        <v>0.76517999999999997</v>
      </c>
      <c r="D12" s="398">
        <v>0.74861</v>
      </c>
      <c r="E12" s="329">
        <v>2.2673700000000001</v>
      </c>
      <c r="F12" s="398">
        <v>2.1880799999999998</v>
      </c>
      <c r="H12" s="4"/>
    </row>
    <row r="13" spans="1:13" s="2" customFormat="1" ht="12.75">
      <c r="B13" s="5" t="s">
        <v>8</v>
      </c>
      <c r="C13" s="363">
        <v>0.17449269999999997</v>
      </c>
      <c r="D13" s="364">
        <v>0.1625316</v>
      </c>
      <c r="E13" s="363">
        <v>0.40150509999999995</v>
      </c>
      <c r="F13" s="364">
        <v>0.39742260000000001</v>
      </c>
      <c r="H13" s="4"/>
      <c r="I13" s="8"/>
      <c r="J13" s="8"/>
    </row>
    <row r="14" spans="1:13" s="2" customFormat="1" ht="25.5">
      <c r="B14" s="5" t="s">
        <v>6</v>
      </c>
      <c r="C14" s="381">
        <v>1.76518</v>
      </c>
      <c r="D14" s="380">
        <v>1.74861</v>
      </c>
      <c r="E14" s="381">
        <v>3.2673700000000001</v>
      </c>
      <c r="F14" s="380">
        <v>3.1880799999999998</v>
      </c>
      <c r="H14" s="4"/>
      <c r="I14" s="8"/>
      <c r="J14" s="8"/>
    </row>
    <row r="15" spans="1:13" s="2" customFormat="1" ht="12.75">
      <c r="B15" s="5" t="s">
        <v>151</v>
      </c>
      <c r="C15" s="381">
        <v>0.33382000000000001</v>
      </c>
      <c r="D15" s="380">
        <v>0.31973000000000001</v>
      </c>
      <c r="E15" s="381">
        <v>1.18258</v>
      </c>
      <c r="F15" s="380">
        <v>1.0766</v>
      </c>
      <c r="H15" s="4"/>
      <c r="I15" s="8"/>
      <c r="J15" s="8"/>
    </row>
    <row r="16" spans="1:13" s="2" customFormat="1" ht="25.5">
      <c r="B16" s="7" t="s">
        <v>147</v>
      </c>
      <c r="C16" s="65">
        <v>0.16599</v>
      </c>
      <c r="D16" s="66">
        <v>0.14752999999999999</v>
      </c>
      <c r="E16" s="65">
        <v>0.37947999999999998</v>
      </c>
      <c r="F16" s="66">
        <v>0.37665999999999999</v>
      </c>
      <c r="H16" s="4"/>
      <c r="I16" s="8"/>
      <c r="J16" s="8"/>
    </row>
    <row r="17" spans="2:10" s="2" customFormat="1" ht="38.25">
      <c r="B17" s="7" t="s">
        <v>9</v>
      </c>
      <c r="C17" s="381">
        <v>6.63476</v>
      </c>
      <c r="D17" s="380">
        <v>7.0855699999999997</v>
      </c>
      <c r="E17" s="381">
        <v>-6.1866300000000001</v>
      </c>
      <c r="F17" s="380">
        <v>-5.7972799999999998</v>
      </c>
      <c r="H17" s="4"/>
      <c r="I17" s="8"/>
      <c r="J17" s="8"/>
    </row>
    <row r="18" spans="2:10" s="2" customFormat="1" ht="26.25" thickBot="1">
      <c r="B18" s="7" t="s">
        <v>137</v>
      </c>
      <c r="C18" s="399">
        <v>11.54576</v>
      </c>
      <c r="D18" s="386">
        <v>12.48747</v>
      </c>
      <c r="E18" s="385">
        <v>-8.2536199999999997</v>
      </c>
      <c r="F18" s="400">
        <v>-9.2467000000000006</v>
      </c>
      <c r="H18" s="4"/>
      <c r="I18" s="8"/>
      <c r="J18" s="8"/>
    </row>
    <row r="19" spans="2:10" s="2" customFormat="1" ht="13.5" customHeight="1" thickBot="1">
      <c r="B19" s="1042" t="s">
        <v>10</v>
      </c>
      <c r="C19" s="1042"/>
      <c r="D19" s="1042"/>
      <c r="E19" s="1042"/>
      <c r="F19" s="1042"/>
      <c r="H19" s="4"/>
    </row>
    <row r="20" spans="2:10" s="2" customFormat="1" ht="12.75">
      <c r="B20" s="3" t="s">
        <v>11</v>
      </c>
      <c r="C20" s="33">
        <v>1.5092300000000001</v>
      </c>
      <c r="D20" s="32">
        <v>1.5047699999999999</v>
      </c>
      <c r="E20" s="33">
        <v>0.75249999999999995</v>
      </c>
      <c r="F20" s="32">
        <v>0.77344000000000002</v>
      </c>
      <c r="G20" s="53"/>
      <c r="H20" s="4"/>
      <c r="I20" s="8"/>
    </row>
    <row r="21" spans="2:10" s="2" customFormat="1" ht="12.75">
      <c r="B21" s="5" t="s">
        <v>12</v>
      </c>
      <c r="C21" s="40">
        <v>1.0410200000000001</v>
      </c>
      <c r="D21" s="35">
        <v>1.04081</v>
      </c>
      <c r="E21" s="40">
        <v>0.50209999999999999</v>
      </c>
      <c r="F21" s="35">
        <v>0.51200000000000001</v>
      </c>
      <c r="G21" s="53"/>
      <c r="H21" s="4"/>
      <c r="I21" s="8"/>
    </row>
    <row r="22" spans="2:10" s="2" customFormat="1" ht="12.75">
      <c r="B22" s="5" t="s">
        <v>13</v>
      </c>
      <c r="C22" s="40">
        <v>0.28760000000000002</v>
      </c>
      <c r="D22" s="35">
        <v>0.2747</v>
      </c>
      <c r="E22" s="40">
        <v>0.1094</v>
      </c>
      <c r="F22" s="35">
        <v>0.12939000000000001</v>
      </c>
      <c r="G22" s="53"/>
      <c r="H22" s="4"/>
      <c r="I22" s="8"/>
    </row>
    <row r="23" spans="2:10" s="2" customFormat="1" ht="13.5" thickBot="1">
      <c r="B23" s="7" t="s">
        <v>14</v>
      </c>
      <c r="C23" s="371">
        <v>228799.55790000001</v>
      </c>
      <c r="D23" s="372">
        <v>235388.961962</v>
      </c>
      <c r="E23" s="371">
        <v>-29165.987357999998</v>
      </c>
      <c r="F23" s="370">
        <v>-26839.112989000001</v>
      </c>
      <c r="G23" s="53"/>
      <c r="H23" s="4"/>
      <c r="I23" s="8"/>
    </row>
    <row r="24" spans="2:10" s="2" customFormat="1" ht="13.5" customHeight="1" thickBot="1">
      <c r="B24" s="1042" t="s">
        <v>15</v>
      </c>
      <c r="C24" s="1042"/>
      <c r="D24" s="1042"/>
      <c r="E24" s="1042"/>
      <c r="F24" s="1042"/>
      <c r="H24" s="4"/>
      <c r="I24" s="8"/>
    </row>
    <row r="25" spans="2:10" s="2" customFormat="1" ht="12.75">
      <c r="B25" s="335" t="s">
        <v>176</v>
      </c>
      <c r="C25" s="375">
        <v>0.88931000000000004</v>
      </c>
      <c r="D25" s="376">
        <v>0.91520000000000001</v>
      </c>
      <c r="E25" s="377">
        <v>0.40875</v>
      </c>
      <c r="F25" s="376">
        <v>0.46784999999999999</v>
      </c>
      <c r="G25" s="53"/>
      <c r="H25" s="4"/>
      <c r="I25" s="8"/>
    </row>
    <row r="26" spans="2:10" s="2" customFormat="1" ht="12.75">
      <c r="B26" s="336" t="s">
        <v>177</v>
      </c>
      <c r="C26" s="375">
        <v>1.94363</v>
      </c>
      <c r="D26" s="376">
        <v>1.97858</v>
      </c>
      <c r="E26" s="377">
        <v>0.78088999999999997</v>
      </c>
      <c r="F26" s="376">
        <v>0.94110000000000005</v>
      </c>
      <c r="G26" s="53"/>
      <c r="H26" s="4"/>
      <c r="I26" s="8"/>
    </row>
    <row r="27" spans="2:10" s="2" customFormat="1" ht="12.75">
      <c r="B27" s="336" t="s">
        <v>17</v>
      </c>
      <c r="C27" s="375">
        <v>6.1660300000000001</v>
      </c>
      <c r="D27" s="376">
        <v>6.2515299999999998</v>
      </c>
      <c r="E27" s="377">
        <v>3.3930400000000001</v>
      </c>
      <c r="F27" s="376">
        <v>3.8879999999999999</v>
      </c>
      <c r="G27" s="53"/>
      <c r="H27" s="4"/>
      <c r="I27" s="8"/>
    </row>
    <row r="28" spans="2:10" s="2" customFormat="1" ht="12.75">
      <c r="B28" s="336" t="s">
        <v>178</v>
      </c>
      <c r="C28" s="375">
        <v>3.6498599999999999</v>
      </c>
      <c r="D28" s="376">
        <v>3.7891900000000001</v>
      </c>
      <c r="E28" s="377">
        <v>2.0745800000000001</v>
      </c>
      <c r="F28" s="376">
        <v>2.4366500000000002</v>
      </c>
      <c r="G28" s="53"/>
      <c r="H28" s="4"/>
      <c r="I28" s="8"/>
    </row>
    <row r="29" spans="2:10" s="2" customFormat="1" ht="12.75">
      <c r="B29" s="336" t="s">
        <v>143</v>
      </c>
      <c r="C29" s="379">
        <v>3.67516</v>
      </c>
      <c r="D29" s="380">
        <v>3.82403</v>
      </c>
      <c r="E29" s="381">
        <v>2.0891299999999999</v>
      </c>
      <c r="F29" s="380">
        <v>2.4771299999999998</v>
      </c>
      <c r="G29" s="53"/>
      <c r="H29" s="4"/>
      <c r="I29" s="8"/>
    </row>
    <row r="30" spans="2:10" s="2" customFormat="1" ht="12.75">
      <c r="B30" s="336" t="s">
        <v>140</v>
      </c>
      <c r="C30" s="379">
        <v>5.34063</v>
      </c>
      <c r="D30" s="380">
        <v>5.4081900000000003</v>
      </c>
      <c r="E30" s="381">
        <v>-5.8418000000000001</v>
      </c>
      <c r="F30" s="380">
        <v>-7.13774</v>
      </c>
      <c r="G30" s="53"/>
      <c r="H30" s="4"/>
      <c r="I30" s="8"/>
    </row>
    <row r="31" spans="2:10" s="2" customFormat="1" ht="12.75">
      <c r="B31" s="336" t="s">
        <v>18</v>
      </c>
      <c r="C31" s="379">
        <v>1.60026</v>
      </c>
      <c r="D31" s="380">
        <v>1.61084</v>
      </c>
      <c r="E31" s="381">
        <v>1.22963</v>
      </c>
      <c r="F31" s="380">
        <v>1.3815299999999999</v>
      </c>
      <c r="G31" s="53"/>
      <c r="H31" s="4"/>
      <c r="I31" s="8"/>
    </row>
    <row r="32" spans="2:10" s="2" customFormat="1" ht="22.5">
      <c r="B32" s="337" t="s">
        <v>16</v>
      </c>
      <c r="C32" s="379">
        <v>59.195300000000003</v>
      </c>
      <c r="D32" s="380">
        <v>58.385739999999998</v>
      </c>
      <c r="E32" s="381">
        <v>107.57326</v>
      </c>
      <c r="F32" s="380">
        <v>93.878690000000006</v>
      </c>
      <c r="G32" s="53"/>
      <c r="H32" s="4"/>
      <c r="I32" s="8"/>
    </row>
    <row r="33" spans="2:16" s="2" customFormat="1" ht="12.75">
      <c r="B33" s="337" t="s">
        <v>182</v>
      </c>
      <c r="C33" s="379">
        <v>100.00378000000001</v>
      </c>
      <c r="D33" s="380">
        <v>96.326740000000001</v>
      </c>
      <c r="E33" s="381">
        <v>175.93897000000001</v>
      </c>
      <c r="F33" s="380">
        <v>149.79560000000001</v>
      </c>
      <c r="G33" s="53"/>
      <c r="H33" s="4"/>
      <c r="I33" s="8"/>
    </row>
    <row r="34" spans="2:16" s="2" customFormat="1" ht="22.5">
      <c r="B34" s="337" t="s">
        <v>179</v>
      </c>
      <c r="C34" s="379">
        <v>99.315290000000005</v>
      </c>
      <c r="D34" s="380">
        <v>95.449129999999997</v>
      </c>
      <c r="E34" s="381">
        <v>174.71370999999999</v>
      </c>
      <c r="F34" s="380">
        <v>147.34780000000001</v>
      </c>
      <c r="G34" s="53"/>
      <c r="H34" s="4"/>
      <c r="I34" s="8"/>
    </row>
    <row r="35" spans="2:16" s="2" customFormat="1" ht="22.5">
      <c r="B35" s="337" t="s">
        <v>180</v>
      </c>
      <c r="C35" s="379">
        <v>133.83517000000001</v>
      </c>
      <c r="D35" s="380">
        <v>133.28116</v>
      </c>
      <c r="E35" s="381">
        <v>341.99775</v>
      </c>
      <c r="F35" s="380">
        <v>286.47003000000001</v>
      </c>
      <c r="G35" s="53"/>
      <c r="H35" s="4"/>
      <c r="I35" s="8"/>
    </row>
    <row r="36" spans="2:16" s="2" customFormat="1" ht="33.75">
      <c r="B36" s="337" t="s">
        <v>19</v>
      </c>
      <c r="C36" s="379">
        <v>1.4602200000000001</v>
      </c>
      <c r="D36" s="380">
        <v>1.4514899999999999</v>
      </c>
      <c r="E36" s="381">
        <v>0.88090000000000002</v>
      </c>
      <c r="F36" s="380">
        <v>0.97430000000000005</v>
      </c>
      <c r="G36" s="53"/>
      <c r="H36" s="4"/>
      <c r="I36" s="8"/>
    </row>
    <row r="37" spans="2:16" s="2" customFormat="1" ht="23.25" thickBot="1">
      <c r="B37" s="338" t="s">
        <v>181</v>
      </c>
      <c r="C37" s="46">
        <v>0.46997</v>
      </c>
      <c r="D37" s="45">
        <v>0.47045999999999999</v>
      </c>
      <c r="E37" s="44">
        <v>0.58052000000000004</v>
      </c>
      <c r="F37" s="45">
        <v>0.53427999999999998</v>
      </c>
      <c r="G37" s="53"/>
      <c r="H37" s="4"/>
      <c r="I37" s="8"/>
    </row>
    <row r="38" spans="2:16" s="2" customFormat="1" ht="13.5" customHeight="1" thickBot="1">
      <c r="B38" s="1042" t="s">
        <v>20</v>
      </c>
      <c r="C38" s="1042"/>
      <c r="D38" s="1042"/>
      <c r="E38" s="1042"/>
      <c r="F38" s="1042"/>
      <c r="G38" s="53"/>
      <c r="H38" s="4"/>
      <c r="I38" s="8"/>
    </row>
    <row r="39" spans="2:16" s="2" customFormat="1" ht="12.75">
      <c r="B39" s="3" t="s">
        <v>130</v>
      </c>
      <c r="C39" s="51">
        <v>6.7750000000000005E-2</v>
      </c>
      <c r="D39" s="52">
        <v>7.1330000000000005E-2</v>
      </c>
      <c r="E39" s="51">
        <v>-9.0340000000000004E-2</v>
      </c>
      <c r="F39" s="401">
        <v>-7.9909999999999995E-2</v>
      </c>
      <c r="G39" s="53"/>
      <c r="H39" s="4"/>
      <c r="I39" s="8"/>
    </row>
    <row r="40" spans="2:16" s="2" customFormat="1" ht="12.75">
      <c r="B40" s="5" t="s">
        <v>131</v>
      </c>
      <c r="C40" s="235">
        <v>0.12192</v>
      </c>
      <c r="D40" s="236">
        <v>0.12554000000000001</v>
      </c>
      <c r="E40" s="235">
        <v>-0.27176</v>
      </c>
      <c r="F40" s="387">
        <v>-0.23597000000000001</v>
      </c>
      <c r="G40" s="53"/>
      <c r="H40" s="4"/>
    </row>
    <row r="41" spans="2:16" s="2" customFormat="1" ht="12.75">
      <c r="B41" s="5" t="s">
        <v>21</v>
      </c>
      <c r="C41" s="363">
        <v>7.6185500000000003E-2</v>
      </c>
      <c r="D41" s="364">
        <v>7.7934500000000004E-2</v>
      </c>
      <c r="E41" s="363">
        <v>-0.22100909999999999</v>
      </c>
      <c r="F41" s="351">
        <v>-0.1707998</v>
      </c>
      <c r="G41" s="53"/>
      <c r="H41" s="4"/>
    </row>
    <row r="42" spans="2:16" s="2" customFormat="1" ht="25.5">
      <c r="B42" s="5" t="s">
        <v>132</v>
      </c>
      <c r="C42" s="235">
        <v>0.10181</v>
      </c>
      <c r="D42" s="236">
        <v>0.10698000000000001</v>
      </c>
      <c r="E42" s="235">
        <v>-0.15543000000000001</v>
      </c>
      <c r="F42" s="387">
        <v>-0.14255999999999999</v>
      </c>
      <c r="G42" s="53"/>
      <c r="H42" s="4"/>
    </row>
    <row r="43" spans="2:16" s="2" customFormat="1" ht="12.75">
      <c r="B43" s="7" t="s">
        <v>134</v>
      </c>
      <c r="C43" s="235">
        <v>6.898E-2</v>
      </c>
      <c r="D43" s="236">
        <v>7.2900000000000006E-2</v>
      </c>
      <c r="E43" s="235">
        <v>-8.3879999999999996E-2</v>
      </c>
      <c r="F43" s="236">
        <v>-7.714E-2</v>
      </c>
      <c r="G43" s="53"/>
      <c r="H43" s="4"/>
    </row>
    <row r="44" spans="2:16" s="2" customFormat="1" ht="13.5" thickBot="1">
      <c r="B44" s="9" t="s">
        <v>22</v>
      </c>
      <c r="C44" s="394">
        <v>7.7563800000000002E-2</v>
      </c>
      <c r="D44" s="395">
        <v>7.9658800000000002E-2</v>
      </c>
      <c r="E44" s="394">
        <v>-0.2052158</v>
      </c>
      <c r="F44" s="308">
        <v>-0.1648887</v>
      </c>
      <c r="G44" s="53"/>
      <c r="H44" s="4"/>
    </row>
    <row r="47" spans="2:16" ht="84" customHeight="1">
      <c r="B47" s="1041" t="s">
        <v>186</v>
      </c>
      <c r="C47" s="1041"/>
      <c r="D47" s="1041"/>
      <c r="E47" s="1041"/>
      <c r="F47" s="1041"/>
      <c r="G47" s="223"/>
      <c r="H47" s="223"/>
      <c r="I47" s="223"/>
      <c r="J47" s="223"/>
      <c r="K47" s="223"/>
      <c r="L47" s="223"/>
      <c r="M47" s="223"/>
      <c r="N47" s="223"/>
      <c r="O47" s="223"/>
      <c r="P47" s="223"/>
    </row>
  </sheetData>
  <mergeCells count="10">
    <mergeCell ref="B47:F47"/>
    <mergeCell ref="B38:F38"/>
    <mergeCell ref="E1:F1"/>
    <mergeCell ref="B3:F3"/>
    <mergeCell ref="B5:B6"/>
    <mergeCell ref="C5:D5"/>
    <mergeCell ref="E5:F5"/>
    <mergeCell ref="B10:F10"/>
    <mergeCell ref="B19:F19"/>
    <mergeCell ref="B24:F24"/>
  </mergeCells>
  <pageMargins left="0.70866141732283472" right="0.70866141732283472" top="0.74803149606299213" bottom="0.74803149606299213" header="0.31496062992125984" footer="0.31496062992125984"/>
  <pageSetup paperSize="9" scale="84" orientation="portrait" r:id="rId1"/>
  <ignoredErrors>
    <ignoredError sqref="C6:F6"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4"/>
  <sheetViews>
    <sheetView workbookViewId="0"/>
  </sheetViews>
  <sheetFormatPr defaultColWidth="9.140625" defaultRowHeight="14.25"/>
  <cols>
    <col min="1" max="1" width="6.28515625" style="182" customWidth="1"/>
    <col min="2" max="2" width="44.140625" style="182" customWidth="1"/>
    <col min="3" max="6" width="12.28515625" style="182" customWidth="1"/>
    <col min="7" max="9" width="9.140625" style="182"/>
    <col min="10" max="10" width="11.5703125" style="182" bestFit="1" customWidth="1"/>
    <col min="11" max="247" width="9.140625" style="182"/>
    <col min="248" max="248" width="35.42578125" style="182" customWidth="1"/>
    <col min="249" max="250" width="7.85546875" style="182" customWidth="1"/>
    <col min="251" max="252" width="8.140625" style="182" bestFit="1" customWidth="1"/>
    <col min="253" max="254" width="8.42578125" style="182" customWidth="1"/>
    <col min="255" max="256" width="7.85546875" style="182" customWidth="1"/>
    <col min="257" max="503" width="9.140625" style="182"/>
    <col min="504" max="504" width="35.42578125" style="182" customWidth="1"/>
    <col min="505" max="506" width="7.85546875" style="182" customWidth="1"/>
    <col min="507" max="508" width="8.140625" style="182" bestFit="1" customWidth="1"/>
    <col min="509" max="510" width="8.42578125" style="182" customWidth="1"/>
    <col min="511" max="512" width="7.85546875" style="182" customWidth="1"/>
    <col min="513" max="759" width="9.140625" style="182"/>
    <col min="760" max="760" width="35.42578125" style="182" customWidth="1"/>
    <col min="761" max="762" width="7.85546875" style="182" customWidth="1"/>
    <col min="763" max="764" width="8.140625" style="182" bestFit="1" customWidth="1"/>
    <col min="765" max="766" width="8.42578125" style="182" customWidth="1"/>
    <col min="767" max="768" width="7.85546875" style="182" customWidth="1"/>
    <col min="769" max="1015" width="9.140625" style="182"/>
    <col min="1016" max="1016" width="35.42578125" style="182" customWidth="1"/>
    <col min="1017" max="1018" width="7.85546875" style="182" customWidth="1"/>
    <col min="1019" max="1020" width="8.140625" style="182" bestFit="1" customWidth="1"/>
    <col min="1021" max="1022" width="8.42578125" style="182" customWidth="1"/>
    <col min="1023" max="1024" width="7.85546875" style="182" customWidth="1"/>
    <col min="1025" max="1271" width="9.140625" style="182"/>
    <col min="1272" max="1272" width="35.42578125" style="182" customWidth="1"/>
    <col min="1273" max="1274" width="7.85546875" style="182" customWidth="1"/>
    <col min="1275" max="1276" width="8.140625" style="182" bestFit="1" customWidth="1"/>
    <col min="1277" max="1278" width="8.42578125" style="182" customWidth="1"/>
    <col min="1279" max="1280" width="7.85546875" style="182" customWidth="1"/>
    <col min="1281" max="1527" width="9.140625" style="182"/>
    <col min="1528" max="1528" width="35.42578125" style="182" customWidth="1"/>
    <col min="1529" max="1530" width="7.85546875" style="182" customWidth="1"/>
    <col min="1531" max="1532" width="8.140625" style="182" bestFit="1" customWidth="1"/>
    <col min="1533" max="1534" width="8.42578125" style="182" customWidth="1"/>
    <col min="1535" max="1536" width="7.85546875" style="182" customWidth="1"/>
    <col min="1537" max="1783" width="9.140625" style="182"/>
    <col min="1784" max="1784" width="35.42578125" style="182" customWidth="1"/>
    <col min="1785" max="1786" width="7.85546875" style="182" customWidth="1"/>
    <col min="1787" max="1788" width="8.140625" style="182" bestFit="1" customWidth="1"/>
    <col min="1789" max="1790" width="8.42578125" style="182" customWidth="1"/>
    <col min="1791" max="1792" width="7.85546875" style="182" customWidth="1"/>
    <col min="1793" max="2039" width="9.140625" style="182"/>
    <col min="2040" max="2040" width="35.42578125" style="182" customWidth="1"/>
    <col min="2041" max="2042" width="7.85546875" style="182" customWidth="1"/>
    <col min="2043" max="2044" width="8.140625" style="182" bestFit="1" customWidth="1"/>
    <col min="2045" max="2046" width="8.42578125" style="182" customWidth="1"/>
    <col min="2047" max="2048" width="7.85546875" style="182" customWidth="1"/>
    <col min="2049" max="2295" width="9.140625" style="182"/>
    <col min="2296" max="2296" width="35.42578125" style="182" customWidth="1"/>
    <col min="2297" max="2298" width="7.85546875" style="182" customWidth="1"/>
    <col min="2299" max="2300" width="8.140625" style="182" bestFit="1" customWidth="1"/>
    <col min="2301" max="2302" width="8.42578125" style="182" customWidth="1"/>
    <col min="2303" max="2304" width="7.85546875" style="182" customWidth="1"/>
    <col min="2305" max="2551" width="9.140625" style="182"/>
    <col min="2552" max="2552" width="35.42578125" style="182" customWidth="1"/>
    <col min="2553" max="2554" width="7.85546875" style="182" customWidth="1"/>
    <col min="2555" max="2556" width="8.140625" style="182" bestFit="1" customWidth="1"/>
    <col min="2557" max="2558" width="8.42578125" style="182" customWidth="1"/>
    <col min="2559" max="2560" width="7.85546875" style="182" customWidth="1"/>
    <col min="2561" max="2807" width="9.140625" style="182"/>
    <col min="2808" max="2808" width="35.42578125" style="182" customWidth="1"/>
    <col min="2809" max="2810" width="7.85546875" style="182" customWidth="1"/>
    <col min="2811" max="2812" width="8.140625" style="182" bestFit="1" customWidth="1"/>
    <col min="2813" max="2814" width="8.42578125" style="182" customWidth="1"/>
    <col min="2815" max="2816" width="7.85546875" style="182" customWidth="1"/>
    <col min="2817" max="3063" width="9.140625" style="182"/>
    <col min="3064" max="3064" width="35.42578125" style="182" customWidth="1"/>
    <col min="3065" max="3066" width="7.85546875" style="182" customWidth="1"/>
    <col min="3067" max="3068" width="8.140625" style="182" bestFit="1" customWidth="1"/>
    <col min="3069" max="3070" width="8.42578125" style="182" customWidth="1"/>
    <col min="3071" max="3072" width="7.85546875" style="182" customWidth="1"/>
    <col min="3073" max="3319" width="9.140625" style="182"/>
    <col min="3320" max="3320" width="35.42578125" style="182" customWidth="1"/>
    <col min="3321" max="3322" width="7.85546875" style="182" customWidth="1"/>
    <col min="3323" max="3324" width="8.140625" style="182" bestFit="1" customWidth="1"/>
    <col min="3325" max="3326" width="8.42578125" style="182" customWidth="1"/>
    <col min="3327" max="3328" width="7.85546875" style="182" customWidth="1"/>
    <col min="3329" max="3575" width="9.140625" style="182"/>
    <col min="3576" max="3576" width="35.42578125" style="182" customWidth="1"/>
    <col min="3577" max="3578" width="7.85546875" style="182" customWidth="1"/>
    <col min="3579" max="3580" width="8.140625" style="182" bestFit="1" customWidth="1"/>
    <col min="3581" max="3582" width="8.42578125" style="182" customWidth="1"/>
    <col min="3583" max="3584" width="7.85546875" style="182" customWidth="1"/>
    <col min="3585" max="3831" width="9.140625" style="182"/>
    <col min="3832" max="3832" width="35.42578125" style="182" customWidth="1"/>
    <col min="3833" max="3834" width="7.85546875" style="182" customWidth="1"/>
    <col min="3835" max="3836" width="8.140625" style="182" bestFit="1" customWidth="1"/>
    <col min="3837" max="3838" width="8.42578125" style="182" customWidth="1"/>
    <col min="3839" max="3840" width="7.85546875" style="182" customWidth="1"/>
    <col min="3841" max="4087" width="9.140625" style="182"/>
    <col min="4088" max="4088" width="35.42578125" style="182" customWidth="1"/>
    <col min="4089" max="4090" width="7.85546875" style="182" customWidth="1"/>
    <col min="4091" max="4092" width="8.140625" style="182" bestFit="1" customWidth="1"/>
    <col min="4093" max="4094" width="8.42578125" style="182" customWidth="1"/>
    <col min="4095" max="4096" width="7.85546875" style="182" customWidth="1"/>
    <col min="4097" max="4343" width="9.140625" style="182"/>
    <col min="4344" max="4344" width="35.42578125" style="182" customWidth="1"/>
    <col min="4345" max="4346" width="7.85546875" style="182" customWidth="1"/>
    <col min="4347" max="4348" width="8.140625" style="182" bestFit="1" customWidth="1"/>
    <col min="4349" max="4350" width="8.42578125" style="182" customWidth="1"/>
    <col min="4351" max="4352" width="7.85546875" style="182" customWidth="1"/>
    <col min="4353" max="4599" width="9.140625" style="182"/>
    <col min="4600" max="4600" width="35.42578125" style="182" customWidth="1"/>
    <col min="4601" max="4602" width="7.85546875" style="182" customWidth="1"/>
    <col min="4603" max="4604" width="8.140625" style="182" bestFit="1" customWidth="1"/>
    <col min="4605" max="4606" width="8.42578125" style="182" customWidth="1"/>
    <col min="4607" max="4608" width="7.85546875" style="182" customWidth="1"/>
    <col min="4609" max="4855" width="9.140625" style="182"/>
    <col min="4856" max="4856" width="35.42578125" style="182" customWidth="1"/>
    <col min="4857" max="4858" width="7.85546875" style="182" customWidth="1"/>
    <col min="4859" max="4860" width="8.140625" style="182" bestFit="1" customWidth="1"/>
    <col min="4861" max="4862" width="8.42578125" style="182" customWidth="1"/>
    <col min="4863" max="4864" width="7.85546875" style="182" customWidth="1"/>
    <col min="4865" max="5111" width="9.140625" style="182"/>
    <col min="5112" max="5112" width="35.42578125" style="182" customWidth="1"/>
    <col min="5113" max="5114" width="7.85546875" style="182" customWidth="1"/>
    <col min="5115" max="5116" width="8.140625" style="182" bestFit="1" customWidth="1"/>
    <col min="5117" max="5118" width="8.42578125" style="182" customWidth="1"/>
    <col min="5119" max="5120" width="7.85546875" style="182" customWidth="1"/>
    <col min="5121" max="5367" width="9.140625" style="182"/>
    <col min="5368" max="5368" width="35.42578125" style="182" customWidth="1"/>
    <col min="5369" max="5370" width="7.85546875" style="182" customWidth="1"/>
    <col min="5371" max="5372" width="8.140625" style="182" bestFit="1" customWidth="1"/>
    <col min="5373" max="5374" width="8.42578125" style="182" customWidth="1"/>
    <col min="5375" max="5376" width="7.85546875" style="182" customWidth="1"/>
    <col min="5377" max="5623" width="9.140625" style="182"/>
    <col min="5624" max="5624" width="35.42578125" style="182" customWidth="1"/>
    <col min="5625" max="5626" width="7.85546875" style="182" customWidth="1"/>
    <col min="5627" max="5628" width="8.140625" style="182" bestFit="1" customWidth="1"/>
    <col min="5629" max="5630" width="8.42578125" style="182" customWidth="1"/>
    <col min="5631" max="5632" width="7.85546875" style="182" customWidth="1"/>
    <col min="5633" max="5879" width="9.140625" style="182"/>
    <col min="5880" max="5880" width="35.42578125" style="182" customWidth="1"/>
    <col min="5881" max="5882" width="7.85546875" style="182" customWidth="1"/>
    <col min="5883" max="5884" width="8.140625" style="182" bestFit="1" customWidth="1"/>
    <col min="5885" max="5886" width="8.42578125" style="182" customWidth="1"/>
    <col min="5887" max="5888" width="7.85546875" style="182" customWidth="1"/>
    <col min="5889" max="6135" width="9.140625" style="182"/>
    <col min="6136" max="6136" width="35.42578125" style="182" customWidth="1"/>
    <col min="6137" max="6138" width="7.85546875" style="182" customWidth="1"/>
    <col min="6139" max="6140" width="8.140625" style="182" bestFit="1" customWidth="1"/>
    <col min="6141" max="6142" width="8.42578125" style="182" customWidth="1"/>
    <col min="6143" max="6144" width="7.85546875" style="182" customWidth="1"/>
    <col min="6145" max="6391" width="9.140625" style="182"/>
    <col min="6392" max="6392" width="35.42578125" style="182" customWidth="1"/>
    <col min="6393" max="6394" width="7.85546875" style="182" customWidth="1"/>
    <col min="6395" max="6396" width="8.140625" style="182" bestFit="1" customWidth="1"/>
    <col min="6397" max="6398" width="8.42578125" style="182" customWidth="1"/>
    <col min="6399" max="6400" width="7.85546875" style="182" customWidth="1"/>
    <col min="6401" max="6647" width="9.140625" style="182"/>
    <col min="6648" max="6648" width="35.42578125" style="182" customWidth="1"/>
    <col min="6649" max="6650" width="7.85546875" style="182" customWidth="1"/>
    <col min="6651" max="6652" width="8.140625" style="182" bestFit="1" customWidth="1"/>
    <col min="6653" max="6654" width="8.42578125" style="182" customWidth="1"/>
    <col min="6655" max="6656" width="7.85546875" style="182" customWidth="1"/>
    <col min="6657" max="6903" width="9.140625" style="182"/>
    <col min="6904" max="6904" width="35.42578125" style="182" customWidth="1"/>
    <col min="6905" max="6906" width="7.85546875" style="182" customWidth="1"/>
    <col min="6907" max="6908" width="8.140625" style="182" bestFit="1" customWidth="1"/>
    <col min="6909" max="6910" width="8.42578125" style="182" customWidth="1"/>
    <col min="6911" max="6912" width="7.85546875" style="182" customWidth="1"/>
    <col min="6913" max="7159" width="9.140625" style="182"/>
    <col min="7160" max="7160" width="35.42578125" style="182" customWidth="1"/>
    <col min="7161" max="7162" width="7.85546875" style="182" customWidth="1"/>
    <col min="7163" max="7164" width="8.140625" style="182" bestFit="1" customWidth="1"/>
    <col min="7165" max="7166" width="8.42578125" style="182" customWidth="1"/>
    <col min="7167" max="7168" width="7.85546875" style="182" customWidth="1"/>
    <col min="7169" max="7415" width="9.140625" style="182"/>
    <col min="7416" max="7416" width="35.42578125" style="182" customWidth="1"/>
    <col min="7417" max="7418" width="7.85546875" style="182" customWidth="1"/>
    <col min="7419" max="7420" width="8.140625" style="182" bestFit="1" customWidth="1"/>
    <col min="7421" max="7422" width="8.42578125" style="182" customWidth="1"/>
    <col min="7423" max="7424" width="7.85546875" style="182" customWidth="1"/>
    <col min="7425" max="7671" width="9.140625" style="182"/>
    <col min="7672" max="7672" width="35.42578125" style="182" customWidth="1"/>
    <col min="7673" max="7674" width="7.85546875" style="182" customWidth="1"/>
    <col min="7675" max="7676" width="8.140625" style="182" bestFit="1" customWidth="1"/>
    <col min="7677" max="7678" width="8.42578125" style="182" customWidth="1"/>
    <col min="7679" max="7680" width="7.85546875" style="182" customWidth="1"/>
    <col min="7681" max="7927" width="9.140625" style="182"/>
    <col min="7928" max="7928" width="35.42578125" style="182" customWidth="1"/>
    <col min="7929" max="7930" width="7.85546875" style="182" customWidth="1"/>
    <col min="7931" max="7932" width="8.140625" style="182" bestFit="1" customWidth="1"/>
    <col min="7933" max="7934" width="8.42578125" style="182" customWidth="1"/>
    <col min="7935" max="7936" width="7.85546875" style="182" customWidth="1"/>
    <col min="7937" max="8183" width="9.140625" style="182"/>
    <col min="8184" max="8184" width="35.42578125" style="182" customWidth="1"/>
    <col min="8185" max="8186" width="7.85546875" style="182" customWidth="1"/>
    <col min="8187" max="8188" width="8.140625" style="182" bestFit="1" customWidth="1"/>
    <col min="8189" max="8190" width="8.42578125" style="182" customWidth="1"/>
    <col min="8191" max="8192" width="7.85546875" style="182" customWidth="1"/>
    <col min="8193" max="8439" width="9.140625" style="182"/>
    <col min="8440" max="8440" width="35.42578125" style="182" customWidth="1"/>
    <col min="8441" max="8442" width="7.85546875" style="182" customWidth="1"/>
    <col min="8443" max="8444" width="8.140625" style="182" bestFit="1" customWidth="1"/>
    <col min="8445" max="8446" width="8.42578125" style="182" customWidth="1"/>
    <col min="8447" max="8448" width="7.85546875" style="182" customWidth="1"/>
    <col min="8449" max="8695" width="9.140625" style="182"/>
    <col min="8696" max="8696" width="35.42578125" style="182" customWidth="1"/>
    <col min="8697" max="8698" width="7.85546875" style="182" customWidth="1"/>
    <col min="8699" max="8700" width="8.140625" style="182" bestFit="1" customWidth="1"/>
    <col min="8701" max="8702" width="8.42578125" style="182" customWidth="1"/>
    <col min="8703" max="8704" width="7.85546875" style="182" customWidth="1"/>
    <col min="8705" max="8951" width="9.140625" style="182"/>
    <col min="8952" max="8952" width="35.42578125" style="182" customWidth="1"/>
    <col min="8953" max="8954" width="7.85546875" style="182" customWidth="1"/>
    <col min="8955" max="8956" width="8.140625" style="182" bestFit="1" customWidth="1"/>
    <col min="8957" max="8958" width="8.42578125" style="182" customWidth="1"/>
    <col min="8959" max="8960" width="7.85546875" style="182" customWidth="1"/>
    <col min="8961" max="9207" width="9.140625" style="182"/>
    <col min="9208" max="9208" width="35.42578125" style="182" customWidth="1"/>
    <col min="9209" max="9210" width="7.85546875" style="182" customWidth="1"/>
    <col min="9211" max="9212" width="8.140625" style="182" bestFit="1" customWidth="1"/>
    <col min="9213" max="9214" width="8.42578125" style="182" customWidth="1"/>
    <col min="9215" max="9216" width="7.85546875" style="182" customWidth="1"/>
    <col min="9217" max="9463" width="9.140625" style="182"/>
    <col min="9464" max="9464" width="35.42578125" style="182" customWidth="1"/>
    <col min="9465" max="9466" width="7.85546875" style="182" customWidth="1"/>
    <col min="9467" max="9468" width="8.140625" style="182" bestFit="1" customWidth="1"/>
    <col min="9469" max="9470" width="8.42578125" style="182" customWidth="1"/>
    <col min="9471" max="9472" width="7.85546875" style="182" customWidth="1"/>
    <col min="9473" max="9719" width="9.140625" style="182"/>
    <col min="9720" max="9720" width="35.42578125" style="182" customWidth="1"/>
    <col min="9721" max="9722" width="7.85546875" style="182" customWidth="1"/>
    <col min="9723" max="9724" width="8.140625" style="182" bestFit="1" customWidth="1"/>
    <col min="9725" max="9726" width="8.42578125" style="182" customWidth="1"/>
    <col min="9727" max="9728" width="7.85546875" style="182" customWidth="1"/>
    <col min="9729" max="9975" width="9.140625" style="182"/>
    <col min="9976" max="9976" width="35.42578125" style="182" customWidth="1"/>
    <col min="9977" max="9978" width="7.85546875" style="182" customWidth="1"/>
    <col min="9979" max="9980" width="8.140625" style="182" bestFit="1" customWidth="1"/>
    <col min="9981" max="9982" width="8.42578125" style="182" customWidth="1"/>
    <col min="9983" max="9984" width="7.85546875" style="182" customWidth="1"/>
    <col min="9985" max="10231" width="9.140625" style="182"/>
    <col min="10232" max="10232" width="35.42578125" style="182" customWidth="1"/>
    <col min="10233" max="10234" width="7.85546875" style="182" customWidth="1"/>
    <col min="10235" max="10236" width="8.140625" style="182" bestFit="1" customWidth="1"/>
    <col min="10237" max="10238" width="8.42578125" style="182" customWidth="1"/>
    <col min="10239" max="10240" width="7.85546875" style="182" customWidth="1"/>
    <col min="10241" max="10487" width="9.140625" style="182"/>
    <col min="10488" max="10488" width="35.42578125" style="182" customWidth="1"/>
    <col min="10489" max="10490" width="7.85546875" style="182" customWidth="1"/>
    <col min="10491" max="10492" width="8.140625" style="182" bestFit="1" customWidth="1"/>
    <col min="10493" max="10494" width="8.42578125" style="182" customWidth="1"/>
    <col min="10495" max="10496" width="7.85546875" style="182" customWidth="1"/>
    <col min="10497" max="10743" width="9.140625" style="182"/>
    <col min="10744" max="10744" width="35.42578125" style="182" customWidth="1"/>
    <col min="10745" max="10746" width="7.85546875" style="182" customWidth="1"/>
    <col min="10747" max="10748" width="8.140625" style="182" bestFit="1" customWidth="1"/>
    <col min="10749" max="10750" width="8.42578125" style="182" customWidth="1"/>
    <col min="10751" max="10752" width="7.85546875" style="182" customWidth="1"/>
    <col min="10753" max="10999" width="9.140625" style="182"/>
    <col min="11000" max="11000" width="35.42578125" style="182" customWidth="1"/>
    <col min="11001" max="11002" width="7.85546875" style="182" customWidth="1"/>
    <col min="11003" max="11004" width="8.140625" style="182" bestFit="1" customWidth="1"/>
    <col min="11005" max="11006" width="8.42578125" style="182" customWidth="1"/>
    <col min="11007" max="11008" width="7.85546875" style="182" customWidth="1"/>
    <col min="11009" max="11255" width="9.140625" style="182"/>
    <col min="11256" max="11256" width="35.42578125" style="182" customWidth="1"/>
    <col min="11257" max="11258" width="7.85546875" style="182" customWidth="1"/>
    <col min="11259" max="11260" width="8.140625" style="182" bestFit="1" customWidth="1"/>
    <col min="11261" max="11262" width="8.42578125" style="182" customWidth="1"/>
    <col min="11263" max="11264" width="7.85546875" style="182" customWidth="1"/>
    <col min="11265" max="11511" width="9.140625" style="182"/>
    <col min="11512" max="11512" width="35.42578125" style="182" customWidth="1"/>
    <col min="11513" max="11514" width="7.85546875" style="182" customWidth="1"/>
    <col min="11515" max="11516" width="8.140625" style="182" bestFit="1" customWidth="1"/>
    <col min="11517" max="11518" width="8.42578125" style="182" customWidth="1"/>
    <col min="11519" max="11520" width="7.85546875" style="182" customWidth="1"/>
    <col min="11521" max="11767" width="9.140625" style="182"/>
    <col min="11768" max="11768" width="35.42578125" style="182" customWidth="1"/>
    <col min="11769" max="11770" width="7.85546875" style="182" customWidth="1"/>
    <col min="11771" max="11772" width="8.140625" style="182" bestFit="1" customWidth="1"/>
    <col min="11773" max="11774" width="8.42578125" style="182" customWidth="1"/>
    <col min="11775" max="11776" width="7.85546875" style="182" customWidth="1"/>
    <col min="11777" max="12023" width="9.140625" style="182"/>
    <col min="12024" max="12024" width="35.42578125" style="182" customWidth="1"/>
    <col min="12025" max="12026" width="7.85546875" style="182" customWidth="1"/>
    <col min="12027" max="12028" width="8.140625" style="182" bestFit="1" customWidth="1"/>
    <col min="12029" max="12030" width="8.42578125" style="182" customWidth="1"/>
    <col min="12031" max="12032" width="7.85546875" style="182" customWidth="1"/>
    <col min="12033" max="12279" width="9.140625" style="182"/>
    <col min="12280" max="12280" width="35.42578125" style="182" customWidth="1"/>
    <col min="12281" max="12282" width="7.85546875" style="182" customWidth="1"/>
    <col min="12283" max="12284" width="8.140625" style="182" bestFit="1" customWidth="1"/>
    <col min="12285" max="12286" width="8.42578125" style="182" customWidth="1"/>
    <col min="12287" max="12288" width="7.85546875" style="182" customWidth="1"/>
    <col min="12289" max="12535" width="9.140625" style="182"/>
    <col min="12536" max="12536" width="35.42578125" style="182" customWidth="1"/>
    <col min="12537" max="12538" width="7.85546875" style="182" customWidth="1"/>
    <col min="12539" max="12540" width="8.140625" style="182" bestFit="1" customWidth="1"/>
    <col min="12541" max="12542" width="8.42578125" style="182" customWidth="1"/>
    <col min="12543" max="12544" width="7.85546875" style="182" customWidth="1"/>
    <col min="12545" max="12791" width="9.140625" style="182"/>
    <col min="12792" max="12792" width="35.42578125" style="182" customWidth="1"/>
    <col min="12793" max="12794" width="7.85546875" style="182" customWidth="1"/>
    <col min="12795" max="12796" width="8.140625" style="182" bestFit="1" customWidth="1"/>
    <col min="12797" max="12798" width="8.42578125" style="182" customWidth="1"/>
    <col min="12799" max="12800" width="7.85546875" style="182" customWidth="1"/>
    <col min="12801" max="13047" width="9.140625" style="182"/>
    <col min="13048" max="13048" width="35.42578125" style="182" customWidth="1"/>
    <col min="13049" max="13050" width="7.85546875" style="182" customWidth="1"/>
    <col min="13051" max="13052" width="8.140625" style="182" bestFit="1" customWidth="1"/>
    <col min="13053" max="13054" width="8.42578125" style="182" customWidth="1"/>
    <col min="13055" max="13056" width="7.85546875" style="182" customWidth="1"/>
    <col min="13057" max="13303" width="9.140625" style="182"/>
    <col min="13304" max="13304" width="35.42578125" style="182" customWidth="1"/>
    <col min="13305" max="13306" width="7.85546875" style="182" customWidth="1"/>
    <col min="13307" max="13308" width="8.140625" style="182" bestFit="1" customWidth="1"/>
    <col min="13309" max="13310" width="8.42578125" style="182" customWidth="1"/>
    <col min="13311" max="13312" width="7.85546875" style="182" customWidth="1"/>
    <col min="13313" max="13559" width="9.140625" style="182"/>
    <col min="13560" max="13560" width="35.42578125" style="182" customWidth="1"/>
    <col min="13561" max="13562" width="7.85546875" style="182" customWidth="1"/>
    <col min="13563" max="13564" width="8.140625" style="182" bestFit="1" customWidth="1"/>
    <col min="13565" max="13566" width="8.42578125" style="182" customWidth="1"/>
    <col min="13567" max="13568" width="7.85546875" style="182" customWidth="1"/>
    <col min="13569" max="13815" width="9.140625" style="182"/>
    <col min="13816" max="13816" width="35.42578125" style="182" customWidth="1"/>
    <col min="13817" max="13818" width="7.85546875" style="182" customWidth="1"/>
    <col min="13819" max="13820" width="8.140625" style="182" bestFit="1" customWidth="1"/>
    <col min="13821" max="13822" width="8.42578125" style="182" customWidth="1"/>
    <col min="13823" max="13824" width="7.85546875" style="182" customWidth="1"/>
    <col min="13825" max="14071" width="9.140625" style="182"/>
    <col min="14072" max="14072" width="35.42578125" style="182" customWidth="1"/>
    <col min="14073" max="14074" width="7.85546875" style="182" customWidth="1"/>
    <col min="14075" max="14076" width="8.140625" style="182" bestFit="1" customWidth="1"/>
    <col min="14077" max="14078" width="8.42578125" style="182" customWidth="1"/>
    <col min="14079" max="14080" width="7.85546875" style="182" customWidth="1"/>
    <col min="14081" max="14327" width="9.140625" style="182"/>
    <col min="14328" max="14328" width="35.42578125" style="182" customWidth="1"/>
    <col min="14329" max="14330" width="7.85546875" style="182" customWidth="1"/>
    <col min="14331" max="14332" width="8.140625" style="182" bestFit="1" customWidth="1"/>
    <col min="14333" max="14334" width="8.42578125" style="182" customWidth="1"/>
    <col min="14335" max="14336" width="7.85546875" style="182" customWidth="1"/>
    <col min="14337" max="14583" width="9.140625" style="182"/>
    <col min="14584" max="14584" width="35.42578125" style="182" customWidth="1"/>
    <col min="14585" max="14586" width="7.85546875" style="182" customWidth="1"/>
    <col min="14587" max="14588" width="8.140625" style="182" bestFit="1" customWidth="1"/>
    <col min="14589" max="14590" width="8.42578125" style="182" customWidth="1"/>
    <col min="14591" max="14592" width="7.85546875" style="182" customWidth="1"/>
    <col min="14593" max="14839" width="9.140625" style="182"/>
    <col min="14840" max="14840" width="35.42578125" style="182" customWidth="1"/>
    <col min="14841" max="14842" width="7.85546875" style="182" customWidth="1"/>
    <col min="14843" max="14844" width="8.140625" style="182" bestFit="1" customWidth="1"/>
    <col min="14845" max="14846" width="8.42578125" style="182" customWidth="1"/>
    <col min="14847" max="14848" width="7.85546875" style="182" customWidth="1"/>
    <col min="14849" max="15095" width="9.140625" style="182"/>
    <col min="15096" max="15096" width="35.42578125" style="182" customWidth="1"/>
    <col min="15097" max="15098" width="7.85546875" style="182" customWidth="1"/>
    <col min="15099" max="15100" width="8.140625" style="182" bestFit="1" customWidth="1"/>
    <col min="15101" max="15102" width="8.42578125" style="182" customWidth="1"/>
    <col min="15103" max="15104" width="7.85546875" style="182" customWidth="1"/>
    <col min="15105" max="15351" width="9.140625" style="182"/>
    <col min="15352" max="15352" width="35.42578125" style="182" customWidth="1"/>
    <col min="15353" max="15354" width="7.85546875" style="182" customWidth="1"/>
    <col min="15355" max="15356" width="8.140625" style="182" bestFit="1" customWidth="1"/>
    <col min="15357" max="15358" width="8.42578125" style="182" customWidth="1"/>
    <col min="15359" max="15360" width="7.85546875" style="182" customWidth="1"/>
    <col min="15361" max="15607" width="9.140625" style="182"/>
    <col min="15608" max="15608" width="35.42578125" style="182" customWidth="1"/>
    <col min="15609" max="15610" width="7.85546875" style="182" customWidth="1"/>
    <col min="15611" max="15612" width="8.140625" style="182" bestFit="1" customWidth="1"/>
    <col min="15613" max="15614" width="8.42578125" style="182" customWidth="1"/>
    <col min="15615" max="15616" width="7.85546875" style="182" customWidth="1"/>
    <col min="15617" max="15863" width="9.140625" style="182"/>
    <col min="15864" max="15864" width="35.42578125" style="182" customWidth="1"/>
    <col min="15865" max="15866" width="7.85546875" style="182" customWidth="1"/>
    <col min="15867" max="15868" width="8.140625" style="182" bestFit="1" customWidth="1"/>
    <col min="15869" max="15870" width="8.42578125" style="182" customWidth="1"/>
    <col min="15871" max="15872" width="7.85546875" style="182" customWidth="1"/>
    <col min="15873" max="16119" width="9.140625" style="182"/>
    <col min="16120" max="16120" width="35.42578125" style="182" customWidth="1"/>
    <col min="16121" max="16122" width="7.85546875" style="182" customWidth="1"/>
    <col min="16123" max="16124" width="8.140625" style="182" bestFit="1" customWidth="1"/>
    <col min="16125" max="16126" width="8.42578125" style="182" customWidth="1"/>
    <col min="16127" max="16128" width="7.85546875" style="182" customWidth="1"/>
    <col min="16129" max="16384" width="9.140625" style="182"/>
  </cols>
  <sheetData>
    <row r="1" spans="2:14">
      <c r="C1" s="201"/>
      <c r="D1" s="201"/>
      <c r="E1" s="1033" t="s">
        <v>193</v>
      </c>
      <c r="F1" s="1033"/>
      <c r="K1" s="30"/>
      <c r="L1" s="30"/>
      <c r="M1" s="30"/>
      <c r="N1" s="30"/>
    </row>
    <row r="2" spans="2:14">
      <c r="I2" s="30"/>
      <c r="J2" s="30"/>
    </row>
    <row r="3" spans="2:14" ht="42" customHeight="1">
      <c r="B3" s="1034" t="s">
        <v>156</v>
      </c>
      <c r="C3" s="1034"/>
      <c r="D3" s="1034"/>
      <c r="E3" s="1034"/>
      <c r="F3" s="1034"/>
      <c r="I3" s="30"/>
      <c r="J3" s="30"/>
    </row>
    <row r="4" spans="2:14" ht="15" thickBot="1"/>
    <row r="5" spans="2:14" s="20" customFormat="1" ht="63.75" customHeight="1">
      <c r="B5" s="1035" t="s">
        <v>3</v>
      </c>
      <c r="C5" s="1050" t="s">
        <v>155</v>
      </c>
      <c r="D5" s="1035"/>
      <c r="E5" s="1050" t="s">
        <v>157</v>
      </c>
      <c r="F5" s="1051"/>
      <c r="H5" s="182"/>
      <c r="I5" s="213"/>
      <c r="J5" s="213"/>
    </row>
    <row r="6" spans="2:14" s="21" customFormat="1" ht="15" thickBot="1">
      <c r="B6" s="1044"/>
      <c r="C6" s="224" t="s">
        <v>166</v>
      </c>
      <c r="D6" s="145" t="s">
        <v>175</v>
      </c>
      <c r="E6" s="146" t="s">
        <v>166</v>
      </c>
      <c r="F6" s="145" t="s">
        <v>175</v>
      </c>
      <c r="H6" s="182"/>
      <c r="J6" s="213"/>
    </row>
    <row r="7" spans="2:14" s="21" customFormat="1" ht="18.75" customHeight="1" thickBot="1">
      <c r="B7" s="156" t="s">
        <v>114</v>
      </c>
      <c r="C7" s="226">
        <v>18147</v>
      </c>
      <c r="D7" s="43">
        <v>19057</v>
      </c>
      <c r="E7" s="406">
        <v>32066</v>
      </c>
      <c r="F7" s="43">
        <v>34612</v>
      </c>
    </row>
    <row r="8" spans="2:14" s="2" customFormat="1" ht="13.5" customHeight="1" thickBot="1">
      <c r="B8" s="1042" t="s">
        <v>4</v>
      </c>
      <c r="C8" s="1042"/>
      <c r="D8" s="1042"/>
      <c r="E8" s="1042"/>
      <c r="F8" s="1042"/>
    </row>
    <row r="9" spans="2:14" s="2" customFormat="1" ht="12.75">
      <c r="B9" s="3" t="s">
        <v>5</v>
      </c>
      <c r="C9" s="317">
        <v>0.49028320000000003</v>
      </c>
      <c r="D9" s="412">
        <v>0.4648156</v>
      </c>
      <c r="E9" s="317">
        <v>0.429452</v>
      </c>
      <c r="F9" s="417">
        <v>0.53755169999999997</v>
      </c>
      <c r="G9" s="8"/>
    </row>
    <row r="10" spans="2:14" s="2" customFormat="1" ht="12.75">
      <c r="B10" s="28" t="s">
        <v>7</v>
      </c>
      <c r="C10" s="209">
        <v>0.96187</v>
      </c>
      <c r="D10" s="413">
        <v>0.86851</v>
      </c>
      <c r="E10" s="225">
        <v>0.75270000000000004</v>
      </c>
      <c r="F10" s="209">
        <v>1.1624000000000001</v>
      </c>
      <c r="G10" s="8"/>
      <c r="H10" s="8"/>
      <c r="I10" s="8"/>
      <c r="J10" s="8"/>
    </row>
    <row r="11" spans="2:14" s="2" customFormat="1" ht="12.75">
      <c r="B11" s="5" t="s">
        <v>8</v>
      </c>
      <c r="C11" s="317">
        <v>0.2139751</v>
      </c>
      <c r="D11" s="414">
        <v>0.1960288</v>
      </c>
      <c r="E11" s="317">
        <v>0.17009989999999997</v>
      </c>
      <c r="F11" s="418">
        <v>0.20890640000000002</v>
      </c>
      <c r="G11" s="8"/>
    </row>
    <row r="12" spans="2:14" s="2" customFormat="1" ht="12.75">
      <c r="B12" s="5" t="s">
        <v>6</v>
      </c>
      <c r="C12" s="211">
        <v>1.96187</v>
      </c>
      <c r="D12" s="413">
        <v>1.8685099999999999</v>
      </c>
      <c r="E12" s="225">
        <v>1.7526999999999999</v>
      </c>
      <c r="F12" s="211">
        <v>2.1623999999999999</v>
      </c>
      <c r="G12" s="8"/>
    </row>
    <row r="13" spans="2:14" s="2" customFormat="1" ht="12.75">
      <c r="B13" s="5" t="s">
        <v>151</v>
      </c>
      <c r="C13" s="211">
        <v>0.44794</v>
      </c>
      <c r="D13" s="413">
        <v>0.39665</v>
      </c>
      <c r="E13" s="225">
        <v>0.31545000000000001</v>
      </c>
      <c r="F13" s="211">
        <v>0.45666000000000001</v>
      </c>
      <c r="G13" s="8"/>
    </row>
    <row r="14" spans="2:14" s="2" customFormat="1" ht="25.5">
      <c r="B14" s="7" t="s">
        <v>147</v>
      </c>
      <c r="C14" s="194">
        <v>0.20347999999999999</v>
      </c>
      <c r="D14" s="415">
        <v>0.17949000000000001</v>
      </c>
      <c r="E14" s="231">
        <v>0.15709000000000001</v>
      </c>
      <c r="F14" s="194">
        <v>0.19369</v>
      </c>
      <c r="G14" s="419"/>
    </row>
    <row r="15" spans="2:14" s="2" customFormat="1" ht="38.25">
      <c r="B15" s="7" t="s">
        <v>9</v>
      </c>
      <c r="C15" s="209">
        <v>4.0194799999999997</v>
      </c>
      <c r="D15" s="413">
        <v>4.4153000000000002</v>
      </c>
      <c r="E15" s="225">
        <v>2.6590699999999998</v>
      </c>
      <c r="F15" s="209">
        <v>2.13429</v>
      </c>
    </row>
    <row r="16" spans="2:14" s="2" customFormat="1" ht="26.25" thickBot="1">
      <c r="B16" s="202" t="s">
        <v>137</v>
      </c>
      <c r="C16" s="159">
        <v>6.4709199999999996</v>
      </c>
      <c r="D16" s="416">
        <v>7.1892500000000004</v>
      </c>
      <c r="E16" s="142">
        <v>4.7918900000000004</v>
      </c>
      <c r="F16" s="159">
        <v>5.1331199999999999</v>
      </c>
      <c r="H16" s="6"/>
    </row>
    <row r="17" spans="2:9" s="2" customFormat="1" ht="13.5" customHeight="1" thickBot="1">
      <c r="B17" s="1042" t="s">
        <v>10</v>
      </c>
      <c r="C17" s="1042"/>
      <c r="D17" s="1042"/>
      <c r="E17" s="1042"/>
      <c r="F17" s="1042"/>
    </row>
    <row r="18" spans="2:9" s="2" customFormat="1" ht="12.75">
      <c r="B18" s="3" t="s">
        <v>11</v>
      </c>
      <c r="C18" s="229">
        <v>1.3099700000000001</v>
      </c>
      <c r="D18" s="200">
        <v>1.3153900000000001</v>
      </c>
      <c r="E18" s="407">
        <v>1.3835500000000001</v>
      </c>
      <c r="F18" s="206">
        <v>1.3100499999999999</v>
      </c>
      <c r="G18" s="8"/>
      <c r="H18" s="4"/>
    </row>
    <row r="19" spans="2:9" s="2" customFormat="1" ht="12.75">
      <c r="B19" s="5" t="s">
        <v>12</v>
      </c>
      <c r="C19" s="207">
        <v>0.89107999999999998</v>
      </c>
      <c r="D19" s="191">
        <v>0.88873999999999997</v>
      </c>
      <c r="E19" s="408">
        <v>0.98995999999999995</v>
      </c>
      <c r="F19" s="207">
        <v>0.96118999999999999</v>
      </c>
      <c r="G19" s="8"/>
      <c r="H19" s="4"/>
      <c r="I19" s="420"/>
    </row>
    <row r="20" spans="2:9" s="2" customFormat="1" ht="12.75">
      <c r="B20" s="5" t="s">
        <v>13</v>
      </c>
      <c r="C20" s="208">
        <v>0.22875000000000001</v>
      </c>
      <c r="D20" s="413">
        <v>0.22520999999999999</v>
      </c>
      <c r="E20" s="409">
        <v>0.31503999999999999</v>
      </c>
      <c r="F20" s="208">
        <v>0.28395999999999999</v>
      </c>
      <c r="G20" s="8"/>
      <c r="H20" s="4"/>
    </row>
    <row r="21" spans="2:9" s="2" customFormat="1" ht="13.5" thickBot="1">
      <c r="B21" s="202" t="s">
        <v>14</v>
      </c>
      <c r="C21" s="370">
        <v>160447.684798</v>
      </c>
      <c r="D21" s="374">
        <v>168059.55616599999</v>
      </c>
      <c r="E21" s="371">
        <v>39185.885743999999</v>
      </c>
      <c r="F21" s="370">
        <v>40490.292806999998</v>
      </c>
      <c r="G21" s="8"/>
      <c r="H21" s="4"/>
    </row>
    <row r="22" spans="2:9" s="2" customFormat="1" ht="13.5" customHeight="1" thickBot="1">
      <c r="B22" s="1042" t="s">
        <v>15</v>
      </c>
      <c r="C22" s="1042"/>
      <c r="D22" s="1042"/>
      <c r="E22" s="1042"/>
      <c r="F22" s="1042"/>
    </row>
    <row r="23" spans="2:9" s="2" customFormat="1" ht="12.75">
      <c r="B23" s="335" t="s">
        <v>176</v>
      </c>
      <c r="C23" s="421">
        <v>0.83589999999999998</v>
      </c>
      <c r="D23" s="422">
        <v>0.82737000000000005</v>
      </c>
      <c r="E23" s="423">
        <v>0.67405999999999999</v>
      </c>
      <c r="F23" s="424">
        <v>0.83594999999999997</v>
      </c>
      <c r="H23" s="4"/>
    </row>
    <row r="24" spans="2:9" s="2" customFormat="1" ht="12.75">
      <c r="B24" s="336" t="s">
        <v>177</v>
      </c>
      <c r="C24" s="425">
        <v>1.7975000000000001</v>
      </c>
      <c r="D24" s="426">
        <v>1.6829499999999999</v>
      </c>
      <c r="E24" s="427">
        <v>1.38588</v>
      </c>
      <c r="F24" s="425">
        <v>2.3495599999999999</v>
      </c>
      <c r="H24" s="4"/>
    </row>
    <row r="25" spans="2:9" s="2" customFormat="1" ht="12.75">
      <c r="B25" s="336" t="s">
        <v>17</v>
      </c>
      <c r="C25" s="428">
        <v>5.7728400000000004</v>
      </c>
      <c r="D25" s="426">
        <v>5.87033</v>
      </c>
      <c r="E25" s="429">
        <v>5.6151200000000001</v>
      </c>
      <c r="F25" s="428">
        <v>5.8258700000000001</v>
      </c>
      <c r="H25" s="4"/>
    </row>
    <row r="26" spans="2:9" s="2" customFormat="1" ht="12.75">
      <c r="B26" s="336" t="s">
        <v>178</v>
      </c>
      <c r="C26" s="430">
        <v>3.4821499999999999</v>
      </c>
      <c r="D26" s="426">
        <v>3.7278699999999998</v>
      </c>
      <c r="E26" s="431">
        <v>3.11903</v>
      </c>
      <c r="F26" s="430">
        <v>2.9565999999999999</v>
      </c>
      <c r="H26" s="143"/>
    </row>
    <row r="27" spans="2:9" s="2" customFormat="1" ht="12.75">
      <c r="B27" s="336" t="s">
        <v>143</v>
      </c>
      <c r="C27" s="432">
        <v>3.5050699999999999</v>
      </c>
      <c r="D27" s="426">
        <v>3.76301</v>
      </c>
      <c r="E27" s="433">
        <v>3.14602</v>
      </c>
      <c r="F27" s="432">
        <v>2.9984700000000002</v>
      </c>
      <c r="H27" s="143"/>
    </row>
    <row r="28" spans="2:9" s="2" customFormat="1" ht="12.75">
      <c r="B28" s="336" t="s">
        <v>140</v>
      </c>
      <c r="C28" s="434">
        <v>6.7142999999999997</v>
      </c>
      <c r="D28" s="426">
        <v>6.9923500000000001</v>
      </c>
      <c r="E28" s="435">
        <v>5.3102099999999997</v>
      </c>
      <c r="F28" s="434">
        <v>5.4998199999999997</v>
      </c>
      <c r="H28" s="143"/>
    </row>
    <row r="29" spans="2:9" s="2" customFormat="1" ht="12.75">
      <c r="B29" s="336" t="s">
        <v>18</v>
      </c>
      <c r="C29" s="436">
        <v>1.65866</v>
      </c>
      <c r="D29" s="426">
        <v>1.54288</v>
      </c>
      <c r="E29" s="435">
        <v>1.18401</v>
      </c>
      <c r="F29" s="436">
        <v>1.8141</v>
      </c>
      <c r="H29" s="143"/>
    </row>
    <row r="30" spans="2:9" s="2" customFormat="1" ht="12.75">
      <c r="B30" s="337" t="s">
        <v>16</v>
      </c>
      <c r="C30" s="437">
        <v>63.227119999999999</v>
      </c>
      <c r="D30" s="426">
        <v>62.177079999999997</v>
      </c>
      <c r="E30" s="438">
        <v>65.003020000000006</v>
      </c>
      <c r="F30" s="437">
        <v>62.651580000000003</v>
      </c>
      <c r="H30" s="143"/>
    </row>
    <row r="31" spans="2:9" s="2" customFormat="1" ht="12.75">
      <c r="B31" s="337" t="s">
        <v>182</v>
      </c>
      <c r="C31" s="439">
        <v>104.82017</v>
      </c>
      <c r="D31" s="426">
        <v>97.911169999999998</v>
      </c>
      <c r="E31" s="440">
        <v>117.02361999999999</v>
      </c>
      <c r="F31" s="439">
        <v>123.45242</v>
      </c>
      <c r="H31" s="143"/>
    </row>
    <row r="32" spans="2:9" s="2" customFormat="1" ht="12.75">
      <c r="B32" s="337" t="s">
        <v>179</v>
      </c>
      <c r="C32" s="439">
        <v>104.13499</v>
      </c>
      <c r="D32" s="426">
        <v>96.996920000000003</v>
      </c>
      <c r="E32" s="440">
        <v>116.01956</v>
      </c>
      <c r="F32" s="439">
        <v>121.72859</v>
      </c>
      <c r="H32" s="143"/>
    </row>
    <row r="33" spans="2:8" s="2" customFormat="1" ht="22.5">
      <c r="B33" s="337" t="s">
        <v>180</v>
      </c>
      <c r="C33" s="441">
        <v>152.34598</v>
      </c>
      <c r="D33" s="426">
        <v>148.49191999999999</v>
      </c>
      <c r="E33" s="442">
        <v>176.33434</v>
      </c>
      <c r="F33" s="441">
        <v>177.70755</v>
      </c>
      <c r="H33" s="143"/>
    </row>
    <row r="34" spans="2:8" s="2" customFormat="1" ht="22.5">
      <c r="B34" s="337" t="s">
        <v>19</v>
      </c>
      <c r="C34" s="443">
        <v>1.3326100000000001</v>
      </c>
      <c r="D34" s="444">
        <v>1.31816</v>
      </c>
      <c r="E34" s="445">
        <v>1.3750599999999999</v>
      </c>
      <c r="F34" s="443">
        <v>1.58162</v>
      </c>
      <c r="H34" s="143"/>
    </row>
    <row r="35" spans="2:8" s="2" customFormat="1" ht="13.5" thickBot="1">
      <c r="B35" s="338" t="s">
        <v>181</v>
      </c>
      <c r="C35" s="212">
        <v>0.48662</v>
      </c>
      <c r="D35" s="212">
        <v>0.505</v>
      </c>
      <c r="E35" s="193">
        <v>0.49997000000000003</v>
      </c>
      <c r="F35" s="192">
        <v>0.36959999999999998</v>
      </c>
      <c r="H35" s="143"/>
    </row>
    <row r="36" spans="2:8" s="2" customFormat="1" ht="13.5" customHeight="1" thickBot="1">
      <c r="B36" s="1042" t="s">
        <v>20</v>
      </c>
      <c r="C36" s="1042"/>
      <c r="D36" s="1042"/>
      <c r="E36" s="1042"/>
      <c r="F36" s="1042"/>
      <c r="H36" s="143"/>
    </row>
    <row r="37" spans="2:8" s="2" customFormat="1" ht="12.75">
      <c r="B37" s="197" t="s">
        <v>130</v>
      </c>
      <c r="C37" s="230">
        <v>4.3929999999999997E-2</v>
      </c>
      <c r="D37" s="203">
        <v>4.6199999999999998E-2</v>
      </c>
      <c r="E37" s="410">
        <v>2.3300000000000001E-2</v>
      </c>
      <c r="F37" s="195">
        <v>2.1399999999999999E-2</v>
      </c>
      <c r="G37" s="55"/>
      <c r="H37" s="143"/>
    </row>
    <row r="38" spans="2:8" s="2" customFormat="1" ht="12.75">
      <c r="B38" s="199" t="s">
        <v>131</v>
      </c>
      <c r="C38" s="228">
        <v>8.7169999999999997E-2</v>
      </c>
      <c r="D38" s="194">
        <v>8.6150000000000004E-2</v>
      </c>
      <c r="E38" s="411">
        <v>4.0919999999999998E-2</v>
      </c>
      <c r="F38" s="194">
        <v>4.6440000000000002E-2</v>
      </c>
      <c r="G38" s="55"/>
      <c r="H38" s="143"/>
    </row>
    <row r="39" spans="2:8" s="2" customFormat="1" ht="12.75">
      <c r="B39" s="199" t="s">
        <v>21</v>
      </c>
      <c r="C39" s="317">
        <v>5.25551E-2</v>
      </c>
      <c r="D39" s="324">
        <v>5.5839199999999999E-2</v>
      </c>
      <c r="E39" s="323">
        <v>3.4559800000000002E-2</v>
      </c>
      <c r="F39" s="318">
        <v>2.5597999999999999E-2</v>
      </c>
      <c r="G39" s="55"/>
      <c r="H39" s="143"/>
    </row>
    <row r="40" spans="2:8" s="2" customFormat="1" ht="12.75">
      <c r="B40" s="199" t="s">
        <v>132</v>
      </c>
      <c r="C40" s="228">
        <v>7.3569999999999997E-2</v>
      </c>
      <c r="D40" s="194">
        <v>7.2059999999999999E-2</v>
      </c>
      <c r="E40" s="411">
        <v>2.8309999999999998E-2</v>
      </c>
      <c r="F40" s="194">
        <v>3.9019999999999999E-2</v>
      </c>
      <c r="G40" s="55"/>
      <c r="H40" s="143"/>
    </row>
    <row r="41" spans="2:8" s="2" customFormat="1" ht="12.75">
      <c r="B41" s="198" t="s">
        <v>134</v>
      </c>
      <c r="C41" s="228">
        <v>4.7509999999999997E-2</v>
      </c>
      <c r="D41" s="194">
        <v>4.8009999999999997E-2</v>
      </c>
      <c r="E41" s="411">
        <v>1.9400000000000001E-2</v>
      </c>
      <c r="F41" s="194">
        <v>2.3179999999999999E-2</v>
      </c>
      <c r="G41" s="55"/>
      <c r="H41" s="143"/>
    </row>
    <row r="42" spans="2:8" s="2" customFormat="1" ht="13.5" thickBot="1">
      <c r="B42" s="196" t="s">
        <v>22</v>
      </c>
      <c r="C42" s="446">
        <v>5.6835500000000004E-2</v>
      </c>
      <c r="D42" s="272">
        <v>5.8029799999999999E-2</v>
      </c>
      <c r="E42" s="271">
        <v>2.8778499999999999E-2</v>
      </c>
      <c r="F42" s="447">
        <v>2.7730299999999999E-2</v>
      </c>
      <c r="H42" s="143"/>
    </row>
    <row r="44" spans="2:8" ht="51.75" customHeight="1">
      <c r="B44" s="1049" t="s">
        <v>186</v>
      </c>
      <c r="C44" s="1049"/>
      <c r="D44" s="1049"/>
      <c r="E44" s="1049"/>
      <c r="F44" s="1049"/>
    </row>
  </sheetData>
  <mergeCells count="10">
    <mergeCell ref="B44:F44"/>
    <mergeCell ref="B3:F3"/>
    <mergeCell ref="E1:F1"/>
    <mergeCell ref="B17:F17"/>
    <mergeCell ref="B5:B6"/>
    <mergeCell ref="B22:F22"/>
    <mergeCell ref="B36:F36"/>
    <mergeCell ref="B8:F8"/>
    <mergeCell ref="C5:D5"/>
    <mergeCell ref="E5:F5"/>
  </mergeCells>
  <pageMargins left="0.70866141732283472" right="0.70866141732283472" top="0.74803149606299213" bottom="0.74803149606299213" header="0.31496062992125984" footer="0.31496062992125984"/>
  <pageSetup scale="90" orientation="portrait" r:id="rId1"/>
  <ignoredErrors>
    <ignoredError sqref="C6:F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7"/>
  <sheetViews>
    <sheetView workbookViewId="0"/>
  </sheetViews>
  <sheetFormatPr defaultColWidth="8.85546875" defaultRowHeight="14.25"/>
  <cols>
    <col min="1" max="1" width="6.42578125" style="1" customWidth="1"/>
    <col min="2" max="2" width="36" style="1" customWidth="1"/>
    <col min="3" max="6" width="13.28515625" style="1" customWidth="1"/>
    <col min="7" max="10" width="14.42578125" style="1" customWidth="1"/>
    <col min="11" max="16384" width="8.85546875" style="1"/>
  </cols>
  <sheetData>
    <row r="1" spans="2:10">
      <c r="I1" s="1033" t="s">
        <v>194</v>
      </c>
      <c r="J1" s="1033"/>
    </row>
    <row r="3" spans="2:10">
      <c r="B3" s="1052" t="s">
        <v>103</v>
      </c>
      <c r="C3" s="1052"/>
      <c r="D3" s="1052"/>
      <c r="E3" s="1052"/>
      <c r="F3" s="1052"/>
      <c r="G3" s="1052"/>
      <c r="H3" s="1052"/>
      <c r="I3" s="1052"/>
      <c r="J3" s="1052"/>
    </row>
    <row r="4" spans="2:10" ht="15" thickBot="1"/>
    <row r="5" spans="2:10" ht="61.15" customHeight="1">
      <c r="B5" s="1021" t="s">
        <v>94</v>
      </c>
      <c r="C5" s="1024" t="s">
        <v>102</v>
      </c>
      <c r="D5" s="1024"/>
      <c r="E5" s="1053" t="s">
        <v>105</v>
      </c>
      <c r="F5" s="1054"/>
      <c r="G5" s="1053" t="s">
        <v>152</v>
      </c>
      <c r="H5" s="1054"/>
      <c r="I5" s="1024" t="s">
        <v>104</v>
      </c>
      <c r="J5" s="1024"/>
    </row>
    <row r="6" spans="2:10" ht="15" thickBot="1">
      <c r="B6" s="1022"/>
      <c r="C6" s="78">
        <v>2017</v>
      </c>
      <c r="D6" s="80">
        <v>2018</v>
      </c>
      <c r="E6" s="78">
        <v>2017</v>
      </c>
      <c r="F6" s="80">
        <v>2018</v>
      </c>
      <c r="G6" s="78">
        <v>2017</v>
      </c>
      <c r="H6" s="80">
        <v>2018</v>
      </c>
      <c r="I6" s="78">
        <v>2017</v>
      </c>
      <c r="J6" s="80">
        <v>2018</v>
      </c>
    </row>
    <row r="7" spans="2:10">
      <c r="B7" s="107" t="s">
        <v>1</v>
      </c>
      <c r="C7" s="111">
        <v>4509.0129999999999</v>
      </c>
      <c r="D7" s="111">
        <v>4504.567</v>
      </c>
      <c r="E7" s="115">
        <f>C7/C13*100</f>
        <v>2.9676399898846482</v>
      </c>
      <c r="F7" s="116">
        <f>D7/D13*100</f>
        <v>2.8180644547474216</v>
      </c>
      <c r="G7" s="111">
        <v>-185.76299999999992</v>
      </c>
      <c r="H7" s="111">
        <f t="shared" ref="H7:H13" si="0">D7-C7</f>
        <v>-4.4459999999999127</v>
      </c>
      <c r="I7" s="115">
        <v>-3.9568021988695503</v>
      </c>
      <c r="J7" s="116">
        <f>H7/C7*100</f>
        <v>-9.860251012804605E-2</v>
      </c>
    </row>
    <row r="8" spans="2:10">
      <c r="B8" s="108" t="s">
        <v>0</v>
      </c>
      <c r="C8" s="112">
        <v>49629.550999999999</v>
      </c>
      <c r="D8" s="112">
        <v>49679.442999999999</v>
      </c>
      <c r="E8" s="117">
        <f>C8/C13*100</f>
        <v>32.664053137043439</v>
      </c>
      <c r="F8" s="118">
        <f>D8/D13*100</f>
        <v>31.079540486344325</v>
      </c>
      <c r="G8" s="112">
        <v>500.91599999999744</v>
      </c>
      <c r="H8" s="112">
        <f t="shared" si="0"/>
        <v>49.891999999999825</v>
      </c>
      <c r="I8" s="117">
        <v>1.0196008906007616</v>
      </c>
      <c r="J8" s="118">
        <f>H8/C8*100</f>
        <v>0.10052881598707154</v>
      </c>
    </row>
    <row r="9" spans="2:10">
      <c r="B9" s="108" t="s">
        <v>2</v>
      </c>
      <c r="C9" s="112">
        <v>17524.57</v>
      </c>
      <c r="D9" s="112">
        <v>20422.800999999999</v>
      </c>
      <c r="E9" s="117">
        <f>C9/C13*100</f>
        <v>11.533924328346981</v>
      </c>
      <c r="F9" s="118">
        <f>D9/D13*100</f>
        <v>12.776537581632175</v>
      </c>
      <c r="G9" s="112">
        <v>714.54000000000087</v>
      </c>
      <c r="H9" s="112">
        <f t="shared" si="0"/>
        <v>2898.2309999999998</v>
      </c>
      <c r="I9" s="117">
        <v>4.2506765306189278</v>
      </c>
      <c r="J9" s="118">
        <f t="shared" ref="J9:J10" si="1">H9/C9*100</f>
        <v>16.538100506888327</v>
      </c>
    </row>
    <row r="10" spans="2:10" ht="25.5">
      <c r="B10" s="108" t="s">
        <v>81</v>
      </c>
      <c r="C10" s="112">
        <v>67292.394</v>
      </c>
      <c r="D10" s="112">
        <v>70148.551000000007</v>
      </c>
      <c r="E10" s="117">
        <f>C10/C13*100</f>
        <v>44.288982854889476</v>
      </c>
      <c r="F10" s="118">
        <f>D10/D13*100</f>
        <v>43.885047802627135</v>
      </c>
      <c r="G10" s="112">
        <v>2760.8969999999972</v>
      </c>
      <c r="H10" s="112">
        <f t="shared" si="0"/>
        <v>2856.1570000000065</v>
      </c>
      <c r="I10" s="117">
        <v>4.2783712269994254</v>
      </c>
      <c r="J10" s="118">
        <f t="shared" si="1"/>
        <v>4.2443979627177573</v>
      </c>
    </row>
    <row r="11" spans="2:10">
      <c r="B11" s="108" t="s">
        <v>82</v>
      </c>
      <c r="C11" s="112">
        <v>2139.2910000000002</v>
      </c>
      <c r="D11" s="112">
        <v>2070.0410000000002</v>
      </c>
      <c r="E11" s="117">
        <f>C11/C13*100</f>
        <v>1.4079900682478226</v>
      </c>
      <c r="F11" s="118">
        <f>D11/D13*100</f>
        <v>1.295021022435632</v>
      </c>
      <c r="G11" s="112">
        <v>116.18300000000022</v>
      </c>
      <c r="H11" s="112">
        <f t="shared" si="0"/>
        <v>-69.25</v>
      </c>
      <c r="I11" s="117">
        <v>5.7427977151986065</v>
      </c>
      <c r="J11" s="118">
        <f>H11/C11*100</f>
        <v>-3.2370537715532852</v>
      </c>
    </row>
    <row r="12" spans="2:10" ht="51.75" thickBot="1">
      <c r="B12" s="109" t="s">
        <v>86</v>
      </c>
      <c r="C12" s="113">
        <v>10844.534</v>
      </c>
      <c r="D12" s="113">
        <v>13020.727999999999</v>
      </c>
      <c r="E12" s="119">
        <f>C12/C13*100</f>
        <v>7.1374096215876346</v>
      </c>
      <c r="F12" s="120">
        <f>D12/D13*100</f>
        <v>8.1457886522132945</v>
      </c>
      <c r="G12" s="113">
        <v>716.08699999999953</v>
      </c>
      <c r="H12" s="113">
        <f t="shared" si="0"/>
        <v>2176.1939999999995</v>
      </c>
      <c r="I12" s="119">
        <v>7.07005723582302</v>
      </c>
      <c r="J12" s="120">
        <f>H12/C12*100</f>
        <v>20.067196986057674</v>
      </c>
    </row>
    <row r="13" spans="2:10" ht="15" thickBot="1">
      <c r="B13" s="110" t="s">
        <v>101</v>
      </c>
      <c r="C13" s="114">
        <v>151939.353</v>
      </c>
      <c r="D13" s="114">
        <f>SUM(D7:D12)</f>
        <v>159846.13100000002</v>
      </c>
      <c r="E13" s="121">
        <f>SUM(E7:E12)</f>
        <v>100.00000000000001</v>
      </c>
      <c r="F13" s="122">
        <f>SUM(F7:F12)</f>
        <v>99.999999999999986</v>
      </c>
      <c r="G13" s="114">
        <v>4622.859999999986</v>
      </c>
      <c r="H13" s="114">
        <f t="shared" si="0"/>
        <v>7906.7780000000203</v>
      </c>
      <c r="I13" s="121">
        <v>3.1380464643561568</v>
      </c>
      <c r="J13" s="122">
        <f>H13/C13*100</f>
        <v>5.2039039550208033</v>
      </c>
    </row>
    <row r="15" spans="2:10" ht="46.5" customHeight="1">
      <c r="B15" s="1055" t="s">
        <v>167</v>
      </c>
      <c r="C15" s="1055"/>
      <c r="D15" s="1055"/>
      <c r="E15" s="1055"/>
      <c r="F15" s="1055"/>
      <c r="G15" s="1055"/>
      <c r="H15" s="1055"/>
      <c r="I15" s="1055"/>
      <c r="J15" s="1055"/>
    </row>
    <row r="16" spans="2:10">
      <c r="B16" s="153"/>
      <c r="C16" s="153"/>
      <c r="D16" s="153"/>
      <c r="E16" s="153"/>
      <c r="F16" s="153"/>
      <c r="G16" s="153"/>
      <c r="H16" s="154"/>
      <c r="I16" s="153"/>
      <c r="J16" s="153"/>
    </row>
    <row r="17" spans="2:10">
      <c r="B17" s="153"/>
      <c r="C17" s="153"/>
      <c r="D17" s="153"/>
      <c r="E17" s="153"/>
      <c r="F17" s="153"/>
      <c r="G17" s="153"/>
      <c r="H17" s="153"/>
      <c r="I17" s="153"/>
      <c r="J17" s="153"/>
    </row>
  </sheetData>
  <mergeCells count="8">
    <mergeCell ref="I1:J1"/>
    <mergeCell ref="B3:J3"/>
    <mergeCell ref="E5:F5"/>
    <mergeCell ref="B15:J15"/>
    <mergeCell ref="B5:B6"/>
    <mergeCell ref="C5:D5"/>
    <mergeCell ref="G5:H5"/>
    <mergeCell ref="I5:J5"/>
  </mergeCells>
  <pageMargins left="0.70866141732283472" right="0.70866141732283472" top="0.74803149606299213" bottom="0.74803149606299213" header="0.31496062992125984" footer="0.31496062992125984"/>
  <pageSetup paperSize="9" scale="85" orientation="landscape" r:id="rId1"/>
  <ignoredErrors>
    <ignoredError sqref="D13"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6"/>
  <sheetViews>
    <sheetView workbookViewId="0"/>
  </sheetViews>
  <sheetFormatPr defaultColWidth="8.85546875" defaultRowHeight="14.25"/>
  <cols>
    <col min="1" max="1" width="8.85546875" style="1"/>
    <col min="2" max="2" width="36.42578125" style="1" customWidth="1"/>
    <col min="3" max="12" width="9.7109375" style="1" customWidth="1"/>
    <col min="13" max="16384" width="8.85546875" style="1"/>
  </cols>
  <sheetData>
    <row r="1" spans="2:12">
      <c r="K1" s="1059" t="s">
        <v>195</v>
      </c>
      <c r="L1" s="1059"/>
    </row>
    <row r="3" spans="2:12">
      <c r="B3" s="124" t="s">
        <v>112</v>
      </c>
    </row>
    <row r="4" spans="2:12" ht="15" thickBot="1"/>
    <row r="5" spans="2:12" ht="42.75" customHeight="1" thickBot="1">
      <c r="B5" s="1021" t="s">
        <v>94</v>
      </c>
      <c r="C5" s="1057" t="s">
        <v>111</v>
      </c>
      <c r="D5" s="1058"/>
      <c r="E5" s="1058"/>
      <c r="F5" s="1058"/>
      <c r="G5" s="1057" t="s">
        <v>113</v>
      </c>
      <c r="H5" s="1058"/>
      <c r="I5" s="1058"/>
      <c r="J5" s="1058"/>
      <c r="K5" s="1058"/>
      <c r="L5" s="1058"/>
    </row>
    <row r="6" spans="2:12" ht="41.45" customHeight="1">
      <c r="B6" s="1060"/>
      <c r="C6" s="1056" t="s">
        <v>106</v>
      </c>
      <c r="D6" s="1054"/>
      <c r="E6" s="1053" t="s">
        <v>107</v>
      </c>
      <c r="F6" s="1056"/>
      <c r="G6" s="1053" t="s">
        <v>108</v>
      </c>
      <c r="H6" s="1054"/>
      <c r="I6" s="1053" t="s">
        <v>109</v>
      </c>
      <c r="J6" s="1054"/>
      <c r="K6" s="1053" t="s">
        <v>110</v>
      </c>
      <c r="L6" s="1056"/>
    </row>
    <row r="7" spans="2:12" ht="15" customHeight="1" thickBot="1">
      <c r="B7" s="1022"/>
      <c r="C7" s="79">
        <v>2017</v>
      </c>
      <c r="D7" s="80">
        <v>2018</v>
      </c>
      <c r="E7" s="79">
        <v>2017</v>
      </c>
      <c r="F7" s="80">
        <v>2018</v>
      </c>
      <c r="G7" s="79">
        <v>2017</v>
      </c>
      <c r="H7" s="80">
        <v>2018</v>
      </c>
      <c r="I7" s="79">
        <v>2017</v>
      </c>
      <c r="J7" s="80">
        <v>2018</v>
      </c>
      <c r="K7" s="79">
        <v>2017</v>
      </c>
      <c r="L7" s="80">
        <v>2018</v>
      </c>
    </row>
    <row r="8" spans="2:12">
      <c r="B8" s="107" t="s">
        <v>1</v>
      </c>
      <c r="C8" s="125">
        <v>63.877105699185165</v>
      </c>
      <c r="D8" s="101">
        <v>66.544131766715878</v>
      </c>
      <c r="E8" s="125">
        <v>36.122894300814835</v>
      </c>
      <c r="F8" s="101">
        <v>33.455868233284136</v>
      </c>
      <c r="G8" s="125">
        <v>12.048685911245153</v>
      </c>
      <c r="H8" s="126">
        <v>18.072931907659605</v>
      </c>
      <c r="I8" s="127">
        <v>17.092925640832028</v>
      </c>
      <c r="J8" s="101">
        <v>33.993910601876323</v>
      </c>
      <c r="K8" s="125">
        <v>70.85838844792282</v>
      </c>
      <c r="L8" s="101">
        <v>47.933157490464069</v>
      </c>
    </row>
    <row r="9" spans="2:12">
      <c r="B9" s="108" t="s">
        <v>0</v>
      </c>
      <c r="C9" s="128">
        <v>51.089362061728103</v>
      </c>
      <c r="D9" s="97">
        <v>51.102990426040009</v>
      </c>
      <c r="E9" s="128">
        <v>48.910637938271897</v>
      </c>
      <c r="F9" s="97">
        <v>48.897009573959998</v>
      </c>
      <c r="G9" s="128">
        <v>18.203163837472232</v>
      </c>
      <c r="H9" s="129">
        <v>22.685185278500562</v>
      </c>
      <c r="I9" s="130">
        <v>27.17889539707361</v>
      </c>
      <c r="J9" s="97">
        <v>47.30750893349564</v>
      </c>
      <c r="K9" s="128">
        <v>54.617940765454165</v>
      </c>
      <c r="L9" s="97">
        <v>30.007305788003798</v>
      </c>
    </row>
    <row r="10" spans="2:12">
      <c r="B10" s="108" t="s">
        <v>2</v>
      </c>
      <c r="C10" s="128">
        <v>76.058499580874155</v>
      </c>
      <c r="D10" s="97">
        <v>78.720720042270415</v>
      </c>
      <c r="E10" s="128">
        <v>23.941500419125834</v>
      </c>
      <c r="F10" s="97">
        <v>21.279279957729599</v>
      </c>
      <c r="G10" s="128">
        <v>13.265854190935894</v>
      </c>
      <c r="H10" s="129">
        <v>21.168020775337265</v>
      </c>
      <c r="I10" s="130">
        <v>15.143471387828891</v>
      </c>
      <c r="J10" s="97">
        <v>30.916211543001776</v>
      </c>
      <c r="K10" s="128">
        <v>71.590674421235207</v>
      </c>
      <c r="L10" s="97">
        <v>47.915767681660967</v>
      </c>
    </row>
    <row r="11" spans="2:12" ht="25.5">
      <c r="B11" s="108" t="s">
        <v>81</v>
      </c>
      <c r="C11" s="128">
        <v>64.779695607203394</v>
      </c>
      <c r="D11" s="97">
        <v>65.575109313376984</v>
      </c>
      <c r="E11" s="128">
        <v>35.220304392796606</v>
      </c>
      <c r="F11" s="97">
        <v>34.424890686623016</v>
      </c>
      <c r="G11" s="128">
        <v>20.09876932196277</v>
      </c>
      <c r="H11" s="129">
        <v>26.415751503946243</v>
      </c>
      <c r="I11" s="130">
        <v>19.804102118841996</v>
      </c>
      <c r="J11" s="97">
        <v>38.222584572020843</v>
      </c>
      <c r="K11" s="128">
        <v>60.097128559195234</v>
      </c>
      <c r="L11" s="97">
        <v>35.361663924032911</v>
      </c>
    </row>
    <row r="12" spans="2:12">
      <c r="B12" s="108" t="s">
        <v>82</v>
      </c>
      <c r="C12" s="128">
        <v>59.430764678578086</v>
      </c>
      <c r="D12" s="97">
        <v>57.406785662699434</v>
      </c>
      <c r="E12" s="128">
        <v>40.569235321421907</v>
      </c>
      <c r="F12" s="97">
        <v>42.593214337300566</v>
      </c>
      <c r="G12" s="128">
        <v>9.4415528384713152</v>
      </c>
      <c r="H12" s="129">
        <v>14.546120653775199</v>
      </c>
      <c r="I12" s="130">
        <v>18.877437494232272</v>
      </c>
      <c r="J12" s="97">
        <v>35.89907640605611</v>
      </c>
      <c r="K12" s="128">
        <v>71.681009667296408</v>
      </c>
      <c r="L12" s="97">
        <v>49.554802940168692</v>
      </c>
    </row>
    <row r="13" spans="2:12" ht="51.75" thickBot="1">
      <c r="B13" s="109" t="s">
        <v>86</v>
      </c>
      <c r="C13" s="131">
        <v>62.255510471911471</v>
      </c>
      <c r="D13" s="100">
        <v>64.463392523060151</v>
      </c>
      <c r="E13" s="131">
        <v>37.744489528088529</v>
      </c>
      <c r="F13" s="100">
        <v>35.536607476939842</v>
      </c>
      <c r="G13" s="131">
        <v>10.842268964319734</v>
      </c>
      <c r="H13" s="132">
        <v>15.995000624691116</v>
      </c>
      <c r="I13" s="133">
        <v>27.11516841225653</v>
      </c>
      <c r="J13" s="100">
        <v>47.349301730732897</v>
      </c>
      <c r="K13" s="131">
        <v>62.042562623423734</v>
      </c>
      <c r="L13" s="100">
        <v>36.655697644575987</v>
      </c>
    </row>
    <row r="14" spans="2:12" ht="15" thickBot="1">
      <c r="B14" s="110" t="s">
        <v>101</v>
      </c>
      <c r="C14" s="134">
        <v>61.326507030736146</v>
      </c>
      <c r="D14" s="99">
        <v>62.587763228376168</v>
      </c>
      <c r="E14" s="134">
        <v>38.673492969263862</v>
      </c>
      <c r="F14" s="99">
        <v>37.412236771623824</v>
      </c>
      <c r="G14" s="134">
        <v>17.639274780344898</v>
      </c>
      <c r="H14" s="135">
        <v>23.347886563614402</v>
      </c>
      <c r="I14" s="82">
        <v>22.101346392379412</v>
      </c>
      <c r="J14" s="99">
        <v>40.706089045571758</v>
      </c>
      <c r="K14" s="134">
        <v>60.25937882727569</v>
      </c>
      <c r="L14" s="99">
        <v>35.946024390813839</v>
      </c>
    </row>
    <row r="16" spans="2:12" ht="65.25" customHeight="1">
      <c r="B16" s="1055" t="s">
        <v>168</v>
      </c>
      <c r="C16" s="1055"/>
      <c r="D16" s="1055"/>
      <c r="E16" s="1055"/>
      <c r="F16" s="1055"/>
      <c r="G16" s="1055"/>
      <c r="H16" s="1055"/>
      <c r="I16" s="1055"/>
      <c r="J16" s="1055"/>
      <c r="K16" s="1055"/>
      <c r="L16" s="1055"/>
    </row>
  </sheetData>
  <mergeCells count="10">
    <mergeCell ref="B16:L16"/>
    <mergeCell ref="K6:L6"/>
    <mergeCell ref="G5:L5"/>
    <mergeCell ref="K1:L1"/>
    <mergeCell ref="C6:D6"/>
    <mergeCell ref="B5:B7"/>
    <mergeCell ref="E6:F6"/>
    <mergeCell ref="G6:H6"/>
    <mergeCell ref="C5:F5"/>
    <mergeCell ref="I6:J6"/>
  </mergeCells>
  <pageMargins left="0.7" right="0.7" top="0.75" bottom="0.75" header="0.3" footer="0.3"/>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2</vt:i4>
      </vt:variant>
    </vt:vector>
  </HeadingPairs>
  <TitlesOfParts>
    <vt:vector size="33" baseType="lpstr">
      <vt:lpstr>Анекс 1</vt:lpstr>
      <vt:lpstr>Анекс 2</vt:lpstr>
      <vt:lpstr>Анекс 3</vt:lpstr>
      <vt:lpstr>Анекс 4</vt:lpstr>
      <vt:lpstr>Анекс 5</vt:lpstr>
      <vt:lpstr>Анекс 6</vt:lpstr>
      <vt:lpstr>Анекс 7</vt:lpstr>
      <vt:lpstr>Анекс 8</vt:lpstr>
      <vt:lpstr>Анекс 9</vt:lpstr>
      <vt:lpstr>Анекс 10</vt:lpstr>
      <vt:lpstr>Анекс 11</vt:lpstr>
      <vt:lpstr>Анекс 12</vt:lpstr>
      <vt:lpstr>Анекс 13</vt:lpstr>
      <vt:lpstr>Анекс 14</vt:lpstr>
      <vt:lpstr>Анекс 15</vt:lpstr>
      <vt:lpstr>Анекс 16</vt:lpstr>
      <vt:lpstr>Анекс 17</vt:lpstr>
      <vt:lpstr>Анекс 18</vt:lpstr>
      <vt:lpstr>Анекс 19</vt:lpstr>
      <vt:lpstr>Анекс 20</vt:lpstr>
      <vt:lpstr>Анекс 21</vt:lpstr>
      <vt:lpstr>Анекс 22</vt:lpstr>
      <vt:lpstr>Анекс 23</vt:lpstr>
      <vt:lpstr>Анекс 24</vt:lpstr>
      <vt:lpstr>Анекс 25</vt:lpstr>
      <vt:lpstr>Анекс 26</vt:lpstr>
      <vt:lpstr>Анекс 27</vt:lpstr>
      <vt:lpstr>Анекс 28</vt:lpstr>
      <vt:lpstr>Анекс 29</vt:lpstr>
      <vt:lpstr>Анекс 30</vt:lpstr>
      <vt:lpstr>Анекс 31</vt:lpstr>
      <vt:lpstr>'Анекс 24'!Print_Area</vt:lpstr>
      <vt:lpstr>'Анекс 28'!Print_Area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2020-01-27T11:47:17Z</dcterms:modified>
</cp:coreProperties>
</file>