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4 Indikatori MKDENG 31.03.2023\MKD\"/>
    </mc:Choice>
  </mc:AlternateContent>
  <bookViews>
    <workbookView xWindow="0" yWindow="0" windowWidth="28800" windowHeight="13500" activeTab="8"/>
  </bookViews>
  <sheets>
    <sheet name="ВКИ" sheetId="1" r:id="rId1"/>
    <sheet name="ВГД  ВКИ" sheetId="2" r:id="rId2"/>
    <sheet name="Д  ВКИ" sheetId="3" r:id="rId3"/>
    <sheet name="НВГДИВ  СС" sheetId="5" r:id="rId4"/>
    <sheet name="Д  СС" sheetId="6" r:id="rId5"/>
    <sheet name="ПИВПР  ВКИ" sheetId="7" r:id="rId6"/>
    <sheet name="НК  ВК" sheetId="8" r:id="rId7"/>
    <sheet name="ИВ НК" sheetId="9" r:id="rId8"/>
    <sheet name="ПИВПР  СС" sheetId="10" r:id="rId9"/>
  </sheets>
  <externalReferences>
    <externalReference r:id="rId10"/>
    <externalReference r:id="rId11"/>
  </externalReferences>
  <calcPr calcId="162913"/>
</workbook>
</file>

<file path=xl/calcChain.xml><?xml version="1.0" encoding="utf-8"?>
<calcChain xmlns="http://schemas.openxmlformats.org/spreadsheetml/2006/main">
  <c r="BS8" i="2" l="1"/>
  <c r="BI8" i="1" l="1"/>
  <c r="AB8" i="10" l="1"/>
  <c r="AB7" i="10"/>
  <c r="AB6" i="10"/>
  <c r="AB5" i="10"/>
  <c r="AB8" i="8"/>
  <c r="AB7" i="8"/>
  <c r="AB6" i="8"/>
  <c r="AB5" i="8"/>
  <c r="AB8" i="7"/>
  <c r="AB7" i="7"/>
  <c r="AB6" i="7"/>
  <c r="AB5" i="7"/>
  <c r="AB8" i="6"/>
  <c r="AB7" i="6"/>
  <c r="AB6" i="6"/>
  <c r="AB5" i="6"/>
  <c r="AB8" i="5"/>
  <c r="AB7" i="5"/>
  <c r="AB6" i="5"/>
  <c r="AB5" i="5"/>
  <c r="AB8" i="3"/>
  <c r="AB7" i="3"/>
  <c r="AB6" i="3"/>
  <c r="AB5" i="3"/>
  <c r="AB8" i="2"/>
  <c r="AB7" i="2"/>
  <c r="AB6" i="2"/>
  <c r="AB5" i="2"/>
  <c r="AQ8" i="1"/>
  <c r="AH8" i="1"/>
  <c r="AG8" i="1"/>
  <c r="AF8" i="1"/>
  <c r="AE8" i="1"/>
  <c r="AD8" i="1"/>
  <c r="AB8" i="1"/>
  <c r="AA8" i="1"/>
  <c r="Z8" i="1"/>
  <c r="Y8" i="1"/>
  <c r="X8" i="1"/>
  <c r="W8" i="1"/>
  <c r="V8" i="1"/>
  <c r="U8" i="1"/>
  <c r="T8" i="1"/>
  <c r="S8" i="1"/>
  <c r="R8" i="1"/>
  <c r="Q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AB6" i="1"/>
  <c r="AA6" i="1"/>
  <c r="AB5" i="1"/>
  <c r="AA5" i="1"/>
</calcChain>
</file>

<file path=xl/sharedStrings.xml><?xml version="1.0" encoding="utf-8"?>
<sst xmlns="http://schemas.openxmlformats.org/spreadsheetml/2006/main" count="704" uniqueCount="89">
  <si>
    <t>Група</t>
  </si>
  <si>
    <t>Големи банки</t>
  </si>
  <si>
    <t>Средни банки</t>
  </si>
  <si>
    <t>Мали банки</t>
  </si>
  <si>
    <t>Банкарски систем</t>
  </si>
  <si>
    <t>во милиони денари</t>
  </si>
  <si>
    <t>Д / Вкупна изложеност на кредитен ризик</t>
  </si>
  <si>
    <t>Нето В, Г и Д од исправката на вредност / Сопствени средства</t>
  </si>
  <si>
    <t>Д / Сопствени средства</t>
  </si>
  <si>
    <t>Нефункционални кредити / Вкупни кредити (кредити кон нефинансиски субјекти)</t>
  </si>
  <si>
    <t>Пресметана исправка на вредност и посебна резерва / Сопствени средства</t>
  </si>
  <si>
    <t>(во %)</t>
  </si>
  <si>
    <t xml:space="preserve">(В, Г и Д) / Вкупна кредитна изложеност </t>
  </si>
  <si>
    <t xml:space="preserve">Вкупна кредитна изложеност </t>
  </si>
  <si>
    <t xml:space="preserve">Пресметана исправка на вредност и посебна резерва / Вкупна кредитна изложеност </t>
  </si>
  <si>
    <t>Покриеност на нефункционалните кредити со исправката на вредност за нефункционални кредити (нефинансиски субјекти)</t>
  </si>
  <si>
    <t>31.3.2005</t>
  </si>
  <si>
    <t>30.6.2005</t>
  </si>
  <si>
    <t>30.9.2005</t>
  </si>
  <si>
    <t>31.12.2005</t>
  </si>
  <si>
    <t>31.3.2006</t>
  </si>
  <si>
    <t>30.6.2006</t>
  </si>
  <si>
    <t>30.9.2006</t>
  </si>
  <si>
    <t>31.12.2006</t>
  </si>
  <si>
    <t>31.3.2007</t>
  </si>
  <si>
    <t>30.6.2007</t>
  </si>
  <si>
    <t>30.9.2007</t>
  </si>
  <si>
    <t>31.12.2007</t>
  </si>
  <si>
    <t>31.3.2008</t>
  </si>
  <si>
    <t>30.6.2008</t>
  </si>
  <si>
    <t>30.9.2008</t>
  </si>
  <si>
    <t>31.12.2008</t>
  </si>
  <si>
    <t>31.3.2009</t>
  </si>
  <si>
    <t>30.6.2009</t>
  </si>
  <si>
    <t>30.9.2009</t>
  </si>
  <si>
    <t>31.12.2009</t>
  </si>
  <si>
    <t>31.3.2010</t>
  </si>
  <si>
    <t>30.6.2010</t>
  </si>
  <si>
    <t>30.9.2010</t>
  </si>
  <si>
    <t>31.12.2010</t>
  </si>
  <si>
    <t>31.3.2011</t>
  </si>
  <si>
    <t>30.6.2011</t>
  </si>
  <si>
    <t>30.9.2011</t>
  </si>
  <si>
    <t>31.12.2011</t>
  </si>
  <si>
    <t>31.3.2012</t>
  </si>
  <si>
    <t>30.6.2012</t>
  </si>
  <si>
    <t>30.9.2012</t>
  </si>
  <si>
    <t>31.12.2012</t>
  </si>
  <si>
    <t>31.3.2013</t>
  </si>
  <si>
    <t>30.6.2013</t>
  </si>
  <si>
    <t>30.9.2013</t>
  </si>
  <si>
    <t>31.12.2013</t>
  </si>
  <si>
    <t>31.3.2014</t>
  </si>
  <si>
    <t>30.6.2014</t>
  </si>
  <si>
    <t>30.9.2014</t>
  </si>
  <si>
    <t>31.12.2014</t>
  </si>
  <si>
    <t>31.3.2015</t>
  </si>
  <si>
    <t>30.6.2015</t>
  </si>
  <si>
    <t>30.9.2015</t>
  </si>
  <si>
    <t>31.12.2015</t>
  </si>
  <si>
    <t>31.3.2016</t>
  </si>
  <si>
    <t>30.6.2016</t>
  </si>
  <si>
    <t>30.9.2016</t>
  </si>
  <si>
    <t>31.12.2016</t>
  </si>
  <si>
    <t>31.3.2017</t>
  </si>
  <si>
    <t>30.6.2017</t>
  </si>
  <si>
    <t>30.9.2017</t>
  </si>
  <si>
    <t>31.12.2017</t>
  </si>
  <si>
    <t>31.3.2018</t>
  </si>
  <si>
    <t>30.6.2018</t>
  </si>
  <si>
    <t>30.9.2018</t>
  </si>
  <si>
    <t>31.12.2018</t>
  </si>
  <si>
    <t>31.3.2019</t>
  </si>
  <si>
    <t>30.6.2019</t>
  </si>
  <si>
    <t>30.9.2019</t>
  </si>
  <si>
    <t>31.12.2019</t>
  </si>
  <si>
    <t>31.3.2020</t>
  </si>
  <si>
    <t>30.6.2020</t>
  </si>
  <si>
    <t>30.9.2020</t>
  </si>
  <si>
    <t>31.12.2020</t>
  </si>
  <si>
    <t>31.3.2021</t>
  </si>
  <si>
    <t>30.6.2021</t>
  </si>
  <si>
    <t>30.9.2021</t>
  </si>
  <si>
    <t>31.12.2021</t>
  </si>
  <si>
    <t>31.3.2022</t>
  </si>
  <si>
    <t>30.6.2022</t>
  </si>
  <si>
    <t>30.9.2022</t>
  </si>
  <si>
    <t>31.12.2022</t>
  </si>
  <si>
    <t>31.3.2023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</si>
</sst>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%"/>
    <numFmt numFmtId="165" formatCode="0.0000000%"/>
    <numFmt numFmtId="166" formatCode="0.000000000%"/>
    <numFmt numFmtId="167" formatCode="#,##0.00000000"/>
    <numFmt numFmtId="168" formatCode="0.000000%"/>
    <numFmt numFmtId="169" formatCode="#,##0.000"/>
    <numFmt numFmtId="170" formatCode="#,##0.0000"/>
    <numFmt numFmtId="171" formatCode="#,##0.00000"/>
    <numFmt numFmtId="172" formatCode="#,##0.0000000"/>
    <numFmt numFmtId="173" formatCode="0.00000%"/>
    <numFmt numFmtId="174" formatCode="#,##0.0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/>
    <xf numFmtId="0" fontId="7" fillId="0" borderId="0" xfId="0" applyFont="1" applyFill="1"/>
    <xf numFmtId="0" fontId="5" fillId="0" borderId="0" xfId="0" applyFont="1" applyFill="1"/>
    <xf numFmtId="0" fontId="8" fillId="0" borderId="0" xfId="0" applyFont="1"/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/>
    <xf numFmtId="164" fontId="8" fillId="0" borderId="5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/>
    </xf>
    <xf numFmtId="0" fontId="8" fillId="2" borderId="7" xfId="0" applyFont="1" applyFill="1" applyBorder="1"/>
    <xf numFmtId="164" fontId="8" fillId="0" borderId="8" xfId="1" applyNumberFormat="1" applyFont="1" applyFill="1" applyBorder="1" applyAlignment="1">
      <alignment horizontal="center"/>
    </xf>
    <xf numFmtId="164" fontId="8" fillId="0" borderId="9" xfId="1" applyNumberFormat="1" applyFont="1" applyFill="1" applyBorder="1" applyAlignment="1">
      <alignment horizontal="center"/>
    </xf>
    <xf numFmtId="0" fontId="8" fillId="2" borderId="10" xfId="0" applyFont="1" applyFill="1" applyBorder="1"/>
    <xf numFmtId="164" fontId="8" fillId="0" borderId="11" xfId="1" applyNumberFormat="1" applyFont="1" applyFill="1" applyBorder="1" applyAlignment="1">
      <alignment horizontal="center"/>
    </xf>
    <xf numFmtId="164" fontId="8" fillId="0" borderId="12" xfId="1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8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8" fillId="0" borderId="12" xfId="0" applyNumberFormat="1" applyFont="1" applyFill="1" applyBorder="1"/>
    <xf numFmtId="3" fontId="8" fillId="0" borderId="1" xfId="0" applyNumberFormat="1" applyFont="1" applyFill="1" applyBorder="1"/>
    <xf numFmtId="3" fontId="8" fillId="0" borderId="2" xfId="0" applyNumberFormat="1" applyFont="1" applyFill="1" applyBorder="1"/>
    <xf numFmtId="0" fontId="6" fillId="2" borderId="3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9" fontId="5" fillId="0" borderId="0" xfId="0" applyNumberFormat="1" applyFont="1"/>
    <xf numFmtId="166" fontId="5" fillId="0" borderId="0" xfId="1" applyNumberFormat="1" applyFont="1"/>
    <xf numFmtId="165" fontId="5" fillId="0" borderId="0" xfId="1" applyNumberFormat="1" applyFont="1"/>
    <xf numFmtId="164" fontId="0" fillId="0" borderId="0" xfId="6" applyNumberFormat="1" applyFont="1"/>
    <xf numFmtId="167" fontId="5" fillId="0" borderId="0" xfId="0" applyNumberFormat="1" applyFont="1"/>
    <xf numFmtId="0" fontId="1" fillId="0" borderId="0" xfId="8" applyBorder="1" applyAlignment="1">
      <alignment vertical="center"/>
    </xf>
    <xf numFmtId="0" fontId="5" fillId="0" borderId="0" xfId="0" applyFont="1" applyBorder="1"/>
    <xf numFmtId="4" fontId="0" fillId="0" borderId="0" xfId="0" applyNumberFormat="1" applyBorder="1"/>
    <xf numFmtId="164" fontId="5" fillId="0" borderId="0" xfId="1" applyNumberFormat="1" applyFont="1" applyBorder="1"/>
    <xf numFmtId="0" fontId="8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0" xfId="8" applyBorder="1"/>
    <xf numFmtId="0" fontId="7" fillId="0" borderId="0" xfId="0" applyFont="1" applyAlignment="1"/>
    <xf numFmtId="168" fontId="8" fillId="0" borderId="0" xfId="0" applyNumberFormat="1" applyFont="1"/>
    <xf numFmtId="9" fontId="5" fillId="0" borderId="0" xfId="1" applyFont="1"/>
    <xf numFmtId="169" fontId="5" fillId="0" borderId="0" xfId="0" applyNumberFormat="1" applyFont="1"/>
    <xf numFmtId="170" fontId="5" fillId="0" borderId="0" xfId="0" applyNumberFormat="1" applyFont="1"/>
    <xf numFmtId="171" fontId="5" fillId="0" borderId="0" xfId="0" applyNumberFormat="1" applyFont="1"/>
    <xf numFmtId="172" fontId="5" fillId="0" borderId="0" xfId="0" applyNumberFormat="1" applyFont="1"/>
    <xf numFmtId="173" fontId="5" fillId="0" borderId="0" xfId="1" applyNumberFormat="1" applyFont="1"/>
    <xf numFmtId="174" fontId="5" fillId="0" borderId="0" xfId="0" applyNumberFormat="1" applyFont="1"/>
    <xf numFmtId="173" fontId="8" fillId="0" borderId="0" xfId="0" applyNumberFormat="1" applyFont="1"/>
  </cellXfs>
  <cellStyles count="10">
    <cellStyle name="Normal" xfId="0" builtinId="0"/>
    <cellStyle name="Normal 2" xfId="3"/>
    <cellStyle name="Normal 2 2" xfId="7"/>
    <cellStyle name="Normal 3" xfId="5"/>
    <cellStyle name="Normal 4" xfId="8"/>
    <cellStyle name="Percent" xfId="1" builtinId="5"/>
    <cellStyle name="Percent 2" xfId="4"/>
    <cellStyle name="Percent 3" xfId="6"/>
    <cellStyle name="Percent 4" xfId="9"/>
    <cellStyle name="Percent 4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nkarskaRegulativa\TatjanaSo\Pokazateli%20za%20Bankarskiot%20sistem%20za%20internet\MAK\Smmary%20report%20-%20rabotna%20verzija_%2030.06.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torijaat/Documents/POKAZATELI%20ZA%20INTERNET/&#1048;&#1085;&#1076;&#1080;&#1082;&#1072;&#1090;&#1088;&#1086;&#1080;%20&#1082;&#1088;&#1077;&#1076;&#1080;&#1090;&#1077;&#1085;%20&#1088;&#1080;&#1079;&#1080;&#1082;-3.2022-&#1089;&#1080;&#1090;&#1077;%20&#1073;&#1072;&#108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VERS"/>
      <sheetName val="RECAP"/>
      <sheetName val="KvalitetKR"/>
      <sheetName val="KR"/>
      <sheetName val="restruktuiran ODP"/>
      <sheetName val="APKR"/>
      <sheetName val="APKRV-1"/>
      <sheetName val="APKRV 2-1"/>
      <sheetName val="APKRV 2-2"/>
      <sheetName val="PT"/>
      <sheetName val="VA"/>
      <sheetName val="KPVR restructured"/>
      <sheetName val="SR-DI"/>
      <sheetName val="GR-DI 1"/>
      <sheetName val="GR-DI 2"/>
      <sheetName val="SHV"/>
      <sheetName val="RI"/>
      <sheetName val="RDDS"/>
      <sheetName val="NLI"/>
      <sheetName val="RPCS"/>
      <sheetName val="O"/>
      <sheetName val="SS"/>
      <sheetName val="AK"/>
    </sheetNames>
    <sheetDataSet>
      <sheetData sheetId="0" refreshError="1">
        <row r="8">
          <cell r="C8">
            <v>39891913.449999996</v>
          </cell>
        </row>
        <row r="52">
          <cell r="C52">
            <v>329420954</v>
          </cell>
          <cell r="W52">
            <v>244939632</v>
          </cell>
          <cell r="X52">
            <v>73998070</v>
          </cell>
          <cell r="Y52">
            <v>10483252</v>
          </cell>
        </row>
        <row r="62">
          <cell r="C62">
            <v>7.6543664553894775E-2</v>
          </cell>
          <cell r="W62">
            <v>7.3046753822182606E-2</v>
          </cell>
          <cell r="X62">
            <v>8.8148690905046581E-2</v>
          </cell>
          <cell r="Y62">
            <v>7.6332134341519212E-2</v>
          </cell>
        </row>
        <row r="64">
          <cell r="C64">
            <v>3.8483508247019405E-2</v>
          </cell>
          <cell r="W64">
            <v>3.9112371982333999E-2</v>
          </cell>
          <cell r="X64">
            <v>3.6121590738785486E-2</v>
          </cell>
          <cell r="Y64">
            <v>4.0462253506831657E-2</v>
          </cell>
        </row>
        <row r="65">
          <cell r="C65">
            <v>0.31779057216419387</v>
          </cell>
          <cell r="W65">
            <v>0.35875784062020116</v>
          </cell>
          <cell r="X65">
            <v>0.27836895948653795</v>
          </cell>
          <cell r="Y65">
            <v>0.11828385446384396</v>
          </cell>
        </row>
        <row r="67">
          <cell r="C67">
            <v>0.21568238988546184</v>
          </cell>
          <cell r="W67">
            <v>0.21639255207972308</v>
          </cell>
          <cell r="X67">
            <v>0.27027217973332152</v>
          </cell>
          <cell r="Y67">
            <v>6.4224513985845222E-2</v>
          </cell>
        </row>
        <row r="80">
          <cell r="C80">
            <v>6.34174763211936E-2</v>
          </cell>
          <cell r="W80">
            <v>6.4255218894098784E-2</v>
          </cell>
          <cell r="X80">
            <v>6.1148073456510417E-2</v>
          </cell>
          <cell r="Y80">
            <v>5.9862765866927549E-2</v>
          </cell>
        </row>
        <row r="81">
          <cell r="C81">
            <v>0.5236912382301383</v>
          </cell>
          <cell r="W81">
            <v>0.58938035232016162</v>
          </cell>
          <cell r="X81">
            <v>0.4712341077608786</v>
          </cell>
          <cell r="Y81">
            <v>0.17499763537419655</v>
          </cell>
        </row>
        <row r="89">
          <cell r="C89">
            <v>9.2536943746262756E-2</v>
          </cell>
          <cell r="W89">
            <v>8.3046927061824274E-2</v>
          </cell>
          <cell r="X89">
            <v>0.11755636227289387</v>
          </cell>
          <cell r="Y89">
            <v>0.15233924091365753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ologija"/>
      <sheetName val="Golemi"/>
      <sheetName val="Sredni"/>
      <sheetName val="Mali"/>
      <sheetName val="Вкупно"/>
    </sheetNames>
    <sheetDataSet>
      <sheetData sheetId="0"/>
      <sheetData sheetId="1"/>
      <sheetData sheetId="2"/>
      <sheetData sheetId="3"/>
      <sheetData sheetId="4">
        <row r="7">
          <cell r="E7">
            <v>3.2896129164596513E-2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workbookViewId="0">
      <pane xSplit="1" ySplit="4" topLeftCell="BN5" activePane="bottomRight" state="frozen"/>
      <selection activeCell="BG40" sqref="BG40"/>
      <selection pane="topRight" activeCell="BG40" sqref="BG40"/>
      <selection pane="bottomLeft" activeCell="BG40" sqref="BG40"/>
      <selection pane="bottomRight" activeCell="BW8" sqref="BW8"/>
    </sheetView>
  </sheetViews>
  <sheetFormatPr defaultColWidth="9.140625" defaultRowHeight="14.25" x14ac:dyDescent="0.2"/>
  <cols>
    <col min="1" max="1" width="21.7109375" style="1" customWidth="1"/>
    <col min="2" max="54" width="13.42578125" style="1" customWidth="1"/>
    <col min="55" max="61" width="13" style="1" customWidth="1"/>
    <col min="62" max="62" width="12.5703125" style="1" customWidth="1"/>
    <col min="63" max="63" width="11.7109375" style="1" customWidth="1"/>
    <col min="64" max="65" width="11.28515625" style="1" customWidth="1"/>
    <col min="66" max="68" width="12.5703125" style="1" customWidth="1"/>
    <col min="69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75" width="11.28515625" style="1" bestFit="1" customWidth="1"/>
    <col min="76" max="16384" width="9.140625" style="1"/>
  </cols>
  <sheetData>
    <row r="1" spans="1:75" ht="21" customHeight="1" x14ac:dyDescent="0.2">
      <c r="A1" s="48" t="s">
        <v>13</v>
      </c>
    </row>
    <row r="2" spans="1:75" ht="15" customHeight="1" x14ac:dyDescent="0.2"/>
    <row r="3" spans="1:75" s="11" customFormat="1" ht="15" customHeight="1" thickBot="1" x14ac:dyDescent="0.25">
      <c r="A3" s="2" t="s">
        <v>5</v>
      </c>
    </row>
    <row r="4" spans="1:75" s="11" customFormat="1" ht="20.25" customHeight="1" thickBot="1" x14ac:dyDescent="0.25">
      <c r="A4" s="12" t="s">
        <v>0</v>
      </c>
      <c r="B4" s="4">
        <v>38352</v>
      </c>
      <c r="C4" s="34" t="s">
        <v>16</v>
      </c>
      <c r="D4" s="34" t="s">
        <v>17</v>
      </c>
      <c r="E4" s="34" t="s">
        <v>18</v>
      </c>
      <c r="F4" s="34" t="s">
        <v>19</v>
      </c>
      <c r="G4" s="34" t="s">
        <v>20</v>
      </c>
      <c r="H4" s="34" t="s">
        <v>21</v>
      </c>
      <c r="I4" s="34" t="s">
        <v>22</v>
      </c>
      <c r="J4" s="34" t="s">
        <v>23</v>
      </c>
      <c r="K4" s="34" t="s">
        <v>24</v>
      </c>
      <c r="L4" s="34" t="s">
        <v>25</v>
      </c>
      <c r="M4" s="34" t="s">
        <v>26</v>
      </c>
      <c r="N4" s="34" t="s">
        <v>27</v>
      </c>
      <c r="O4" s="34" t="s">
        <v>28</v>
      </c>
      <c r="P4" s="34" t="s">
        <v>29</v>
      </c>
      <c r="Q4" s="34" t="s">
        <v>30</v>
      </c>
      <c r="R4" s="34" t="s">
        <v>31</v>
      </c>
      <c r="S4" s="34" t="s">
        <v>32</v>
      </c>
      <c r="T4" s="34" t="s">
        <v>33</v>
      </c>
      <c r="U4" s="34" t="s">
        <v>34</v>
      </c>
      <c r="V4" s="34" t="s">
        <v>35</v>
      </c>
      <c r="W4" s="34" t="s">
        <v>36</v>
      </c>
      <c r="X4" s="34" t="s">
        <v>37</v>
      </c>
      <c r="Y4" s="34" t="s">
        <v>38</v>
      </c>
      <c r="Z4" s="34" t="s">
        <v>39</v>
      </c>
      <c r="AA4" s="34" t="s">
        <v>40</v>
      </c>
      <c r="AB4" s="34" t="s">
        <v>41</v>
      </c>
      <c r="AC4" s="34" t="s">
        <v>42</v>
      </c>
      <c r="AD4" s="34" t="s">
        <v>43</v>
      </c>
      <c r="AE4" s="34" t="s">
        <v>44</v>
      </c>
      <c r="AF4" s="34" t="s">
        <v>45</v>
      </c>
      <c r="AG4" s="34" t="s">
        <v>46</v>
      </c>
      <c r="AH4" s="34" t="s">
        <v>47</v>
      </c>
      <c r="AI4" s="34" t="s">
        <v>48</v>
      </c>
      <c r="AJ4" s="34" t="s">
        <v>49</v>
      </c>
      <c r="AK4" s="34" t="s">
        <v>50</v>
      </c>
      <c r="AL4" s="34" t="s">
        <v>51</v>
      </c>
      <c r="AM4" s="34" t="s">
        <v>52</v>
      </c>
      <c r="AN4" s="34" t="s">
        <v>53</v>
      </c>
      <c r="AO4" s="34" t="s">
        <v>54</v>
      </c>
      <c r="AP4" s="34" t="s">
        <v>55</v>
      </c>
      <c r="AQ4" s="34" t="s">
        <v>56</v>
      </c>
      <c r="AR4" s="34" t="s">
        <v>57</v>
      </c>
      <c r="AS4" s="34" t="s">
        <v>58</v>
      </c>
      <c r="AT4" s="34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25">
        <v>82377</v>
      </c>
      <c r="C5" s="26">
        <v>87076</v>
      </c>
      <c r="D5" s="26">
        <v>92115</v>
      </c>
      <c r="E5" s="26">
        <v>90910</v>
      </c>
      <c r="F5" s="26">
        <v>98437</v>
      </c>
      <c r="G5" s="26">
        <v>102180</v>
      </c>
      <c r="H5" s="26">
        <v>106931</v>
      </c>
      <c r="I5" s="26">
        <v>110960</v>
      </c>
      <c r="J5" s="26">
        <v>124108</v>
      </c>
      <c r="K5" s="26">
        <v>132372</v>
      </c>
      <c r="L5" s="26">
        <v>147614</v>
      </c>
      <c r="M5" s="26">
        <v>152943</v>
      </c>
      <c r="N5" s="26">
        <v>167547</v>
      </c>
      <c r="O5" s="26">
        <v>172809</v>
      </c>
      <c r="P5" s="26">
        <v>179021.08900000001</v>
      </c>
      <c r="Q5" s="26">
        <v>186574</v>
      </c>
      <c r="R5" s="26">
        <v>184282</v>
      </c>
      <c r="S5" s="26">
        <v>184617</v>
      </c>
      <c r="T5" s="26">
        <v>183047</v>
      </c>
      <c r="U5" s="26">
        <v>188497</v>
      </c>
      <c r="V5" s="26">
        <v>195422</v>
      </c>
      <c r="W5" s="26">
        <v>196167</v>
      </c>
      <c r="X5" s="26">
        <v>204219</v>
      </c>
      <c r="Y5" s="26">
        <v>208977</v>
      </c>
      <c r="Z5" s="26">
        <v>217495</v>
      </c>
      <c r="AA5" s="26">
        <f>220886625/1000</f>
        <v>220886.625</v>
      </c>
      <c r="AB5" s="26">
        <f>[1]ENGVERS!$W$52/1000</f>
        <v>244939.63200000001</v>
      </c>
      <c r="AC5" s="26">
        <v>249677.13800000001</v>
      </c>
      <c r="AD5" s="26">
        <v>224584.19399999999</v>
      </c>
      <c r="AE5" s="26">
        <v>230820.08300000001</v>
      </c>
      <c r="AF5" s="26">
        <v>229658.15400000001</v>
      </c>
      <c r="AG5" s="26">
        <v>226856.95600000001</v>
      </c>
      <c r="AH5" s="26">
        <v>260301.34</v>
      </c>
      <c r="AI5" s="26">
        <v>263310.52899999998</v>
      </c>
      <c r="AJ5" s="26">
        <v>262603.35399999999</v>
      </c>
      <c r="AK5" s="26">
        <v>267693.08500000002</v>
      </c>
      <c r="AL5" s="26">
        <v>243391.65599999999</v>
      </c>
      <c r="AM5" s="26">
        <v>248807.399</v>
      </c>
      <c r="AN5" s="26">
        <v>251280.37</v>
      </c>
      <c r="AO5" s="26">
        <v>257877.81200000001</v>
      </c>
      <c r="AP5" s="26">
        <v>295494.48499999999</v>
      </c>
      <c r="AQ5" s="26">
        <v>300533.88400000002</v>
      </c>
      <c r="AR5" s="26">
        <v>303650.38799999998</v>
      </c>
      <c r="AS5" s="26">
        <v>304579.34299999999</v>
      </c>
      <c r="AT5" s="26">
        <v>315829.65899999999</v>
      </c>
      <c r="AU5" s="26">
        <v>315198.68400000001</v>
      </c>
      <c r="AV5" s="26">
        <v>301160.11599999998</v>
      </c>
      <c r="AW5" s="26">
        <v>304287.80599999998</v>
      </c>
      <c r="AX5" s="26">
        <v>355658.92800000001</v>
      </c>
      <c r="AY5" s="26">
        <v>349218.58</v>
      </c>
      <c r="AZ5" s="26">
        <v>351290.234</v>
      </c>
      <c r="BA5" s="26">
        <v>352158.04800000001</v>
      </c>
      <c r="BB5" s="26">
        <v>368341.94900000002</v>
      </c>
      <c r="BC5" s="26">
        <v>376035.33799999999</v>
      </c>
      <c r="BD5" s="26">
        <v>380077.37099999998</v>
      </c>
      <c r="BE5" s="26">
        <v>389843.92800000001</v>
      </c>
      <c r="BF5" s="26">
        <v>389960.96299999999</v>
      </c>
      <c r="BG5" s="26">
        <v>403938.52</v>
      </c>
      <c r="BH5" s="26">
        <v>409833.31199999998</v>
      </c>
      <c r="BI5" s="26">
        <v>412027.56900000002</v>
      </c>
      <c r="BJ5" s="26">
        <v>433438.26299999998</v>
      </c>
      <c r="BK5" s="26">
        <v>438135.56199999998</v>
      </c>
      <c r="BL5" s="26">
        <v>443884.96500000003</v>
      </c>
      <c r="BM5" s="26">
        <v>458636.56599999999</v>
      </c>
      <c r="BN5" s="26">
        <v>484974.745</v>
      </c>
      <c r="BO5" s="26">
        <v>471905.31900000002</v>
      </c>
      <c r="BP5" s="26">
        <v>485617.64</v>
      </c>
      <c r="BQ5" s="26">
        <v>519906.06800000003</v>
      </c>
      <c r="BR5" s="26">
        <v>550461.31000000006</v>
      </c>
      <c r="BS5" s="26">
        <v>547416.28799999994</v>
      </c>
      <c r="BT5" s="26">
        <v>554440.51800000004</v>
      </c>
      <c r="BU5" s="26">
        <v>571739.58700000006</v>
      </c>
      <c r="BV5" s="26">
        <v>601218.804</v>
      </c>
      <c r="BW5" s="26">
        <v>588180.60199999996</v>
      </c>
    </row>
    <row r="6" spans="1:75" s="11" customFormat="1" ht="18" customHeight="1" x14ac:dyDescent="0.2">
      <c r="A6" s="16" t="s">
        <v>2</v>
      </c>
      <c r="B6" s="27">
        <v>25451</v>
      </c>
      <c r="C6" s="28">
        <v>29622</v>
      </c>
      <c r="D6" s="28">
        <v>31626</v>
      </c>
      <c r="E6" s="28">
        <v>32051</v>
      </c>
      <c r="F6" s="28">
        <v>15945</v>
      </c>
      <c r="G6" s="28">
        <v>17659</v>
      </c>
      <c r="H6" s="28">
        <v>17795</v>
      </c>
      <c r="I6" s="28">
        <v>24852</v>
      </c>
      <c r="J6" s="28">
        <v>39283</v>
      </c>
      <c r="K6" s="28">
        <v>44048</v>
      </c>
      <c r="L6" s="28">
        <v>50929</v>
      </c>
      <c r="M6" s="28">
        <v>55603</v>
      </c>
      <c r="N6" s="28">
        <v>58819</v>
      </c>
      <c r="O6" s="28">
        <v>61288</v>
      </c>
      <c r="P6" s="28">
        <v>65598</v>
      </c>
      <c r="Q6" s="28">
        <v>69385</v>
      </c>
      <c r="R6" s="28">
        <v>68185</v>
      </c>
      <c r="S6" s="28">
        <v>66363</v>
      </c>
      <c r="T6" s="28">
        <v>67918</v>
      </c>
      <c r="U6" s="28">
        <v>68358</v>
      </c>
      <c r="V6" s="28">
        <v>69238</v>
      </c>
      <c r="W6" s="28">
        <v>72213</v>
      </c>
      <c r="X6" s="28">
        <v>75121</v>
      </c>
      <c r="Y6" s="28">
        <v>84117</v>
      </c>
      <c r="Z6" s="28">
        <v>88821</v>
      </c>
      <c r="AA6" s="28">
        <f>91107606/1000</f>
        <v>91107.606</v>
      </c>
      <c r="AB6" s="28">
        <f>[1]ENGVERS!$X$52/1000</f>
        <v>73998.070000000007</v>
      </c>
      <c r="AC6" s="28">
        <v>76138.089000000007</v>
      </c>
      <c r="AD6" s="28">
        <v>94907.793999999994</v>
      </c>
      <c r="AE6" s="28">
        <v>99272.52</v>
      </c>
      <c r="AF6" s="28">
        <v>101501.329</v>
      </c>
      <c r="AG6" s="28">
        <v>104265.22500000001</v>
      </c>
      <c r="AH6" s="28">
        <v>91722.48</v>
      </c>
      <c r="AI6" s="28">
        <v>93965.482000000004</v>
      </c>
      <c r="AJ6" s="28">
        <v>96132.324999999997</v>
      </c>
      <c r="AK6" s="28">
        <v>97710.467000000004</v>
      </c>
      <c r="AL6" s="28">
        <v>121394.77</v>
      </c>
      <c r="AM6" s="28">
        <v>125602.68</v>
      </c>
      <c r="AN6" s="28">
        <v>126472.93700000001</v>
      </c>
      <c r="AO6" s="28">
        <v>131673.139</v>
      </c>
      <c r="AP6" s="28">
        <v>112920.73299999999</v>
      </c>
      <c r="AQ6" s="28">
        <v>114643.59</v>
      </c>
      <c r="AR6" s="28">
        <v>117191.859</v>
      </c>
      <c r="AS6" s="28">
        <v>121499.621</v>
      </c>
      <c r="AT6" s="28">
        <v>127804.579</v>
      </c>
      <c r="AU6" s="28">
        <v>129336.728</v>
      </c>
      <c r="AV6" s="28">
        <v>128059.064</v>
      </c>
      <c r="AW6" s="28">
        <v>130120.448</v>
      </c>
      <c r="AX6" s="28">
        <v>98466.664000000004</v>
      </c>
      <c r="AY6" s="28">
        <v>96139.88</v>
      </c>
      <c r="AZ6" s="28">
        <v>95977.648000000001</v>
      </c>
      <c r="BA6" s="28">
        <v>95961.527000000002</v>
      </c>
      <c r="BB6" s="28">
        <v>99824.092000000004</v>
      </c>
      <c r="BC6" s="28">
        <v>100063.766</v>
      </c>
      <c r="BD6" s="28">
        <v>102957</v>
      </c>
      <c r="BE6" s="28">
        <v>107037.15300000001</v>
      </c>
      <c r="BF6" s="28">
        <v>105268.34600000001</v>
      </c>
      <c r="BG6" s="28">
        <v>112707.967</v>
      </c>
      <c r="BH6" s="28">
        <v>112584.162</v>
      </c>
      <c r="BI6" s="28">
        <v>114197.611</v>
      </c>
      <c r="BJ6" s="28">
        <v>123448.63800000001</v>
      </c>
      <c r="BK6" s="28">
        <v>120043.374</v>
      </c>
      <c r="BL6" s="28">
        <v>118393.04300000001</v>
      </c>
      <c r="BM6" s="28">
        <v>115677.784</v>
      </c>
      <c r="BN6" s="28">
        <v>125954.986</v>
      </c>
      <c r="BO6" s="28">
        <v>120617.75</v>
      </c>
      <c r="BP6" s="28">
        <v>123476.26700000001</v>
      </c>
      <c r="BQ6" s="28">
        <v>94075.875</v>
      </c>
      <c r="BR6" s="28">
        <v>104153.341</v>
      </c>
      <c r="BS6" s="28">
        <v>103282.538</v>
      </c>
      <c r="BT6" s="28">
        <v>103268.602</v>
      </c>
      <c r="BU6" s="28">
        <v>106598.41099999999</v>
      </c>
      <c r="BV6" s="28">
        <v>87260.323000000004</v>
      </c>
      <c r="BW6" s="28">
        <v>90097.548999999999</v>
      </c>
    </row>
    <row r="7" spans="1:75" s="11" customFormat="1" ht="18" customHeight="1" thickBot="1" x14ac:dyDescent="0.25">
      <c r="A7" s="19" t="s">
        <v>3</v>
      </c>
      <c r="B7" s="29">
        <v>11351</v>
      </c>
      <c r="C7" s="30">
        <v>8105</v>
      </c>
      <c r="D7" s="30">
        <v>6723</v>
      </c>
      <c r="E7" s="30">
        <v>8914</v>
      </c>
      <c r="F7" s="30">
        <v>26314</v>
      </c>
      <c r="G7" s="30">
        <v>28250</v>
      </c>
      <c r="H7" s="30">
        <v>30337</v>
      </c>
      <c r="I7" s="30">
        <v>26672</v>
      </c>
      <c r="J7" s="30">
        <v>15797</v>
      </c>
      <c r="K7" s="30">
        <v>16460</v>
      </c>
      <c r="L7" s="30">
        <v>13781</v>
      </c>
      <c r="M7" s="30">
        <v>14121</v>
      </c>
      <c r="N7" s="30">
        <v>11290</v>
      </c>
      <c r="O7" s="30">
        <v>11941</v>
      </c>
      <c r="P7" s="30">
        <v>12260</v>
      </c>
      <c r="Q7" s="30">
        <v>12109</v>
      </c>
      <c r="R7" s="30">
        <v>12210</v>
      </c>
      <c r="S7" s="30">
        <v>11920</v>
      </c>
      <c r="T7" s="30">
        <v>12287</v>
      </c>
      <c r="U7" s="30">
        <v>11649</v>
      </c>
      <c r="V7" s="30">
        <v>11749</v>
      </c>
      <c r="W7" s="30">
        <v>12823</v>
      </c>
      <c r="X7" s="30">
        <v>13495</v>
      </c>
      <c r="Y7" s="30">
        <v>8726</v>
      </c>
      <c r="Z7" s="30">
        <v>9808</v>
      </c>
      <c r="AA7" s="30">
        <f>9510647/1000</f>
        <v>9510.6470000000008</v>
      </c>
      <c r="AB7" s="30">
        <f>[1]ENGVERS!$Y$52/1000</f>
        <v>10483.252</v>
      </c>
      <c r="AC7" s="30">
        <v>10297.259</v>
      </c>
      <c r="AD7" s="30">
        <v>18570.438999999998</v>
      </c>
      <c r="AE7" s="30">
        <v>19763.55</v>
      </c>
      <c r="AF7" s="30">
        <v>20124.958999999999</v>
      </c>
      <c r="AG7" s="30">
        <v>20697.919999999998</v>
      </c>
      <c r="AH7" s="30">
        <v>13537.041999999999</v>
      </c>
      <c r="AI7" s="30">
        <v>14361.431</v>
      </c>
      <c r="AJ7" s="30">
        <v>14904.584999999999</v>
      </c>
      <c r="AK7" s="30">
        <v>15153.946</v>
      </c>
      <c r="AL7" s="30">
        <v>22165.424999999999</v>
      </c>
      <c r="AM7" s="30">
        <v>21634.192999999999</v>
      </c>
      <c r="AN7" s="30">
        <v>22585.142</v>
      </c>
      <c r="AO7" s="30">
        <v>22822.129000000001</v>
      </c>
      <c r="AP7" s="30">
        <v>15159.448</v>
      </c>
      <c r="AQ7" s="30">
        <v>15160.851000000001</v>
      </c>
      <c r="AR7" s="30">
        <v>14745.31</v>
      </c>
      <c r="AS7" s="30">
        <v>14354.218999999999</v>
      </c>
      <c r="AT7" s="30">
        <v>16023.968000000001</v>
      </c>
      <c r="AU7" s="30">
        <v>15452.061</v>
      </c>
      <c r="AV7" s="30">
        <v>13935.612999999999</v>
      </c>
      <c r="AW7" s="30">
        <v>14535.782999999999</v>
      </c>
      <c r="AX7" s="30">
        <v>15549.826999999999</v>
      </c>
      <c r="AY7" s="30">
        <v>15728.789000000001</v>
      </c>
      <c r="AZ7" s="30">
        <v>16036.922</v>
      </c>
      <c r="BA7" s="30">
        <v>16090.444</v>
      </c>
      <c r="BB7" s="30">
        <v>16034.466</v>
      </c>
      <c r="BC7" s="30">
        <v>16790.363000000001</v>
      </c>
      <c r="BD7" s="30">
        <v>16675.702000000001</v>
      </c>
      <c r="BE7" s="30">
        <v>15525.482</v>
      </c>
      <c r="BF7" s="30">
        <v>15963.912</v>
      </c>
      <c r="BG7" s="30">
        <v>16149.455</v>
      </c>
      <c r="BH7" s="30">
        <v>15923.442999999999</v>
      </c>
      <c r="BI7" s="30">
        <v>17245.287</v>
      </c>
      <c r="BJ7" s="30">
        <v>17212.612000000001</v>
      </c>
      <c r="BK7" s="30">
        <v>17386.438999999998</v>
      </c>
      <c r="BL7" s="30">
        <v>17214.333999999999</v>
      </c>
      <c r="BM7" s="30">
        <v>16855.421999999999</v>
      </c>
      <c r="BN7" s="30">
        <v>17469.858</v>
      </c>
      <c r="BO7" s="30">
        <v>17469.618999999999</v>
      </c>
      <c r="BP7" s="30">
        <v>17464.760999999999</v>
      </c>
      <c r="BQ7" s="30">
        <v>17739.643</v>
      </c>
      <c r="BR7" s="30">
        <v>18324.133000000002</v>
      </c>
      <c r="BS7" s="30">
        <v>17972.825000000001</v>
      </c>
      <c r="BT7" s="30">
        <v>18138.170999999998</v>
      </c>
      <c r="BU7" s="30">
        <v>18468.212</v>
      </c>
      <c r="BV7" s="30">
        <v>39838.629000000001</v>
      </c>
      <c r="BW7" s="30">
        <v>39833.489000000001</v>
      </c>
    </row>
    <row r="8" spans="1:75" s="11" customFormat="1" ht="20.25" customHeight="1" thickBot="1" x14ac:dyDescent="0.25">
      <c r="A8" s="22" t="s">
        <v>4</v>
      </c>
      <c r="B8" s="31">
        <f>SUM(B5:B7)</f>
        <v>119179</v>
      </c>
      <c r="C8" s="32">
        <f t="shared" ref="C8:Z8" si="0">SUM(C5:C7)</f>
        <v>124803</v>
      </c>
      <c r="D8" s="32">
        <f t="shared" si="0"/>
        <v>130464</v>
      </c>
      <c r="E8" s="32">
        <f t="shared" si="0"/>
        <v>131875</v>
      </c>
      <c r="F8" s="32">
        <f t="shared" si="0"/>
        <v>140696</v>
      </c>
      <c r="G8" s="32">
        <f t="shared" si="0"/>
        <v>148089</v>
      </c>
      <c r="H8" s="32">
        <f t="shared" si="0"/>
        <v>155063</v>
      </c>
      <c r="I8" s="32">
        <f t="shared" si="0"/>
        <v>162484</v>
      </c>
      <c r="J8" s="32">
        <f t="shared" si="0"/>
        <v>179188</v>
      </c>
      <c r="K8" s="32">
        <f t="shared" si="0"/>
        <v>192880</v>
      </c>
      <c r="L8" s="32">
        <f t="shared" si="0"/>
        <v>212324</v>
      </c>
      <c r="M8" s="32">
        <f t="shared" si="0"/>
        <v>222667</v>
      </c>
      <c r="N8" s="32">
        <f t="shared" si="0"/>
        <v>237656</v>
      </c>
      <c r="O8" s="32">
        <f t="shared" si="0"/>
        <v>246038</v>
      </c>
      <c r="P8" s="32">
        <v>256879.17499999999</v>
      </c>
      <c r="Q8" s="32">
        <f t="shared" si="0"/>
        <v>268068</v>
      </c>
      <c r="R8" s="32">
        <f t="shared" si="0"/>
        <v>264677</v>
      </c>
      <c r="S8" s="32">
        <f t="shared" si="0"/>
        <v>262900</v>
      </c>
      <c r="T8" s="32">
        <f t="shared" si="0"/>
        <v>263252</v>
      </c>
      <c r="U8" s="32">
        <f t="shared" si="0"/>
        <v>268504</v>
      </c>
      <c r="V8" s="32">
        <f t="shared" si="0"/>
        <v>276409</v>
      </c>
      <c r="W8" s="32">
        <f t="shared" si="0"/>
        <v>281203</v>
      </c>
      <c r="X8" s="32">
        <f t="shared" si="0"/>
        <v>292835</v>
      </c>
      <c r="Y8" s="32">
        <f t="shared" si="0"/>
        <v>301820</v>
      </c>
      <c r="Z8" s="32">
        <f t="shared" si="0"/>
        <v>316124</v>
      </c>
      <c r="AA8" s="32">
        <f>321504878/1000</f>
        <v>321504.87800000003</v>
      </c>
      <c r="AB8" s="32">
        <f>[1]ENGVERS!$C$52/1000</f>
        <v>329420.95400000003</v>
      </c>
      <c r="AC8" s="32">
        <v>336112.48599999998</v>
      </c>
      <c r="AD8" s="32">
        <f>AD5+AD6+AD7</f>
        <v>338062.42700000003</v>
      </c>
      <c r="AE8" s="32">
        <f>AE5+AE6+AE7</f>
        <v>349856.15299999999</v>
      </c>
      <c r="AF8" s="32">
        <f>AF5+AF6+AF7</f>
        <v>351284.44199999998</v>
      </c>
      <c r="AG8" s="32">
        <f>AG5+AG6+AG7</f>
        <v>351820.10099999997</v>
      </c>
      <c r="AH8" s="32">
        <f>AH5+AH6+AH7</f>
        <v>365560.86200000002</v>
      </c>
      <c r="AI8" s="32">
        <v>371637.44199999998</v>
      </c>
      <c r="AJ8" s="32">
        <v>373640.26400000002</v>
      </c>
      <c r="AK8" s="32">
        <v>380557.49800000002</v>
      </c>
      <c r="AL8" s="32">
        <v>386951.85100000002</v>
      </c>
      <c r="AM8" s="32">
        <v>396044.272</v>
      </c>
      <c r="AN8" s="32">
        <v>400338.44900000002</v>
      </c>
      <c r="AO8" s="32">
        <v>412373.08</v>
      </c>
      <c r="AP8" s="32">
        <v>423574.66600000003</v>
      </c>
      <c r="AQ8" s="32">
        <f>AQ7+AQ6+AQ5</f>
        <v>430338.32500000001</v>
      </c>
      <c r="AR8" s="32">
        <v>435587.55699999997</v>
      </c>
      <c r="AS8" s="32">
        <v>440433.18300000002</v>
      </c>
      <c r="AT8" s="32">
        <v>459658.20600000001</v>
      </c>
      <c r="AU8" s="32">
        <v>459987.473</v>
      </c>
      <c r="AV8" s="32">
        <v>443154.79300000001</v>
      </c>
      <c r="AW8" s="32">
        <v>448944.03700000001</v>
      </c>
      <c r="AX8" s="32">
        <v>469675.41899999999</v>
      </c>
      <c r="AY8" s="32">
        <v>461087.24900000001</v>
      </c>
      <c r="AZ8" s="32">
        <v>463304.804</v>
      </c>
      <c r="BA8" s="32">
        <v>464210.01899999997</v>
      </c>
      <c r="BB8" s="32">
        <v>484200.50700000004</v>
      </c>
      <c r="BC8" s="32">
        <v>492889.467</v>
      </c>
      <c r="BD8" s="32">
        <v>499710.07299999997</v>
      </c>
      <c r="BE8" s="32">
        <v>512406.56300000002</v>
      </c>
      <c r="BF8" s="32">
        <v>511193.18599999999</v>
      </c>
      <c r="BG8" s="32">
        <v>532795.94200000004</v>
      </c>
      <c r="BH8" s="32">
        <v>538340.91700000002</v>
      </c>
      <c r="BI8" s="32">
        <f>BI5+BI6+BI7</f>
        <v>543470.46700000006</v>
      </c>
      <c r="BJ8" s="32">
        <v>574099.51300000004</v>
      </c>
      <c r="BK8" s="32">
        <v>575565.375</v>
      </c>
      <c r="BL8" s="32">
        <v>579492.34199999995</v>
      </c>
      <c r="BM8" s="32">
        <v>591169.772</v>
      </c>
      <c r="BN8" s="32">
        <v>628399.58900000004</v>
      </c>
      <c r="BO8" s="32">
        <v>609992.68799999997</v>
      </c>
      <c r="BP8" s="32">
        <v>626558.66799999995</v>
      </c>
      <c r="BQ8" s="32">
        <v>631721.58600000001</v>
      </c>
      <c r="BR8" s="32">
        <v>672938.78399999999</v>
      </c>
      <c r="BS8" s="32">
        <v>668671.65099999995</v>
      </c>
      <c r="BT8" s="32">
        <v>675847.29099999997</v>
      </c>
      <c r="BU8" s="32">
        <v>696806.21</v>
      </c>
      <c r="BV8" s="32">
        <v>728317.75599999994</v>
      </c>
      <c r="BW8" s="32">
        <v>718111.64</v>
      </c>
    </row>
    <row r="9" spans="1:75" x14ac:dyDescent="0.2">
      <c r="BD9" s="6"/>
      <c r="BE9" s="6"/>
      <c r="BF9" s="6"/>
      <c r="BG9" s="6"/>
      <c r="BH9" s="6"/>
      <c r="BI9" s="6"/>
    </row>
    <row r="10" spans="1:75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D10" s="6"/>
      <c r="BE10" s="6"/>
      <c r="BF10" s="6"/>
      <c r="BG10" s="6"/>
      <c r="BH10" s="6"/>
      <c r="BI10" s="6"/>
      <c r="BN10" s="6"/>
      <c r="BO10" s="6"/>
      <c r="BP10" s="6"/>
    </row>
    <row r="11" spans="1:7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</row>
    <row r="12" spans="1:7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</row>
    <row r="13" spans="1:75" x14ac:dyDescent="0.2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</row>
    <row r="14" spans="1:7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N14" s="6"/>
      <c r="BO14" s="6"/>
      <c r="BP14" s="6"/>
    </row>
    <row r="15" spans="1:75" x14ac:dyDescent="0.2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N15" s="6"/>
      <c r="BO15" s="6"/>
      <c r="BP15" s="6"/>
    </row>
    <row r="16" spans="1:75" x14ac:dyDescent="0.2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</row>
    <row r="17" spans="2:54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</sheetData>
  <pageMargins left="0.7" right="0.7" top="0.75" bottom="0.75" header="0.3" footer="0.3"/>
  <pageSetup paperSize="9" orientation="portrait" r:id="rId1"/>
  <ignoredErrors>
    <ignoredError sqref="B8:AA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workbookViewId="0">
      <pane xSplit="1" ySplit="4" topLeftCell="BL5" activePane="bottomRight" state="frozen"/>
      <selection activeCell="BJ39" sqref="BJ39"/>
      <selection pane="topRight" activeCell="BJ39" sqref="BJ39"/>
      <selection pane="bottomLeft" activeCell="BJ39" sqref="BJ39"/>
      <selection pane="bottomRight" activeCell="BW8" sqref="BW8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customWidth="1"/>
    <col min="63" max="63" width="11.7109375" style="1" customWidth="1"/>
    <col min="64" max="65" width="11.28515625" style="1" customWidth="1"/>
    <col min="66" max="69" width="12.42578125" style="1" customWidth="1"/>
    <col min="70" max="70" width="11.85546875" style="1" bestFit="1" customWidth="1"/>
    <col min="71" max="72" width="10.7109375" style="1" bestFit="1" customWidth="1"/>
    <col min="73" max="73" width="10.7109375" style="1" customWidth="1"/>
    <col min="74" max="75" width="11.28515625" style="1" bestFit="1" customWidth="1"/>
    <col min="76" max="16384" width="9.140625" style="1"/>
  </cols>
  <sheetData>
    <row r="1" spans="1:75" ht="21" customHeight="1" x14ac:dyDescent="0.2">
      <c r="A1" s="3" t="s">
        <v>12</v>
      </c>
    </row>
    <row r="2" spans="1:75" ht="15" customHeight="1" x14ac:dyDescent="0.2"/>
    <row r="3" spans="1:75" s="11" customFormat="1" ht="15" customHeight="1" thickBot="1" x14ac:dyDescent="0.25">
      <c r="A3" s="2" t="s">
        <v>11</v>
      </c>
    </row>
    <row r="4" spans="1:75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14">
        <v>0.13100000000000001</v>
      </c>
      <c r="C5" s="15">
        <v>0.127</v>
      </c>
      <c r="D5" s="15">
        <v>0.121</v>
      </c>
      <c r="E5" s="15">
        <v>0.12</v>
      </c>
      <c r="F5" s="15">
        <v>0.11700000000000001</v>
      </c>
      <c r="G5" s="15">
        <v>0.114</v>
      </c>
      <c r="H5" s="15">
        <v>0.111</v>
      </c>
      <c r="I5" s="15">
        <v>9.9000000000000005E-2</v>
      </c>
      <c r="J5" s="15">
        <v>8.2000000000000003E-2</v>
      </c>
      <c r="K5" s="15">
        <v>7.4999999999999997E-2</v>
      </c>
      <c r="L5" s="15">
        <v>6.8000000000000005E-2</v>
      </c>
      <c r="M5" s="15">
        <v>6.7000000000000004E-2</v>
      </c>
      <c r="N5" s="15">
        <v>6.2E-2</v>
      </c>
      <c r="O5" s="15">
        <v>0.06</v>
      </c>
      <c r="P5" s="15">
        <v>5.7000000000000002E-2</v>
      </c>
      <c r="Q5" s="15">
        <v>5.7000000000000002E-2</v>
      </c>
      <c r="R5" s="15">
        <v>6.5000000000000002E-2</v>
      </c>
      <c r="S5" s="15">
        <v>6.8000000000000005E-2</v>
      </c>
      <c r="T5" s="15">
        <v>7.3999999999999996E-2</v>
      </c>
      <c r="U5" s="15">
        <v>0.08</v>
      </c>
      <c r="V5" s="15">
        <v>7.0999999999999994E-2</v>
      </c>
      <c r="W5" s="15">
        <v>7.4999999999999997E-2</v>
      </c>
      <c r="X5" s="15">
        <v>8.1000000000000003E-2</v>
      </c>
      <c r="Y5" s="15">
        <v>7.9000000000000001E-2</v>
      </c>
      <c r="Z5" s="15">
        <v>6.7000000000000004E-2</v>
      </c>
      <c r="AA5" s="15">
        <v>7.0109704469430864E-2</v>
      </c>
      <c r="AB5" s="15">
        <f>[1]ENGVERS!$W$62</f>
        <v>7.3046753822182606E-2</v>
      </c>
      <c r="AC5" s="15">
        <v>7.5736009117502778E-2</v>
      </c>
      <c r="AD5" s="15">
        <v>7.9554494382627836E-2</v>
      </c>
      <c r="AE5" s="15">
        <v>9.103219584233492E-2</v>
      </c>
      <c r="AF5" s="15">
        <v>9.4790115747425199E-2</v>
      </c>
      <c r="AG5" s="15">
        <v>0.10036677914341759</v>
      </c>
      <c r="AH5" s="15">
        <v>9.5861262181746745E-2</v>
      </c>
      <c r="AI5" s="15">
        <v>0.10581176949441319</v>
      </c>
      <c r="AJ5" s="15">
        <v>0.11796432348689652</v>
      </c>
      <c r="AK5" s="15">
        <v>0.11794268051414178</v>
      </c>
      <c r="AL5" s="15">
        <v>0.11702478001135749</v>
      </c>
      <c r="AM5" s="15">
        <v>0.12039195426017053</v>
      </c>
      <c r="AN5" s="15">
        <v>0.12393672454398248</v>
      </c>
      <c r="AO5" s="15">
        <v>0.1231615072024886</v>
      </c>
      <c r="AP5" s="15">
        <v>0.11105743310234707</v>
      </c>
      <c r="AQ5" s="15">
        <v>0.10849502414177031</v>
      </c>
      <c r="AR5" s="15">
        <v>0.10676366730017153</v>
      </c>
      <c r="AS5" s="15">
        <v>0.10563046292998275</v>
      </c>
      <c r="AT5" s="15">
        <v>0.10038256730030538</v>
      </c>
      <c r="AU5" s="15">
        <v>0.10143479533055411</v>
      </c>
      <c r="AV5" s="15">
        <v>7.6819219315216361E-2</v>
      </c>
      <c r="AW5" s="15">
        <v>7.0850430332393938E-2</v>
      </c>
      <c r="AX5" s="15">
        <v>6.0039302598359066E-2</v>
      </c>
      <c r="AY5" s="15">
        <v>6.0553871446358896E-2</v>
      </c>
      <c r="AZ5" s="15">
        <v>6.00851289250472E-2</v>
      </c>
      <c r="BA5" s="15">
        <v>5.7913292386264019E-2</v>
      </c>
      <c r="BB5" s="15">
        <v>5.5667322322823461E-2</v>
      </c>
      <c r="BC5" s="15">
        <v>4.6351508059596251E-2</v>
      </c>
      <c r="BD5" s="15">
        <v>4.7070742341037718E-2</v>
      </c>
      <c r="BE5" s="15">
        <v>4.4420063405476461E-2</v>
      </c>
      <c r="BF5" s="15">
        <v>4.8699805370005712E-2</v>
      </c>
      <c r="BG5" s="15">
        <v>4.7802143256850074E-2</v>
      </c>
      <c r="BH5" s="15">
        <v>4.810603585098519E-2</v>
      </c>
      <c r="BI5" s="15">
        <v>3.9889209452389822E-2</v>
      </c>
      <c r="BJ5" s="15">
        <v>3.6088606695066971E-2</v>
      </c>
      <c r="BK5" s="15">
        <v>3.7325144129706597E-2</v>
      </c>
      <c r="BL5" s="15">
        <v>4.2194785759414044E-2</v>
      </c>
      <c r="BM5" s="15">
        <v>3.7687108445688129E-2</v>
      </c>
      <c r="BN5" s="15">
        <v>3.6644021535595629E-2</v>
      </c>
      <c r="BO5" s="15">
        <v>3.682018680531126E-2</v>
      </c>
      <c r="BP5" s="15">
        <v>3.9880410851632159E-2</v>
      </c>
      <c r="BQ5" s="15">
        <v>3.9029307886439213E-2</v>
      </c>
      <c r="BR5" s="15">
        <v>3.5705848245719575E-2</v>
      </c>
      <c r="BS5" s="15">
        <v>3.6469051867159638E-2</v>
      </c>
      <c r="BT5" s="15">
        <v>3.8039169785206786E-2</v>
      </c>
      <c r="BU5" s="15">
        <v>3.6795611985496468E-2</v>
      </c>
      <c r="BV5" s="15">
        <v>3.4158841778341983E-2</v>
      </c>
      <c r="BW5" s="15">
        <v>3.4859702836646765E-2</v>
      </c>
    </row>
    <row r="6" spans="1:75" s="11" customFormat="1" ht="18" customHeight="1" x14ac:dyDescent="0.2">
      <c r="A6" s="16" t="s">
        <v>2</v>
      </c>
      <c r="B6" s="17">
        <v>0.10100000000000001</v>
      </c>
      <c r="C6" s="18">
        <v>0.112</v>
      </c>
      <c r="D6" s="18">
        <v>0.10100000000000001</v>
      </c>
      <c r="E6" s="18">
        <v>5.8000000000000003E-2</v>
      </c>
      <c r="F6" s="18">
        <v>6.0999999999999999E-2</v>
      </c>
      <c r="G6" s="18">
        <v>0.04</v>
      </c>
      <c r="H6" s="18">
        <v>3.7999999999999999E-2</v>
      </c>
      <c r="I6" s="18">
        <v>3.9E-2</v>
      </c>
      <c r="J6" s="18">
        <v>3.5999999999999997E-2</v>
      </c>
      <c r="K6" s="18">
        <v>3.6999999999999998E-2</v>
      </c>
      <c r="L6" s="18">
        <v>4.2000000000000003E-2</v>
      </c>
      <c r="M6" s="18">
        <v>4.2999999999999997E-2</v>
      </c>
      <c r="N6" s="18">
        <v>3.5999999999999997E-2</v>
      </c>
      <c r="O6" s="18">
        <v>3.9E-2</v>
      </c>
      <c r="P6" s="18">
        <v>4.2000000000000003E-2</v>
      </c>
      <c r="Q6" s="18">
        <v>5.1999999999999998E-2</v>
      </c>
      <c r="R6" s="18">
        <v>5.5E-2</v>
      </c>
      <c r="S6" s="18">
        <v>6.5000000000000002E-2</v>
      </c>
      <c r="T6" s="18">
        <v>7.5999999999999998E-2</v>
      </c>
      <c r="U6" s="18">
        <v>8.2000000000000003E-2</v>
      </c>
      <c r="V6" s="18">
        <v>9.7000000000000003E-2</v>
      </c>
      <c r="W6" s="18">
        <v>0.1</v>
      </c>
      <c r="X6" s="18">
        <v>0.1</v>
      </c>
      <c r="Y6" s="18">
        <v>9.0999999999999998E-2</v>
      </c>
      <c r="Z6" s="18">
        <v>8.1000000000000003E-2</v>
      </c>
      <c r="AA6" s="18">
        <v>7.8104390098890322E-2</v>
      </c>
      <c r="AB6" s="18">
        <f>[1]ENGVERS!$X$62</f>
        <v>8.8148690905046581E-2</v>
      </c>
      <c r="AC6" s="18">
        <v>9.1997055507920616E-2</v>
      </c>
      <c r="AD6" s="18">
        <v>7.2703776046043167E-2</v>
      </c>
      <c r="AE6" s="18">
        <v>7.2305115252438434E-2</v>
      </c>
      <c r="AF6" s="18">
        <v>7.0903623340734787E-2</v>
      </c>
      <c r="AG6" s="18">
        <v>7.0295000082721729E-2</v>
      </c>
      <c r="AH6" s="18">
        <v>6.6969656729735177E-2</v>
      </c>
      <c r="AI6" s="18">
        <v>6.5092871018317136E-2</v>
      </c>
      <c r="AJ6" s="18">
        <v>6.7549224467420302E-2</v>
      </c>
      <c r="AK6" s="18">
        <v>6.6816219392340018E-2</v>
      </c>
      <c r="AL6" s="18">
        <v>6.1409169439507152E-2</v>
      </c>
      <c r="AM6" s="18">
        <v>6.073489833178719E-2</v>
      </c>
      <c r="AN6" s="18">
        <v>6.188425908066008E-2</v>
      </c>
      <c r="AO6" s="18">
        <v>5.8830419467709352E-2</v>
      </c>
      <c r="AP6" s="18">
        <v>5.3844744348232311E-2</v>
      </c>
      <c r="AQ6" s="18">
        <v>5.2648796151620859E-2</v>
      </c>
      <c r="AR6" s="18">
        <v>5.4674548681747592E-2</v>
      </c>
      <c r="AS6" s="18">
        <v>5.1990236249378916E-2</v>
      </c>
      <c r="AT6" s="18">
        <v>4.2284408291818718E-2</v>
      </c>
      <c r="AU6" s="18">
        <v>3.9450479990494274E-2</v>
      </c>
      <c r="AV6" s="18">
        <v>2.7982783007066178E-2</v>
      </c>
      <c r="AW6" s="18">
        <v>3.1074132176366315E-2</v>
      </c>
      <c r="AX6" s="18">
        <v>3.1822282513805894E-2</v>
      </c>
      <c r="AY6" s="18">
        <v>3.4410465251256815E-2</v>
      </c>
      <c r="AZ6" s="18">
        <v>3.6475284328701202E-2</v>
      </c>
      <c r="BA6" s="18">
        <v>3.9217112499679171E-2</v>
      </c>
      <c r="BB6" s="18">
        <v>3.0519225759649285E-2</v>
      </c>
      <c r="BC6" s="18">
        <v>3.2714669164060843E-2</v>
      </c>
      <c r="BD6" s="18">
        <v>3.3979428305020543E-2</v>
      </c>
      <c r="BE6" s="18">
        <v>4.3541927913572212E-2</v>
      </c>
      <c r="BF6" s="18">
        <v>4.4807819057022143E-2</v>
      </c>
      <c r="BG6" s="18">
        <v>4.2676370872699709E-2</v>
      </c>
      <c r="BH6" s="18">
        <v>4.2702889239429609E-2</v>
      </c>
      <c r="BI6" s="18">
        <v>4.6155028584617237E-2</v>
      </c>
      <c r="BJ6" s="18">
        <v>4.5510911185589586E-2</v>
      </c>
      <c r="BK6" s="18">
        <v>5.0357506612568222E-2</v>
      </c>
      <c r="BL6" s="18">
        <v>5.0746453066503237E-2</v>
      </c>
      <c r="BM6" s="18">
        <v>2.1694649683123252E-2</v>
      </c>
      <c r="BN6" s="18">
        <v>1.6121235565855249E-2</v>
      </c>
      <c r="BO6" s="18">
        <v>1.8839980019524489E-2</v>
      </c>
      <c r="BP6" s="18">
        <v>1.9702830828210897E-2</v>
      </c>
      <c r="BQ6" s="18">
        <v>1.9673683609108074E-2</v>
      </c>
      <c r="BR6" s="18">
        <v>1.4629055442398146E-2</v>
      </c>
      <c r="BS6" s="18">
        <v>1.4453837298227509E-2</v>
      </c>
      <c r="BT6" s="18">
        <v>1.5276579419560652E-2</v>
      </c>
      <c r="BU6" s="18">
        <v>1.5465887197887031E-2</v>
      </c>
      <c r="BV6" s="18">
        <v>1.3295515763791064E-2</v>
      </c>
      <c r="BW6" s="18">
        <v>1.4204936917873315E-2</v>
      </c>
    </row>
    <row r="7" spans="1:75" s="11" customFormat="1" ht="18" customHeight="1" thickBot="1" x14ac:dyDescent="0.25">
      <c r="A7" s="19" t="s">
        <v>3</v>
      </c>
      <c r="B7" s="20">
        <v>0.21299999999999999</v>
      </c>
      <c r="C7" s="21">
        <v>0.248</v>
      </c>
      <c r="D7" s="21">
        <v>0.16800000000000001</v>
      </c>
      <c r="E7" s="21">
        <v>0.27100000000000002</v>
      </c>
      <c r="F7" s="21">
        <v>0.105</v>
      </c>
      <c r="G7" s="21">
        <v>9.7000000000000003E-2</v>
      </c>
      <c r="H7" s="21">
        <v>9.4E-2</v>
      </c>
      <c r="I7" s="21">
        <v>0.10199999999999999</v>
      </c>
      <c r="J7" s="21">
        <v>0.124</v>
      </c>
      <c r="K7" s="21">
        <v>0.111</v>
      </c>
      <c r="L7" s="21">
        <v>0.106</v>
      </c>
      <c r="M7" s="21">
        <v>0.109</v>
      </c>
      <c r="N7" s="21">
        <v>9.2999999999999999E-2</v>
      </c>
      <c r="O7" s="21">
        <v>9.0999999999999998E-2</v>
      </c>
      <c r="P7" s="21">
        <v>9.1999999999999998E-2</v>
      </c>
      <c r="Q7" s="21">
        <v>9.1999999999999998E-2</v>
      </c>
      <c r="R7" s="21">
        <v>9.8000000000000004E-2</v>
      </c>
      <c r="S7" s="21">
        <v>0.109</v>
      </c>
      <c r="T7" s="21">
        <v>0.105</v>
      </c>
      <c r="U7" s="21">
        <v>0.11</v>
      </c>
      <c r="V7" s="21">
        <v>0.11</v>
      </c>
      <c r="W7" s="21">
        <v>9.0999999999999998E-2</v>
      </c>
      <c r="X7" s="21">
        <v>7.0999999999999994E-2</v>
      </c>
      <c r="Y7" s="21">
        <v>9.5000000000000001E-2</v>
      </c>
      <c r="Z7" s="21">
        <v>7.3999999999999996E-2</v>
      </c>
      <c r="AA7" s="21">
        <v>8.2297240135187438E-2</v>
      </c>
      <c r="AB7" s="21">
        <f>[1]ENGVERS!$Y$62</f>
        <v>7.6332134341519212E-2</v>
      </c>
      <c r="AC7" s="21">
        <v>7.8601791020309383E-2</v>
      </c>
      <c r="AD7" s="21">
        <v>0.12319251041938212</v>
      </c>
      <c r="AE7" s="21">
        <v>0.1169606168932201</v>
      </c>
      <c r="AF7" s="21">
        <v>0.12442465100177347</v>
      </c>
      <c r="AG7" s="21">
        <v>0.11647064052813036</v>
      </c>
      <c r="AH7" s="21">
        <v>0.15644562527027692</v>
      </c>
      <c r="AI7" s="21">
        <v>0.15128680421888321</v>
      </c>
      <c r="AJ7" s="21">
        <v>0.15372068393719113</v>
      </c>
      <c r="AK7" s="21">
        <v>0.14067121527290646</v>
      </c>
      <c r="AL7" s="21">
        <v>0.12130383243271897</v>
      </c>
      <c r="AM7" s="21">
        <v>0.12915744072358049</v>
      </c>
      <c r="AN7" s="21">
        <v>0.12793490516907088</v>
      </c>
      <c r="AO7" s="21">
        <v>0.12569681820657486</v>
      </c>
      <c r="AP7" s="21">
        <v>0.13785462373036275</v>
      </c>
      <c r="AQ7" s="21">
        <v>0.13786798643427073</v>
      </c>
      <c r="AR7" s="21">
        <v>0.13596987787981399</v>
      </c>
      <c r="AS7" s="21">
        <v>0.14135662831952056</v>
      </c>
      <c r="AT7" s="21">
        <v>0.11965812712556591</v>
      </c>
      <c r="AU7" s="21">
        <v>0.13318281619519881</v>
      </c>
      <c r="AV7" s="21">
        <v>9.7529186552468131E-2</v>
      </c>
      <c r="AW7" s="21">
        <v>9.0482019441264355E-2</v>
      </c>
      <c r="AX7" s="21">
        <v>7.5282252336312167E-2</v>
      </c>
      <c r="AY7" s="21">
        <v>7.7899385642467456E-2</v>
      </c>
      <c r="AZ7" s="21">
        <v>8.1415062067396723E-2</v>
      </c>
      <c r="BA7" s="21">
        <v>8.955924398357186E-2</v>
      </c>
      <c r="BB7" s="21">
        <v>7.9318637739479447E-2</v>
      </c>
      <c r="BC7" s="21">
        <v>6.7297830308969492E-2</v>
      </c>
      <c r="BD7" s="21">
        <v>6.7441658528078763E-2</v>
      </c>
      <c r="BE7" s="21">
        <v>6.9371179587210244E-2</v>
      </c>
      <c r="BF7" s="21">
        <v>5.4886859812306656E-2</v>
      </c>
      <c r="BG7" s="21">
        <v>5.6683832364621593E-2</v>
      </c>
      <c r="BH7" s="21">
        <v>5.7305194611492E-2</v>
      </c>
      <c r="BI7" s="21">
        <v>4.2645042671658639E-2</v>
      </c>
      <c r="BJ7" s="21">
        <v>4.1430318652392793E-2</v>
      </c>
      <c r="BK7" s="21">
        <v>3.8545040764241603E-2</v>
      </c>
      <c r="BL7" s="21">
        <v>4.2367715184334173E-2</v>
      </c>
      <c r="BM7" s="21">
        <v>3.4528711295392069E-2</v>
      </c>
      <c r="BN7" s="21">
        <v>2.4250397456006798E-2</v>
      </c>
      <c r="BO7" s="21">
        <v>3.2321712339576494E-2</v>
      </c>
      <c r="BP7" s="21">
        <v>3.4185809928919154E-2</v>
      </c>
      <c r="BQ7" s="21">
        <v>3.29479009245E-2</v>
      </c>
      <c r="BR7" s="21">
        <v>2.8445002009099149E-2</v>
      </c>
      <c r="BS7" s="21">
        <v>3.0052426371480277E-2</v>
      </c>
      <c r="BT7" s="21">
        <v>3.3486176748471499E-2</v>
      </c>
      <c r="BU7" s="21">
        <v>3.2757637826552999E-2</v>
      </c>
      <c r="BV7" s="21">
        <v>2.9205874529467366E-2</v>
      </c>
      <c r="BW7" s="21">
        <v>3.4304401504974873E-2</v>
      </c>
    </row>
    <row r="8" spans="1:75" s="11" customFormat="1" ht="20.25" customHeight="1" thickBot="1" x14ac:dyDescent="0.25">
      <c r="A8" s="22" t="s">
        <v>4</v>
      </c>
      <c r="B8" s="23">
        <v>0.13200000000000001</v>
      </c>
      <c r="C8" s="24">
        <v>0.13100000000000001</v>
      </c>
      <c r="D8" s="24">
        <v>0.11799999999999999</v>
      </c>
      <c r="E8" s="24">
        <v>0.115</v>
      </c>
      <c r="F8" s="24">
        <v>0.109</v>
      </c>
      <c r="G8" s="24">
        <v>0.10199999999999999</v>
      </c>
      <c r="H8" s="24">
        <v>9.9000000000000005E-2</v>
      </c>
      <c r="I8" s="24">
        <v>0.09</v>
      </c>
      <c r="J8" s="24">
        <v>7.5999999999999998E-2</v>
      </c>
      <c r="K8" s="24">
        <v>7.0000000000000007E-2</v>
      </c>
      <c r="L8" s="24">
        <v>6.4000000000000001E-2</v>
      </c>
      <c r="M8" s="24">
        <v>6.4000000000000001E-2</v>
      </c>
      <c r="N8" s="24">
        <v>5.7000000000000002E-2</v>
      </c>
      <c r="O8" s="24">
        <v>5.6000000000000001E-2</v>
      </c>
      <c r="P8" s="24">
        <v>5.5E-2</v>
      </c>
      <c r="Q8" s="24">
        <v>5.8000000000000003E-2</v>
      </c>
      <c r="R8" s="24">
        <v>6.4000000000000001E-2</v>
      </c>
      <c r="S8" s="24">
        <v>6.9000000000000006E-2</v>
      </c>
      <c r="T8" s="24">
        <v>7.5999999999999998E-2</v>
      </c>
      <c r="U8" s="24">
        <v>8.2000000000000003E-2</v>
      </c>
      <c r="V8" s="24">
        <v>7.9000000000000001E-2</v>
      </c>
      <c r="W8" s="24">
        <v>8.2000000000000003E-2</v>
      </c>
      <c r="X8" s="24">
        <v>8.5999999999999993E-2</v>
      </c>
      <c r="Y8" s="24">
        <v>8.3000000000000004E-2</v>
      </c>
      <c r="Z8" s="24">
        <v>7.0999999999999994E-2</v>
      </c>
      <c r="AA8" s="24">
        <v>7.273575488332093E-2</v>
      </c>
      <c r="AB8" s="24">
        <f>[1]ENGVERS!$C$62</f>
        <v>7.6543664553894775E-2</v>
      </c>
      <c r="AC8" s="24">
        <v>7.9507349810265596E-2</v>
      </c>
      <c r="AD8" s="24">
        <v>8.0028343404160679E-2</v>
      </c>
      <c r="AE8" s="24">
        <v>8.7183051486877813E-2</v>
      </c>
      <c r="AF8" s="24">
        <v>8.9586022713752864E-2</v>
      </c>
      <c r="AG8" s="24">
        <v>9.2402127984154037E-2</v>
      </c>
      <c r="AH8" s="24">
        <v>9.0855593288320893E-2</v>
      </c>
      <c r="AI8" s="24">
        <v>9.7273651453020166E-2</v>
      </c>
      <c r="AJ8" s="24">
        <v>0.10641956403285273</v>
      </c>
      <c r="AK8" s="24">
        <v>0.1057207076760842</v>
      </c>
      <c r="AL8" s="24">
        <v>9.9822130066513109E-2</v>
      </c>
      <c r="AM8" s="24">
        <v>0.10195095562447624</v>
      </c>
      <c r="AN8" s="24">
        <v>0.10455897529842306</v>
      </c>
      <c r="AO8" s="24">
        <v>0.10276052694807333</v>
      </c>
      <c r="AP8" s="24">
        <v>9.6764160583673806E-2</v>
      </c>
      <c r="AQ8" s="24">
        <v>9.4652211141083006E-2</v>
      </c>
      <c r="AR8" s="24">
        <v>9.3738120714958809E-2</v>
      </c>
      <c r="AS8" s="24">
        <v>9.1997416552512576E-2</v>
      </c>
      <c r="AT8" s="24">
        <v>8.4900759935524789E-2</v>
      </c>
      <c r="AU8" s="24">
        <v>8.5072879799924464E-2</v>
      </c>
      <c r="AV8" s="24">
        <v>6.3358139060001095E-2</v>
      </c>
      <c r="AW8" s="24">
        <v>5.9957426274936804E-2</v>
      </c>
      <c r="AX8" s="24">
        <v>5.4628309172807699E-2</v>
      </c>
      <c r="AY8" s="24">
        <v>5.5694487443958787E-2</v>
      </c>
      <c r="AZ8" s="24">
        <v>5.5932461257189987E-2</v>
      </c>
      <c r="BA8" s="24">
        <v>5.5145328519934422E-2</v>
      </c>
      <c r="BB8" s="24">
        <v>5.1265943841731665E-2</v>
      </c>
      <c r="BC8" s="24">
        <v>4.4296570451971135E-2</v>
      </c>
      <c r="BD8" s="24">
        <v>4.5053286328290608E-2</v>
      </c>
      <c r="BE8" s="24">
        <v>4.4992626294679212E-2</v>
      </c>
      <c r="BF8" s="24">
        <v>4.8091555189070073E-2</v>
      </c>
      <c r="BG8" s="24">
        <v>4.6987045182862897E-2</v>
      </c>
      <c r="BH8" s="24">
        <v>4.724816597955158E-2</v>
      </c>
      <c r="BI8" s="24">
        <v>4.1293272335256447E-2</v>
      </c>
      <c r="BJ8" s="24">
        <v>3.8274839992766201E-2</v>
      </c>
      <c r="BK8" s="24">
        <v>4.0080102108296559E-2</v>
      </c>
      <c r="BL8" s="24">
        <v>4.3947069105530992E-2</v>
      </c>
      <c r="BM8" s="24">
        <v>3.4467714631390187E-2</v>
      </c>
      <c r="BN8" s="24">
        <v>3.2185931299200769E-2</v>
      </c>
      <c r="BO8" s="24">
        <v>3.3136013591035046E-2</v>
      </c>
      <c r="BP8" s="24">
        <v>3.5745271981457931E-2</v>
      </c>
      <c r="BQ8" s="24">
        <v>3.5976096913047387E-2</v>
      </c>
      <c r="BR8" s="24">
        <v>3.224599847108827E-2</v>
      </c>
      <c r="BS8" s="24">
        <f>[2]Вкупно!$E$7</f>
        <v>3.2896129164596513E-2</v>
      </c>
      <c r="BT8" s="24">
        <v>3.4438883324605943E-2</v>
      </c>
      <c r="BU8" s="24">
        <v>3.3425537352774169E-2</v>
      </c>
      <c r="BV8" s="24">
        <v>3.1388265371358047E-2</v>
      </c>
      <c r="BW8" s="24">
        <v>3.2237459623965986E-2</v>
      </c>
    </row>
    <row r="10" spans="1:75" x14ac:dyDescent="0.2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6"/>
      <c r="BB10" s="6"/>
      <c r="BC10" s="6"/>
      <c r="BD10" s="6"/>
      <c r="BE10" s="6"/>
      <c r="BF10" s="6"/>
      <c r="BG10" s="6"/>
      <c r="BH10" s="6"/>
      <c r="BI10" s="6"/>
    </row>
    <row r="11" spans="1:75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35"/>
      <c r="AW11" s="35"/>
      <c r="AX11" s="35"/>
      <c r="AY11" s="35"/>
      <c r="AZ11" s="35"/>
      <c r="BA11" s="7"/>
      <c r="BB11" s="6"/>
      <c r="BC11" s="6"/>
      <c r="BD11" s="6"/>
      <c r="BE11" s="6"/>
      <c r="BF11" s="6"/>
      <c r="BG11" s="6"/>
      <c r="BH11" s="6"/>
      <c r="BI11" s="6"/>
    </row>
    <row r="12" spans="1:75" x14ac:dyDescent="0.2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54"/>
      <c r="BB12" s="6"/>
      <c r="BC12" s="6"/>
      <c r="BD12" s="6"/>
      <c r="BE12" s="6"/>
      <c r="BF12" s="6"/>
      <c r="BG12" s="6"/>
      <c r="BH12" s="6"/>
      <c r="BI12" s="6"/>
    </row>
    <row r="13" spans="1:75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6"/>
      <c r="BB13" s="6"/>
      <c r="BC13" s="6"/>
      <c r="BD13" s="6"/>
      <c r="BE13" s="6"/>
      <c r="BF13" s="6"/>
      <c r="BG13" s="6"/>
      <c r="BH13" s="6"/>
      <c r="BI13" s="6"/>
    </row>
    <row r="14" spans="1:75" x14ac:dyDescent="0.2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6"/>
      <c r="BB14" s="6"/>
      <c r="BC14" s="6"/>
      <c r="BD14" s="6"/>
      <c r="BE14" s="6"/>
      <c r="BF14" s="6"/>
      <c r="BG14" s="6"/>
      <c r="BH14" s="6"/>
      <c r="BI14" s="6"/>
    </row>
    <row r="15" spans="1:75" x14ac:dyDescent="0.2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6"/>
      <c r="BB15" s="6"/>
      <c r="BC15" s="6"/>
      <c r="BD15" s="6"/>
      <c r="BE15" s="6"/>
      <c r="BF15" s="6"/>
      <c r="BG15" s="6"/>
      <c r="BH15" s="6"/>
      <c r="BI15" s="6"/>
    </row>
    <row r="16" spans="1:75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workbookViewId="0">
      <pane xSplit="1" ySplit="4" topLeftCell="BH5" activePane="bottomRight" state="frozen"/>
      <selection activeCell="BJ39" sqref="BJ39"/>
      <selection pane="topRight" activeCell="BJ39" sqref="BJ39"/>
      <selection pane="bottomLeft" activeCell="BJ39" sqref="BJ39"/>
      <selection pane="bottomRight" activeCell="BW5" sqref="BW5:BW8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3.28515625" style="1" customWidth="1"/>
    <col min="63" max="63" width="11.42578125" style="1" customWidth="1"/>
    <col min="64" max="64" width="11.5703125" style="1" customWidth="1"/>
    <col min="65" max="65" width="11.28515625" style="1" customWidth="1"/>
    <col min="66" max="69" width="12.42578125" style="1" customWidth="1"/>
    <col min="70" max="70" width="11.28515625" style="1" bestFit="1" customWidth="1"/>
    <col min="71" max="72" width="10.7109375" style="1" bestFit="1" customWidth="1"/>
    <col min="73" max="73" width="11.85546875" style="1" customWidth="1"/>
    <col min="74" max="75" width="11.28515625" style="1" bestFit="1" customWidth="1"/>
    <col min="76" max="16384" width="9.140625" style="1"/>
  </cols>
  <sheetData>
    <row r="1" spans="1:75" ht="21" customHeight="1" x14ac:dyDescent="0.2">
      <c r="A1" s="3" t="s">
        <v>6</v>
      </c>
    </row>
    <row r="2" spans="1:75" ht="15" customHeight="1" x14ac:dyDescent="0.2"/>
    <row r="3" spans="1:75" s="11" customFormat="1" ht="15" customHeight="1" thickBot="1" x14ac:dyDescent="0.25">
      <c r="A3" s="2" t="s">
        <v>11</v>
      </c>
    </row>
    <row r="4" spans="1:75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14">
        <v>5.5E-2</v>
      </c>
      <c r="C5" s="15">
        <v>5.1999999999999998E-2</v>
      </c>
      <c r="D5" s="15">
        <v>4.9000000000000002E-2</v>
      </c>
      <c r="E5" s="15">
        <v>4.9000000000000002E-2</v>
      </c>
      <c r="F5" s="15">
        <v>0.05</v>
      </c>
      <c r="G5" s="15">
        <v>5.0999999999999997E-2</v>
      </c>
      <c r="H5" s="15">
        <v>5.2999999999999999E-2</v>
      </c>
      <c r="I5" s="15">
        <v>4.2000000000000003E-2</v>
      </c>
      <c r="J5" s="15">
        <v>3.7999999999999999E-2</v>
      </c>
      <c r="K5" s="15">
        <v>3.5800402097416084E-2</v>
      </c>
      <c r="L5" s="15">
        <v>3.2000000000000001E-2</v>
      </c>
      <c r="M5" s="15">
        <v>0.03</v>
      </c>
      <c r="N5" s="15">
        <v>2.5999999999999999E-2</v>
      </c>
      <c r="O5" s="15">
        <v>2.5000000000000001E-2</v>
      </c>
      <c r="P5" s="15">
        <v>2.5000000000000001E-2</v>
      </c>
      <c r="Q5" s="15">
        <v>2.4E-2</v>
      </c>
      <c r="R5" s="15">
        <v>2.5999999999999999E-2</v>
      </c>
      <c r="S5" s="15">
        <v>3.1E-2</v>
      </c>
      <c r="T5" s="15">
        <v>3.5000000000000003E-2</v>
      </c>
      <c r="U5" s="15">
        <v>3.5999999999999997E-2</v>
      </c>
      <c r="V5" s="15">
        <v>3.5999999999999997E-2</v>
      </c>
      <c r="W5" s="15">
        <v>3.7999999999999999E-2</v>
      </c>
      <c r="X5" s="15">
        <v>4.1000000000000002E-2</v>
      </c>
      <c r="Y5" s="15">
        <v>0.04</v>
      </c>
      <c r="Z5" s="15">
        <v>3.6999999999999998E-2</v>
      </c>
      <c r="AA5" s="15">
        <v>4.0222163745767765E-2</v>
      </c>
      <c r="AB5" s="15">
        <f>[1]ENGVERS!$W$64</f>
        <v>3.9112371982333999E-2</v>
      </c>
      <c r="AC5" s="15">
        <v>4.1076155719151186E-2</v>
      </c>
      <c r="AD5" s="15">
        <v>4.6476187010738607E-2</v>
      </c>
      <c r="AE5" s="15">
        <v>4.686809682847224E-2</v>
      </c>
      <c r="AF5" s="15">
        <v>4.4946024428986743E-2</v>
      </c>
      <c r="AG5" s="15">
        <v>4.9758478642374093E-2</v>
      </c>
      <c r="AH5" s="15">
        <v>4.8588985365960853E-2</v>
      </c>
      <c r="AI5" s="15">
        <v>4.9865882879298003E-2</v>
      </c>
      <c r="AJ5" s="15">
        <v>5.1005711831083468E-2</v>
      </c>
      <c r="AK5" s="15">
        <v>5.2866154536640349E-2</v>
      </c>
      <c r="AL5" s="15">
        <v>5.4974809818459841E-2</v>
      </c>
      <c r="AM5" s="15">
        <v>5.3902215343684376E-2</v>
      </c>
      <c r="AN5" s="15">
        <v>5.4499509850291929E-2</v>
      </c>
      <c r="AO5" s="15">
        <v>5.5055663338728807E-2</v>
      </c>
      <c r="AP5" s="15">
        <v>5.5123214905347558E-2</v>
      </c>
      <c r="AQ5" s="15">
        <v>6.1558180241666191E-2</v>
      </c>
      <c r="AR5" s="15">
        <v>6.2774914023821363E-2</v>
      </c>
      <c r="AS5" s="15">
        <v>6.3422951831634891E-2</v>
      </c>
      <c r="AT5" s="15">
        <v>6.5921129972153755E-2</v>
      </c>
      <c r="AU5" s="15">
        <v>6.8023989592545381E-2</v>
      </c>
      <c r="AV5" s="15">
        <v>4.1145561253535974E-2</v>
      </c>
      <c r="AW5" s="15">
        <v>4.0250778238546961E-2</v>
      </c>
      <c r="AX5" s="15">
        <v>3.4489891956262099E-2</v>
      </c>
      <c r="AY5" s="15">
        <v>3.2296746639311119E-2</v>
      </c>
      <c r="AZ5" s="15">
        <v>3.3239953377126902E-2</v>
      </c>
      <c r="BA5" s="15">
        <v>3.8164341483401226E-2</v>
      </c>
      <c r="BB5" s="15">
        <v>3.381587960267865E-2</v>
      </c>
      <c r="BC5" s="15">
        <v>2.9409435450452267E-2</v>
      </c>
      <c r="BD5" s="15">
        <v>2.8176399904639417E-2</v>
      </c>
      <c r="BE5" s="15">
        <v>2.7276156523848693E-2</v>
      </c>
      <c r="BF5" s="15">
        <v>2.6839150563898878E-2</v>
      </c>
      <c r="BG5" s="15">
        <v>2.5710521492231044E-2</v>
      </c>
      <c r="BH5" s="15">
        <v>2.6099286433797747E-2</v>
      </c>
      <c r="BI5" s="15">
        <v>1.8409530261311226E-2</v>
      </c>
      <c r="BJ5" s="15">
        <v>1.6788660857105734E-2</v>
      </c>
      <c r="BK5" s="15">
        <v>1.6845064952750857E-2</v>
      </c>
      <c r="BL5" s="15">
        <v>1.7445073860521496E-2</v>
      </c>
      <c r="BM5" s="15">
        <v>1.4686868643613557E-2</v>
      </c>
      <c r="BN5" s="15">
        <v>1.3014238504316343E-2</v>
      </c>
      <c r="BO5" s="15">
        <v>1.2560551367720439E-2</v>
      </c>
      <c r="BP5" s="15">
        <v>1.2787385565318426E-2</v>
      </c>
      <c r="BQ5" s="15">
        <v>1.1509677167299382E-2</v>
      </c>
      <c r="BR5" s="15">
        <v>1.0295128644009513E-2</v>
      </c>
      <c r="BS5" s="15">
        <v>1.0227114396713019E-2</v>
      </c>
      <c r="BT5" s="15">
        <v>1.0005190493671677E-2</v>
      </c>
      <c r="BU5" s="15">
        <v>1.0799472592755764E-2</v>
      </c>
      <c r="BV5" s="15">
        <v>1.0718700009256531E-2</v>
      </c>
      <c r="BW5" s="15">
        <v>1.159682753359486E-2</v>
      </c>
    </row>
    <row r="6" spans="1:75" s="11" customFormat="1" ht="18" customHeight="1" x14ac:dyDescent="0.2">
      <c r="A6" s="16" t="s">
        <v>2</v>
      </c>
      <c r="B6" s="17">
        <v>0.05</v>
      </c>
      <c r="C6" s="18">
        <v>5.7000000000000002E-2</v>
      </c>
      <c r="D6" s="18">
        <v>5.1999999999999998E-2</v>
      </c>
      <c r="E6" s="18">
        <v>2.1999999999999999E-2</v>
      </c>
      <c r="F6" s="18">
        <v>1.2E-2</v>
      </c>
      <c r="G6" s="18">
        <v>1.0999999999999999E-2</v>
      </c>
      <c r="H6" s="18">
        <v>7.0000000000000001E-3</v>
      </c>
      <c r="I6" s="18">
        <v>0.01</v>
      </c>
      <c r="J6" s="18">
        <v>8.9999999999999993E-3</v>
      </c>
      <c r="K6" s="18">
        <v>9.2762095266973581E-3</v>
      </c>
      <c r="L6" s="18">
        <v>0.01</v>
      </c>
      <c r="M6" s="18">
        <v>0.01</v>
      </c>
      <c r="N6" s="18">
        <v>1.2E-2</v>
      </c>
      <c r="O6" s="18">
        <v>1.2E-2</v>
      </c>
      <c r="P6" s="18">
        <v>1.0999999999999999E-2</v>
      </c>
      <c r="Q6" s="18">
        <v>1.2E-2</v>
      </c>
      <c r="R6" s="18">
        <v>1.0999999999999999E-2</v>
      </c>
      <c r="S6" s="18">
        <v>1.4E-2</v>
      </c>
      <c r="T6" s="18">
        <v>2.4E-2</v>
      </c>
      <c r="U6" s="18">
        <v>2.8000000000000001E-2</v>
      </c>
      <c r="V6" s="18">
        <v>0.03</v>
      </c>
      <c r="W6" s="18">
        <v>3.2000000000000001E-2</v>
      </c>
      <c r="X6" s="18">
        <v>3.2000000000000001E-2</v>
      </c>
      <c r="Y6" s="18">
        <v>3.2000000000000001E-2</v>
      </c>
      <c r="Z6" s="18">
        <v>3.3000000000000002E-2</v>
      </c>
      <c r="AA6" s="18">
        <v>3.4149256429808948E-2</v>
      </c>
      <c r="AB6" s="18">
        <f>[1]ENGVERS!$X$64</f>
        <v>3.6121590738785486E-2</v>
      </c>
      <c r="AC6" s="18">
        <v>4.6061229616624608E-2</v>
      </c>
      <c r="AD6" s="18">
        <v>3.7647129381176009E-2</v>
      </c>
      <c r="AE6" s="18">
        <v>3.7012679843324216E-2</v>
      </c>
      <c r="AF6" s="18">
        <v>3.7006934165364477E-2</v>
      </c>
      <c r="AG6" s="18">
        <v>3.7617335981387848E-2</v>
      </c>
      <c r="AH6" s="18">
        <v>3.6671293667593814E-2</v>
      </c>
      <c r="AI6" s="18">
        <v>3.680893160320297E-2</v>
      </c>
      <c r="AJ6" s="18">
        <v>3.6515729750632789E-2</v>
      </c>
      <c r="AK6" s="18">
        <v>3.5432263362327396E-2</v>
      </c>
      <c r="AL6" s="18">
        <v>3.5318251354650616E-2</v>
      </c>
      <c r="AM6" s="18">
        <v>3.5172736760075499E-2</v>
      </c>
      <c r="AN6" s="18">
        <v>3.4893836615812912E-2</v>
      </c>
      <c r="AO6" s="18">
        <v>3.6752021230389287E-2</v>
      </c>
      <c r="AP6" s="18">
        <v>3.8150939030833247E-2</v>
      </c>
      <c r="AQ6" s="18">
        <v>3.7933006110502994E-2</v>
      </c>
      <c r="AR6" s="18">
        <v>3.7328915483796535E-2</v>
      </c>
      <c r="AS6" s="18">
        <v>3.6201232265572252E-2</v>
      </c>
      <c r="AT6" s="18">
        <v>3.0782261721624231E-2</v>
      </c>
      <c r="AU6" s="18">
        <v>2.8798641017113095E-2</v>
      </c>
      <c r="AV6" s="18">
        <v>1.3687730842699272E-2</v>
      </c>
      <c r="AW6" s="18">
        <v>1.2854881962902557E-2</v>
      </c>
      <c r="AX6" s="18">
        <v>1.5133842657653152E-2</v>
      </c>
      <c r="AY6" s="18">
        <v>1.4742872572755448E-2</v>
      </c>
      <c r="AZ6" s="18">
        <v>1.312503511234199E-2</v>
      </c>
      <c r="BA6" s="18">
        <v>1.1749041884254302E-2</v>
      </c>
      <c r="BB6" s="18">
        <v>9.0781692259219345E-3</v>
      </c>
      <c r="BC6" s="18">
        <v>8.9588572950572345E-3</v>
      </c>
      <c r="BD6" s="18">
        <v>9.7186786716784677E-3</v>
      </c>
      <c r="BE6" s="18">
        <v>1.204320148537583E-2</v>
      </c>
      <c r="BF6" s="18">
        <v>9.9343253669056421E-3</v>
      </c>
      <c r="BG6" s="18">
        <v>9.8398279156255205E-3</v>
      </c>
      <c r="BH6" s="18">
        <v>1.2091727431430364E-2</v>
      </c>
      <c r="BI6" s="18">
        <v>1.0368483102505533E-2</v>
      </c>
      <c r="BJ6" s="18">
        <v>1.2150778042605864E-2</v>
      </c>
      <c r="BK6" s="18">
        <v>1.7077777237417536E-2</v>
      </c>
      <c r="BL6" s="18">
        <v>1.8824602726023352E-2</v>
      </c>
      <c r="BM6" s="18">
        <v>1.1313702205775312E-2</v>
      </c>
      <c r="BN6" s="18">
        <v>8.2207146607122007E-3</v>
      </c>
      <c r="BO6" s="18">
        <v>8.1979310673594898E-3</v>
      </c>
      <c r="BP6" s="18">
        <v>7.0929338995970783E-3</v>
      </c>
      <c r="BQ6" s="18">
        <v>5.450111412729353E-3</v>
      </c>
      <c r="BR6" s="18">
        <v>3.5854538742064934E-3</v>
      </c>
      <c r="BS6" s="18">
        <v>5.6553993667351589E-3</v>
      </c>
      <c r="BT6" s="18">
        <v>7.9993336212685444E-3</v>
      </c>
      <c r="BU6" s="18">
        <v>8.138592234737908E-3</v>
      </c>
      <c r="BV6" s="18">
        <v>7.4962706704626795E-3</v>
      </c>
      <c r="BW6" s="18">
        <v>7.5836913166195006E-3</v>
      </c>
    </row>
    <row r="7" spans="1:75" s="11" customFormat="1" ht="18" customHeight="1" thickBot="1" x14ac:dyDescent="0.25">
      <c r="A7" s="19" t="s">
        <v>3</v>
      </c>
      <c r="B7" s="20">
        <v>8.3000000000000004E-2</v>
      </c>
      <c r="C7" s="21">
        <v>7.3999999999999996E-2</v>
      </c>
      <c r="D7" s="21">
        <v>6.4000000000000001E-2</v>
      </c>
      <c r="E7" s="21">
        <v>0.14199999999999999</v>
      </c>
      <c r="F7" s="21">
        <v>4.8000000000000001E-2</v>
      </c>
      <c r="G7" s="21">
        <v>4.1000000000000002E-2</v>
      </c>
      <c r="H7" s="21">
        <v>0.04</v>
      </c>
      <c r="I7" s="21">
        <v>5.5E-2</v>
      </c>
      <c r="J7" s="21">
        <v>7.8E-2</v>
      </c>
      <c r="K7" s="21">
        <v>7.2336497095075045E-2</v>
      </c>
      <c r="L7" s="21">
        <v>7.6999999999999999E-2</v>
      </c>
      <c r="M7" s="21">
        <v>8.1000000000000003E-2</v>
      </c>
      <c r="N7" s="21">
        <v>7.0000000000000007E-2</v>
      </c>
      <c r="O7" s="21">
        <v>7.3999999999999996E-2</v>
      </c>
      <c r="P7" s="21">
        <v>7.3999999999999996E-2</v>
      </c>
      <c r="Q7" s="21">
        <v>7.1999999999999995E-2</v>
      </c>
      <c r="R7" s="21">
        <v>7.1999999999999995E-2</v>
      </c>
      <c r="S7" s="21">
        <v>7.6999999999999999E-2</v>
      </c>
      <c r="T7" s="21">
        <v>7.0999999999999994E-2</v>
      </c>
      <c r="U7" s="21">
        <v>0.08</v>
      </c>
      <c r="V7" s="21">
        <v>8.5999999999999993E-2</v>
      </c>
      <c r="W7" s="21">
        <v>7.2999999999999995E-2</v>
      </c>
      <c r="X7" s="21">
        <v>5.2999999999999999E-2</v>
      </c>
      <c r="Y7" s="21">
        <v>6.6000000000000003E-2</v>
      </c>
      <c r="Z7" s="21">
        <v>5.2999999999999999E-2</v>
      </c>
      <c r="AA7" s="21">
        <v>4.470232151398322E-2</v>
      </c>
      <c r="AB7" s="21">
        <f>[1]ENGVERS!$Y$64</f>
        <v>4.0462253506831657E-2</v>
      </c>
      <c r="AC7" s="21">
        <v>4.3069908215380426E-2</v>
      </c>
      <c r="AD7" s="21">
        <v>6.7191357188701895E-2</v>
      </c>
      <c r="AE7" s="21">
        <v>6.208884537443931E-2</v>
      </c>
      <c r="AF7" s="21">
        <v>6.1274162098914092E-2</v>
      </c>
      <c r="AG7" s="21">
        <v>6.43992246563906E-2</v>
      </c>
      <c r="AH7" s="21">
        <v>8.4019315297980166E-2</v>
      </c>
      <c r="AI7" s="21">
        <v>0.1010496098891538</v>
      </c>
      <c r="AJ7" s="21">
        <v>9.7710805097894371E-2</v>
      </c>
      <c r="AK7" s="21">
        <v>9.621131024222998E-2</v>
      </c>
      <c r="AL7" s="21">
        <v>8.5788384386944985E-2</v>
      </c>
      <c r="AM7" s="21">
        <v>8.7019562042365065E-2</v>
      </c>
      <c r="AN7" s="21">
        <v>8.0871176280405938E-2</v>
      </c>
      <c r="AO7" s="21">
        <v>8.0476584809418966E-2</v>
      </c>
      <c r="AP7" s="21">
        <v>9.9647361830061357E-2</v>
      </c>
      <c r="AQ7" s="21">
        <v>0.10444697332623347</v>
      </c>
      <c r="AR7" s="21">
        <v>0.10416322206857638</v>
      </c>
      <c r="AS7" s="21">
        <v>0.10554736555154969</v>
      </c>
      <c r="AT7" s="21">
        <v>9.2180101707641945E-2</v>
      </c>
      <c r="AU7" s="21">
        <v>9.1921912552636181E-2</v>
      </c>
      <c r="AV7" s="21">
        <v>5.9908451820526301E-2</v>
      </c>
      <c r="AW7" s="21">
        <v>5.8990974204829558E-2</v>
      </c>
      <c r="AX7" s="21">
        <v>4.0391124608653205E-2</v>
      </c>
      <c r="AY7" s="21">
        <v>4.1494802937467087E-2</v>
      </c>
      <c r="AZ7" s="21">
        <v>4.0087929591476466E-2</v>
      </c>
      <c r="BA7" s="21">
        <v>4.3818741111183758E-2</v>
      </c>
      <c r="BB7" s="21">
        <v>3.8720965200836746E-2</v>
      </c>
      <c r="BC7" s="21">
        <v>3.6384919134863254E-2</v>
      </c>
      <c r="BD7" s="21">
        <v>3.8949844510294082E-2</v>
      </c>
      <c r="BE7" s="21">
        <v>3.7341835828349809E-2</v>
      </c>
      <c r="BF7" s="21">
        <v>2.850598274407927E-2</v>
      </c>
      <c r="BG7" s="21">
        <v>2.7186923645410945E-2</v>
      </c>
      <c r="BH7" s="21">
        <v>2.6929289099097475E-2</v>
      </c>
      <c r="BI7" s="21">
        <v>1.8687598530543446E-2</v>
      </c>
      <c r="BJ7" s="21">
        <v>1.9352263328773111E-2</v>
      </c>
      <c r="BK7" s="21">
        <v>2.0519900596091011E-2</v>
      </c>
      <c r="BL7" s="21">
        <v>2.2543131787729924E-2</v>
      </c>
      <c r="BM7" s="21">
        <v>1.5960205564713836E-2</v>
      </c>
      <c r="BN7" s="21">
        <v>9.9676253808130555E-3</v>
      </c>
      <c r="BO7" s="21">
        <v>1.0162442581031675E-2</v>
      </c>
      <c r="BP7" s="21">
        <v>9.6662645426410353E-3</v>
      </c>
      <c r="BQ7" s="21">
        <v>9.6147368918303479E-3</v>
      </c>
      <c r="BR7" s="21">
        <v>1.2742321833180321E-2</v>
      </c>
      <c r="BS7" s="21">
        <v>1.3204212470771845E-2</v>
      </c>
      <c r="BT7" s="21">
        <v>1.4315169925346939E-2</v>
      </c>
      <c r="BU7" s="21">
        <v>1.5496573247047413E-2</v>
      </c>
      <c r="BV7" s="21">
        <v>1.1345897470517874E-2</v>
      </c>
      <c r="BW7" s="21">
        <v>1.297435933869614E-2</v>
      </c>
    </row>
    <row r="8" spans="1:75" s="11" customFormat="1" ht="20.25" customHeight="1" thickBot="1" x14ac:dyDescent="0.25">
      <c r="A8" s="22" t="s">
        <v>4</v>
      </c>
      <c r="B8" s="23">
        <v>5.7000000000000002E-2</v>
      </c>
      <c r="C8" s="24">
        <v>5.5E-2</v>
      </c>
      <c r="D8" s="24">
        <v>5.0999999999999997E-2</v>
      </c>
      <c r="E8" s="24">
        <v>4.9000000000000002E-2</v>
      </c>
      <c r="F8" s="24">
        <v>4.5999999999999999E-2</v>
      </c>
      <c r="G8" s="24">
        <v>4.3999999999999997E-2</v>
      </c>
      <c r="H8" s="24">
        <v>4.4999999999999998E-2</v>
      </c>
      <c r="I8" s="24">
        <v>3.9E-2</v>
      </c>
      <c r="J8" s="24">
        <v>3.5000000000000003E-2</v>
      </c>
      <c r="K8" s="24">
        <v>3.2860912744302438E-2</v>
      </c>
      <c r="L8" s="24">
        <v>0.03</v>
      </c>
      <c r="M8" s="24">
        <v>2.9000000000000001E-2</v>
      </c>
      <c r="N8" s="24">
        <v>2.5000000000000001E-2</v>
      </c>
      <c r="O8" s="24">
        <v>2.4E-2</v>
      </c>
      <c r="P8" s="24">
        <v>2.4E-2</v>
      </c>
      <c r="Q8" s="24">
        <v>2.3E-2</v>
      </c>
      <c r="R8" s="24">
        <v>2.5000000000000001E-2</v>
      </c>
      <c r="S8" s="24">
        <v>2.9000000000000001E-2</v>
      </c>
      <c r="T8" s="24">
        <v>3.4000000000000002E-2</v>
      </c>
      <c r="U8" s="24">
        <v>3.5999999999999997E-2</v>
      </c>
      <c r="V8" s="24">
        <v>3.6999999999999998E-2</v>
      </c>
      <c r="W8" s="24">
        <v>3.7999999999999999E-2</v>
      </c>
      <c r="X8" s="24">
        <v>3.9E-2</v>
      </c>
      <c r="Y8" s="24">
        <v>3.9E-2</v>
      </c>
      <c r="Z8" s="24">
        <v>3.5999999999999997E-2</v>
      </c>
      <c r="AA8" s="24">
        <v>3.8633762191315806E-2</v>
      </c>
      <c r="AB8" s="24">
        <f>[1]ENGVERS!$C$64</f>
        <v>3.8483508247019405E-2</v>
      </c>
      <c r="AC8" s="24">
        <v>4.226648396513303E-2</v>
      </c>
      <c r="AD8" s="24">
        <v>4.5135438846033014E-2</v>
      </c>
      <c r="AE8" s="24">
        <v>4.4931426431136685E-2</v>
      </c>
      <c r="AF8" s="24">
        <v>4.3587509634144289E-2</v>
      </c>
      <c r="AG8" s="24">
        <v>4.7021665200420143E-2</v>
      </c>
      <c r="AH8" s="24">
        <v>4.6910746698042308E-2</v>
      </c>
      <c r="AI8" s="24">
        <v>4.854246628895912E-2</v>
      </c>
      <c r="AJ8" s="24">
        <v>4.9140721086740266E-2</v>
      </c>
      <c r="AK8" s="24">
        <v>5.0115917043368832E-2</v>
      </c>
      <c r="AL8" s="24">
        <v>5.0573209430131397E-2</v>
      </c>
      <c r="AM8" s="24">
        <v>4.977134980505412E-2</v>
      </c>
      <c r="AN8" s="24">
        <v>4.9793543562437093E-2</v>
      </c>
      <c r="AO8" s="24">
        <v>5.0618083508263925E-2</v>
      </c>
      <c r="AP8" s="24">
        <v>5.219206617989755E-2</v>
      </c>
      <c r="AQ8" s="24">
        <v>5.6775329039076408E-2</v>
      </c>
      <c r="AR8" s="24">
        <v>5.7329899807032368E-2</v>
      </c>
      <c r="AS8" s="24">
        <v>5.7286344385182257E-2</v>
      </c>
      <c r="AT8" s="24">
        <v>5.7066430355428049E-2</v>
      </c>
      <c r="AU8" s="24">
        <v>5.7797610936243908E-2</v>
      </c>
      <c r="AV8" s="24">
        <v>3.3801058313274297E-2</v>
      </c>
      <c r="AW8" s="24">
        <v>3.2917207451404459E-2</v>
      </c>
      <c r="AX8" s="24">
        <v>3.0627304342703957E-2</v>
      </c>
      <c r="AY8" s="24">
        <v>2.8950410207505002E-2</v>
      </c>
      <c r="AZ8" s="24">
        <v>2.931000905399634E-2</v>
      </c>
      <c r="BA8" s="24">
        <v>3.2899761691701015E-2</v>
      </c>
      <c r="BB8" s="24">
        <v>2.8878319617290281E-2</v>
      </c>
      <c r="BC8" s="24">
        <v>2.549529020469005E-2</v>
      </c>
      <c r="BD8" s="24">
        <v>2.4733009534510624E-2</v>
      </c>
      <c r="BE8" s="24">
        <v>2.4399109813899866E-2</v>
      </c>
      <c r="BF8" s="24">
        <v>2.341004831126272E-2</v>
      </c>
      <c r="BG8" s="24">
        <v>2.2397976522125988E-2</v>
      </c>
      <c r="BH8" s="24">
        <v>2.3194411952900097E-2</v>
      </c>
      <c r="BI8" s="24">
        <v>1.6728715821829561E-2</v>
      </c>
      <c r="BJ8" s="24">
        <v>1.58682385086782E-2</v>
      </c>
      <c r="BK8" s="24">
        <v>1.70046087292864E-2</v>
      </c>
      <c r="BL8" s="24">
        <v>1.7878360504719144E-2</v>
      </c>
      <c r="BM8" s="24">
        <v>1.406312601517792E-2</v>
      </c>
      <c r="BN8" s="24">
        <v>1.1968737936268764E-2</v>
      </c>
      <c r="BO8" s="24">
        <v>1.1629223004719033E-2</v>
      </c>
      <c r="BP8" s="24">
        <v>1.1578178342271374E-2</v>
      </c>
      <c r="BQ8" s="24">
        <v>1.0554075003541196E-2</v>
      </c>
      <c r="BR8" s="24">
        <v>9.3232834087922031E-3</v>
      </c>
      <c r="BS8" s="24">
        <v>9.6009902474540523E-3</v>
      </c>
      <c r="BT8" s="24">
        <v>9.8143679620075596E-3</v>
      </c>
      <c r="BU8" s="24">
        <v>1.0516899669995765E-2</v>
      </c>
      <c r="BV8" s="24">
        <v>1.0366925614264442E-2</v>
      </c>
      <c r="BW8" s="24">
        <v>1.1169732605921832E-2</v>
      </c>
    </row>
    <row r="10" spans="1:75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6"/>
      <c r="BF10" s="6"/>
      <c r="BG10" s="6"/>
      <c r="BH10" s="6"/>
      <c r="BI10" s="6"/>
    </row>
    <row r="11" spans="1:75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36"/>
      <c r="AV11" s="7"/>
      <c r="AW11" s="7"/>
      <c r="AX11" s="7"/>
      <c r="AY11" s="7"/>
      <c r="AZ11" s="7"/>
      <c r="BA11" s="51"/>
      <c r="BB11" s="6"/>
      <c r="BC11" s="6"/>
      <c r="BD11" s="6"/>
      <c r="BE11" s="6"/>
      <c r="BF11" s="6"/>
      <c r="BG11" s="6"/>
      <c r="BH11" s="6"/>
      <c r="BI11" s="6"/>
    </row>
    <row r="12" spans="1:75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36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</row>
    <row r="13" spans="1:7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36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</row>
    <row r="14" spans="1:75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</row>
    <row r="15" spans="1:75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</row>
    <row r="16" spans="1:75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2"/>
  <sheetViews>
    <sheetView workbookViewId="0">
      <pane xSplit="1" ySplit="4" topLeftCell="BI5" activePane="bottomRight" state="frozen"/>
      <selection activeCell="BG40" sqref="BG40"/>
      <selection pane="topRight" activeCell="BG40" sqref="BG40"/>
      <selection pane="bottomLeft" activeCell="BG40" sqref="BG40"/>
      <selection pane="bottomRight" activeCell="BW8" sqref="BW8"/>
    </sheetView>
  </sheetViews>
  <sheetFormatPr defaultColWidth="9.140625" defaultRowHeight="14.25" x14ac:dyDescent="0.2"/>
  <cols>
    <col min="1" max="1" width="18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2" width="11.5703125" style="1" customWidth="1"/>
    <col min="63" max="63" width="11.28515625" style="1" bestFit="1" customWidth="1"/>
    <col min="64" max="64" width="12.140625" style="1" customWidth="1"/>
    <col min="65" max="65" width="11.28515625" style="1" customWidth="1"/>
    <col min="66" max="69" width="13.140625" style="1" customWidth="1"/>
    <col min="70" max="70" width="11.28515625" style="1" bestFit="1" customWidth="1"/>
    <col min="71" max="72" width="12.7109375" style="1" bestFit="1" customWidth="1"/>
    <col min="73" max="74" width="12.7109375" style="1" customWidth="1"/>
    <col min="75" max="75" width="11.28515625" style="1" bestFit="1" customWidth="1"/>
    <col min="76" max="16384" width="9.140625" style="1"/>
  </cols>
  <sheetData>
    <row r="1" spans="1:76" ht="21" customHeight="1" x14ac:dyDescent="0.2">
      <c r="A1" s="3" t="s">
        <v>7</v>
      </c>
    </row>
    <row r="2" spans="1:76" ht="15" customHeight="1" x14ac:dyDescent="0.2"/>
    <row r="3" spans="1:76" s="11" customFormat="1" ht="15" customHeight="1" thickBot="1" x14ac:dyDescent="0.25">
      <c r="A3" s="2" t="s">
        <v>11</v>
      </c>
      <c r="BI3" s="44"/>
    </row>
    <row r="4" spans="1:76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45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6" s="11" customFormat="1" ht="18" customHeight="1" x14ac:dyDescent="0.2">
      <c r="A5" s="13" t="s">
        <v>1</v>
      </c>
      <c r="B5" s="14">
        <v>0.48499999999999999</v>
      </c>
      <c r="C5" s="15">
        <v>0.47699999999999998</v>
      </c>
      <c r="D5" s="15">
        <v>0.45800000000000002</v>
      </c>
      <c r="E5" s="15">
        <v>0.442</v>
      </c>
      <c r="F5" s="15">
        <v>0.438</v>
      </c>
      <c r="G5" s="15">
        <v>0.42399999999999999</v>
      </c>
      <c r="H5" s="15">
        <v>0.39800000000000002</v>
      </c>
      <c r="I5" s="15">
        <v>0.39500000000000002</v>
      </c>
      <c r="J5" s="15">
        <v>0.311</v>
      </c>
      <c r="K5" s="15">
        <v>0.27200000000000002</v>
      </c>
      <c r="L5" s="15">
        <v>0.246</v>
      </c>
      <c r="M5" s="15">
        <v>0.251</v>
      </c>
      <c r="N5" s="15">
        <v>0.26300000000000001</v>
      </c>
      <c r="O5" s="15">
        <v>0.246</v>
      </c>
      <c r="P5" s="15">
        <v>0.221</v>
      </c>
      <c r="Q5" s="15">
        <v>0.23899999999999999</v>
      </c>
      <c r="R5" s="15">
        <v>0.23699999999999999</v>
      </c>
      <c r="S5" s="15">
        <v>0.223</v>
      </c>
      <c r="T5" s="15">
        <v>0.23100000000000001</v>
      </c>
      <c r="U5" s="15">
        <v>0.26600000000000001</v>
      </c>
      <c r="V5" s="15">
        <v>0.217</v>
      </c>
      <c r="W5" s="15">
        <v>0.20499999999999999</v>
      </c>
      <c r="X5" s="15">
        <v>0.249</v>
      </c>
      <c r="Y5" s="15">
        <v>0.222</v>
      </c>
      <c r="Z5" s="15">
        <v>0.17699999999999999</v>
      </c>
      <c r="AA5" s="15">
        <v>0.18370336660198749</v>
      </c>
      <c r="AB5" s="15">
        <f>[1]ENGVERS!$W$67</f>
        <v>0.21639255207972308</v>
      </c>
      <c r="AC5" s="15">
        <v>0.22325447319584135</v>
      </c>
      <c r="AD5" s="15">
        <v>0.22043323505405069</v>
      </c>
      <c r="AE5" s="15">
        <v>0.2816239667850674</v>
      </c>
      <c r="AF5" s="15">
        <v>0.29794805905762051</v>
      </c>
      <c r="AG5" s="15">
        <v>0.29731840950126942</v>
      </c>
      <c r="AH5" s="15">
        <v>0.30277585551454356</v>
      </c>
      <c r="AI5" s="15">
        <v>0.35173805350254572</v>
      </c>
      <c r="AJ5" s="15">
        <v>0.40815766264420339</v>
      </c>
      <c r="AK5" s="15">
        <v>0.41030285997241617</v>
      </c>
      <c r="AL5" s="15">
        <v>0.3811674835168985</v>
      </c>
      <c r="AM5" s="15">
        <v>0.41903238776132529</v>
      </c>
      <c r="AN5" s="15">
        <v>0.42262783751621619</v>
      </c>
      <c r="AO5" s="15">
        <v>0.4163832719588399</v>
      </c>
      <c r="AP5" s="15">
        <v>0.37587937148025852</v>
      </c>
      <c r="AQ5" s="15">
        <v>0.33708531540346365</v>
      </c>
      <c r="AR5" s="15">
        <v>0.29884880208983194</v>
      </c>
      <c r="AS5" s="15">
        <v>0.28733090536030176</v>
      </c>
      <c r="AT5" s="15">
        <v>0.24527844114534075</v>
      </c>
      <c r="AU5" s="15">
        <v>0.2360174954545286</v>
      </c>
      <c r="AV5" s="15">
        <v>0.22178619747452705</v>
      </c>
      <c r="AW5" s="15">
        <v>0.20066860479858434</v>
      </c>
      <c r="AX5" s="15">
        <v>0.18105933432686069</v>
      </c>
      <c r="AY5" s="15">
        <v>0.19850697935344572</v>
      </c>
      <c r="AZ5" s="15">
        <v>0.17200181613752316</v>
      </c>
      <c r="BA5" s="15">
        <v>0.15130823475732638</v>
      </c>
      <c r="BB5" s="15">
        <v>0.15459601676745074</v>
      </c>
      <c r="BC5" s="15">
        <v>0.12478578908110499</v>
      </c>
      <c r="BD5" s="15">
        <v>0.12704401834373749</v>
      </c>
      <c r="BE5" s="15">
        <v>0.11914637442156094</v>
      </c>
      <c r="BF5" s="15">
        <v>0.13683337441949187</v>
      </c>
      <c r="BG5" s="15">
        <v>0.13416043269907538</v>
      </c>
      <c r="BH5" s="15">
        <v>0.13228399510438632</v>
      </c>
      <c r="BI5" s="15">
        <v>0.12980067901075332</v>
      </c>
      <c r="BJ5" s="15">
        <v>0.12165595754447807</v>
      </c>
      <c r="BK5" s="15">
        <v>0.12717448605604464</v>
      </c>
      <c r="BL5" s="15">
        <v>0.1500855365801694</v>
      </c>
      <c r="BM5" s="15">
        <v>0.14426464592664781</v>
      </c>
      <c r="BN5" s="15">
        <v>0.15061253389194859</v>
      </c>
      <c r="BO5" s="15">
        <v>0.14614137335468755</v>
      </c>
      <c r="BP5" s="15">
        <v>0.1593789966438782</v>
      </c>
      <c r="BQ5" s="15">
        <v>0.16369044866682111</v>
      </c>
      <c r="BR5" s="15">
        <v>0.15035711479252653</v>
      </c>
      <c r="BS5" s="15">
        <v>0.15423030558421338</v>
      </c>
      <c r="BT5" s="15">
        <v>0.15838002697341755</v>
      </c>
      <c r="BU5" s="15">
        <v>0.14579186555066151</v>
      </c>
      <c r="BV5" s="15">
        <v>0.13907171715696456</v>
      </c>
      <c r="BW5" s="15">
        <v>0.13737937021854638</v>
      </c>
    </row>
    <row r="6" spans="1:76" s="11" customFormat="1" ht="18" customHeight="1" x14ac:dyDescent="0.2">
      <c r="A6" s="16" t="s">
        <v>2</v>
      </c>
      <c r="B6" s="17">
        <v>0.13200000000000001</v>
      </c>
      <c r="C6" s="18">
        <v>0.14299999999999999</v>
      </c>
      <c r="D6" s="18">
        <v>0.121</v>
      </c>
      <c r="E6" s="18">
        <v>9.6000000000000002E-2</v>
      </c>
      <c r="F6" s="18">
        <v>0.20799999999999999</v>
      </c>
      <c r="G6" s="18">
        <v>0.127</v>
      </c>
      <c r="H6" s="18">
        <v>0.125</v>
      </c>
      <c r="I6" s="18">
        <v>0.105</v>
      </c>
      <c r="J6" s="18">
        <v>0.105</v>
      </c>
      <c r="K6" s="18">
        <v>0.11899999999999999</v>
      </c>
      <c r="L6" s="18">
        <v>0.11799999999999999</v>
      </c>
      <c r="M6" s="18">
        <v>0.13700000000000001</v>
      </c>
      <c r="N6" s="18">
        <v>0.111</v>
      </c>
      <c r="O6" s="18">
        <v>0.13300000000000001</v>
      </c>
      <c r="P6" s="18">
        <v>0.155</v>
      </c>
      <c r="Q6" s="18">
        <v>0.20599999999999999</v>
      </c>
      <c r="R6" s="18">
        <v>0.214</v>
      </c>
      <c r="S6" s="18">
        <v>0.252</v>
      </c>
      <c r="T6" s="18">
        <v>0.27900000000000003</v>
      </c>
      <c r="U6" s="18">
        <v>0.27800000000000002</v>
      </c>
      <c r="V6" s="18">
        <v>0.35799999999999998</v>
      </c>
      <c r="W6" s="18">
        <v>0.39</v>
      </c>
      <c r="X6" s="18">
        <v>0.38200000000000001</v>
      </c>
      <c r="Y6" s="18">
        <v>0.32</v>
      </c>
      <c r="Z6" s="18">
        <v>0.27600000000000002</v>
      </c>
      <c r="AA6" s="18">
        <v>0.23636597194980571</v>
      </c>
      <c r="AB6" s="18">
        <f>[1]ENGVERS!$X$67</f>
        <v>0.27027217973332152</v>
      </c>
      <c r="AC6" s="18">
        <v>0.2507431898247709</v>
      </c>
      <c r="AD6" s="18">
        <v>0.17911628631852486</v>
      </c>
      <c r="AE6" s="18">
        <v>0.16679430292360611</v>
      </c>
      <c r="AF6" s="18">
        <v>0.16526831448771043</v>
      </c>
      <c r="AG6" s="18">
        <v>0.15929116082954714</v>
      </c>
      <c r="AH6" s="18">
        <v>0.12535401026008691</v>
      </c>
      <c r="AI6" s="18">
        <v>0.12216147845114216</v>
      </c>
      <c r="AJ6" s="18">
        <v>0.13437713227748821</v>
      </c>
      <c r="AK6" s="18">
        <v>0.13460628362314603</v>
      </c>
      <c r="AL6" s="18">
        <v>0.13369074061253533</v>
      </c>
      <c r="AM6" s="18">
        <v>0.1405945678324925</v>
      </c>
      <c r="AN6" s="18">
        <v>0.14448418264697174</v>
      </c>
      <c r="AO6" s="18">
        <v>0.13333539436825451</v>
      </c>
      <c r="AP6" s="18">
        <v>0.1064444521655398</v>
      </c>
      <c r="AQ6" s="18">
        <v>9.5661771631947695E-2</v>
      </c>
      <c r="AR6" s="18">
        <v>0.10889664871457373</v>
      </c>
      <c r="AS6" s="18">
        <v>0.10185304092555468</v>
      </c>
      <c r="AT6" s="18">
        <v>7.4553966791758991E-2</v>
      </c>
      <c r="AU6" s="18">
        <v>6.7692247831260197E-2</v>
      </c>
      <c r="AV6" s="18">
        <v>8.5142769040554567E-2</v>
      </c>
      <c r="AW6" s="18">
        <v>0.10738812461479144</v>
      </c>
      <c r="AX6" s="18">
        <v>0.10065619858116256</v>
      </c>
      <c r="AY6" s="18">
        <v>0.11367464109159693</v>
      </c>
      <c r="AZ6" s="18">
        <v>0.12151218012128613</v>
      </c>
      <c r="BA6" s="18">
        <v>0.13886868453446319</v>
      </c>
      <c r="BB6" s="18">
        <v>0.10798300900155305</v>
      </c>
      <c r="BC6" s="18">
        <v>0.11449376901882334</v>
      </c>
      <c r="BD6" s="18">
        <v>0.11690447061106193</v>
      </c>
      <c r="BE6" s="18">
        <v>0.17818214763018689</v>
      </c>
      <c r="BF6" s="18">
        <v>0.18731198681483677</v>
      </c>
      <c r="BG6" s="18">
        <v>0.1785775688059997</v>
      </c>
      <c r="BH6" s="18">
        <v>0.16451018239467463</v>
      </c>
      <c r="BI6" s="18">
        <v>0.19130217008783182</v>
      </c>
      <c r="BJ6" s="18">
        <v>0.19404277616032062</v>
      </c>
      <c r="BK6" s="18">
        <v>0.19316203648800084</v>
      </c>
      <c r="BL6" s="18">
        <v>0.17716718545099672</v>
      </c>
      <c r="BM6" s="18">
        <v>6.0305956346748985E-2</v>
      </c>
      <c r="BN6" s="18">
        <v>4.641208060472414E-2</v>
      </c>
      <c r="BO6" s="18">
        <v>5.8827010903844547E-2</v>
      </c>
      <c r="BP6" s="18">
        <v>6.6134502919548088E-2</v>
      </c>
      <c r="BQ6" s="18">
        <v>7.2836815710765085E-2</v>
      </c>
      <c r="BR6" s="18">
        <v>5.7977600847159853E-2</v>
      </c>
      <c r="BS6" s="18">
        <v>4.9355738127510471E-2</v>
      </c>
      <c r="BT6" s="18">
        <v>4.6767400243310664E-2</v>
      </c>
      <c r="BU6" s="18">
        <v>4.683442102543741E-2</v>
      </c>
      <c r="BV6" s="18">
        <v>4.4427223332529554E-2</v>
      </c>
      <c r="BW6" s="18">
        <v>4.7777392173648833E-2</v>
      </c>
    </row>
    <row r="7" spans="1:76" s="11" customFormat="1" ht="18" customHeight="1" thickBot="1" x14ac:dyDescent="0.25">
      <c r="A7" s="19" t="s">
        <v>3</v>
      </c>
      <c r="B7" s="20">
        <v>0.17899999999999999</v>
      </c>
      <c r="C7" s="21">
        <v>0.221</v>
      </c>
      <c r="D7" s="21">
        <v>0.112</v>
      </c>
      <c r="E7" s="21">
        <v>0.17599999999999999</v>
      </c>
      <c r="F7" s="21">
        <v>9.8000000000000004E-2</v>
      </c>
      <c r="G7" s="21">
        <v>0.10199999999999999</v>
      </c>
      <c r="H7" s="21">
        <v>0.106</v>
      </c>
      <c r="I7" s="21">
        <v>0.10100000000000001</v>
      </c>
      <c r="J7" s="21">
        <v>7.2999999999999995E-2</v>
      </c>
      <c r="K7" s="21">
        <v>6.2E-2</v>
      </c>
      <c r="L7" s="21">
        <v>4.4999999999999998E-2</v>
      </c>
      <c r="M7" s="21">
        <v>4.3999999999999997E-2</v>
      </c>
      <c r="N7" s="21">
        <v>3.5000000000000003E-2</v>
      </c>
      <c r="O7" s="21">
        <v>2.9000000000000001E-2</v>
      </c>
      <c r="P7" s="21">
        <v>0.03</v>
      </c>
      <c r="Q7" s="21">
        <v>3.2000000000000001E-2</v>
      </c>
      <c r="R7" s="21">
        <v>4.1000000000000002E-2</v>
      </c>
      <c r="S7" s="21">
        <v>5.0999999999999997E-2</v>
      </c>
      <c r="T7" s="21">
        <v>0.05</v>
      </c>
      <c r="U7" s="21">
        <v>4.2999999999999997E-2</v>
      </c>
      <c r="V7" s="21">
        <v>4.2000000000000003E-2</v>
      </c>
      <c r="W7" s="21">
        <v>3.5000000000000003E-2</v>
      </c>
      <c r="X7" s="21">
        <v>3.5999999999999997E-2</v>
      </c>
      <c r="Y7" s="21">
        <v>5.2999999999999999E-2</v>
      </c>
      <c r="Z7" s="21">
        <v>4.7E-2</v>
      </c>
      <c r="AA7" s="21">
        <v>5.902584576900214E-2</v>
      </c>
      <c r="AB7" s="21">
        <f>[1]ENGVERS!$Y$67</f>
        <v>6.4224513985845222E-2</v>
      </c>
      <c r="AC7" s="21">
        <v>6.7898413360567067E-2</v>
      </c>
      <c r="AD7" s="21">
        <v>0.18714734994894025</v>
      </c>
      <c r="AE7" s="21">
        <v>0.20054547952725063</v>
      </c>
      <c r="AF7" s="21">
        <v>0.24030029752860957</v>
      </c>
      <c r="AG7" s="21">
        <v>0.19353288350157144</v>
      </c>
      <c r="AH7" s="21">
        <v>0.35371842944078541</v>
      </c>
      <c r="AI7" s="21">
        <v>0.3707218911984867</v>
      </c>
      <c r="AJ7" s="21">
        <v>0.44805564838882056</v>
      </c>
      <c r="AK7" s="21">
        <v>0.33540791424647032</v>
      </c>
      <c r="AL7" s="21">
        <v>0.24033038382793365</v>
      </c>
      <c r="AM7" s="21">
        <v>0.32494327659916605</v>
      </c>
      <c r="AN7" s="21">
        <v>0.35584036716143846</v>
      </c>
      <c r="AO7" s="21">
        <v>0.34172293289694156</v>
      </c>
      <c r="AP7" s="21">
        <v>0.2728893295324577</v>
      </c>
      <c r="AQ7" s="21">
        <v>0.27088257485254397</v>
      </c>
      <c r="AR7" s="21">
        <v>0.25760490111713324</v>
      </c>
      <c r="AS7" s="21">
        <v>0.2664312864720278</v>
      </c>
      <c r="AT7" s="21">
        <v>0.22410305649070583</v>
      </c>
      <c r="AU7" s="21">
        <v>0.29279235051263935</v>
      </c>
      <c r="AV7" s="21">
        <v>0.24581975821653709</v>
      </c>
      <c r="AW7" s="21">
        <v>0.22061793827769619</v>
      </c>
      <c r="AX7" s="21">
        <v>0.21337718070667488</v>
      </c>
      <c r="AY7" s="21">
        <v>0.22871787024007151</v>
      </c>
      <c r="AZ7" s="21">
        <v>0.23983986990066661</v>
      </c>
      <c r="BA7" s="21">
        <v>0.27966164169129076</v>
      </c>
      <c r="BB7" s="21">
        <v>0.23727434767440908</v>
      </c>
      <c r="BC7" s="21">
        <v>0.19065782590672575</v>
      </c>
      <c r="BD7" s="21">
        <v>0.17771147692971234</v>
      </c>
      <c r="BE7" s="21">
        <v>0.17797950571148488</v>
      </c>
      <c r="BF7" s="21">
        <v>0.1458106115514661</v>
      </c>
      <c r="BG7" s="21">
        <v>0.1532078622836788</v>
      </c>
      <c r="BH7" s="21">
        <v>0.16643195881715625</v>
      </c>
      <c r="BI7" s="21">
        <v>0.13855799598021576</v>
      </c>
      <c r="BJ7" s="21">
        <v>0.11761928993434022</v>
      </c>
      <c r="BK7" s="21">
        <v>9.3515231286455794E-2</v>
      </c>
      <c r="BL7" s="21">
        <v>0.10814977345695559</v>
      </c>
      <c r="BM7" s="21">
        <v>9.759083644838483E-2</v>
      </c>
      <c r="BN7" s="21">
        <v>7.8067667344197594E-2</v>
      </c>
      <c r="BO7" s="21">
        <v>0.11709115420767081</v>
      </c>
      <c r="BP7" s="21">
        <v>0.12078940277285159</v>
      </c>
      <c r="BQ7" s="21">
        <v>0.11579486290824126</v>
      </c>
      <c r="BR7" s="21">
        <v>8.396391693840792E-2</v>
      </c>
      <c r="BS7" s="21">
        <v>8.3820286558362239E-2</v>
      </c>
      <c r="BT7" s="21">
        <v>9.529428606757552E-2</v>
      </c>
      <c r="BU7" s="21">
        <v>9.0594551136515183E-2</v>
      </c>
      <c r="BV7" s="21">
        <v>8.7414150052416442E-2</v>
      </c>
      <c r="BW7" s="21">
        <v>0.10885534469297491</v>
      </c>
    </row>
    <row r="8" spans="1:76" s="11" customFormat="1" ht="20.25" customHeight="1" thickBot="1" x14ac:dyDescent="0.25">
      <c r="A8" s="33" t="s">
        <v>4</v>
      </c>
      <c r="B8" s="23">
        <v>0.29499999999999998</v>
      </c>
      <c r="C8" s="24">
        <v>0.30599999999999999</v>
      </c>
      <c r="D8" s="24">
        <v>0.26900000000000002</v>
      </c>
      <c r="E8" s="24">
        <v>0.26500000000000001</v>
      </c>
      <c r="F8" s="24">
        <v>0.26100000000000001</v>
      </c>
      <c r="G8" s="24">
        <v>0.247</v>
      </c>
      <c r="H8" s="24">
        <v>0.23899999999999999</v>
      </c>
      <c r="I8" s="24">
        <v>0.23699999999999999</v>
      </c>
      <c r="J8" s="24">
        <v>0.19400000000000001</v>
      </c>
      <c r="K8" s="24">
        <v>0.18</v>
      </c>
      <c r="L8" s="24">
        <v>0.16600000000000001</v>
      </c>
      <c r="M8" s="24">
        <v>0.17599999999999999</v>
      </c>
      <c r="N8" s="24">
        <v>0.17899999999999999</v>
      </c>
      <c r="O8" s="24">
        <v>0.17799999999999999</v>
      </c>
      <c r="P8" s="24">
        <v>0.17100000000000001</v>
      </c>
      <c r="Q8" s="24">
        <v>0.19500000000000001</v>
      </c>
      <c r="R8" s="24">
        <v>0.20200000000000001</v>
      </c>
      <c r="S8" s="24">
        <v>0.20599999999999999</v>
      </c>
      <c r="T8" s="24">
        <v>0.218</v>
      </c>
      <c r="U8" s="24">
        <v>0.23799999999999999</v>
      </c>
      <c r="V8" s="24">
        <v>0.23</v>
      </c>
      <c r="W8" s="24">
        <v>0.23</v>
      </c>
      <c r="X8" s="24">
        <v>0.255</v>
      </c>
      <c r="Y8" s="24">
        <v>0.23599999999999999</v>
      </c>
      <c r="Z8" s="24">
        <v>0.19500000000000001</v>
      </c>
      <c r="AA8" s="24">
        <v>0.187</v>
      </c>
      <c r="AB8" s="24">
        <f>[1]ENGVERS!$C$67</f>
        <v>0.21568238988546184</v>
      </c>
      <c r="AC8" s="24">
        <v>0.21695043678610079</v>
      </c>
      <c r="AD8" s="24">
        <v>0.20436469468639515</v>
      </c>
      <c r="AE8" s="24">
        <v>0.23723941186765626</v>
      </c>
      <c r="AF8" s="24">
        <v>0.25045493910272759</v>
      </c>
      <c r="AG8" s="24">
        <v>0.24431551239648525</v>
      </c>
      <c r="AH8" s="24">
        <v>0.24768246934647822</v>
      </c>
      <c r="AI8" s="24">
        <v>0.27778499072466573</v>
      </c>
      <c r="AJ8" s="24">
        <v>0.32144405818970656</v>
      </c>
      <c r="AK8" s="24">
        <v>0.31940826160635655</v>
      </c>
      <c r="AL8" s="24">
        <v>0.28340538382580693</v>
      </c>
      <c r="AM8" s="24">
        <v>0.31337655003198872</v>
      </c>
      <c r="AN8" s="24">
        <v>0.31681181109009882</v>
      </c>
      <c r="AO8" s="24">
        <v>0.30874779363797789</v>
      </c>
      <c r="AP8" s="24">
        <v>0.28545426181105271</v>
      </c>
      <c r="AQ8" s="24">
        <v>0.25581837865544921</v>
      </c>
      <c r="AR8" s="24">
        <v>0.23688372914337594</v>
      </c>
      <c r="AS8" s="24">
        <v>0.227981295921105</v>
      </c>
      <c r="AT8" s="24">
        <v>0.19067131111246982</v>
      </c>
      <c r="AU8" s="24">
        <v>0.18592436918125577</v>
      </c>
      <c r="AV8" s="24">
        <v>0.17967381409233726</v>
      </c>
      <c r="AW8" s="24">
        <v>0.17133080507451018</v>
      </c>
      <c r="AX8" s="24">
        <v>0.16335540565603177</v>
      </c>
      <c r="AY8" s="24">
        <v>0.17954105603970291</v>
      </c>
      <c r="AZ8" s="24">
        <v>0.16231079258186948</v>
      </c>
      <c r="BA8" s="24">
        <v>0.15317109824881894</v>
      </c>
      <c r="BB8" s="24">
        <v>0.14637939862530533</v>
      </c>
      <c r="BC8" s="24">
        <v>0.1247300968848241</v>
      </c>
      <c r="BD8" s="24">
        <v>0.12648277974235786</v>
      </c>
      <c r="BE8" s="24">
        <v>0.13471714830703621</v>
      </c>
      <c r="BF8" s="24">
        <v>0.14827767019223498</v>
      </c>
      <c r="BG8" s="24">
        <v>0.14469091651098989</v>
      </c>
      <c r="BH8" s="24">
        <v>0.14044243763085082</v>
      </c>
      <c r="BI8" s="24">
        <v>0.14350292537654286</v>
      </c>
      <c r="BJ8" s="24">
        <v>0.137273187208694</v>
      </c>
      <c r="BK8" s="24">
        <v>0.14014555618524102</v>
      </c>
      <c r="BL8" s="24">
        <v>0.15441076284827773</v>
      </c>
      <c r="BM8" s="24">
        <v>0.124919089909518</v>
      </c>
      <c r="BN8" s="24">
        <v>0.12578696866997918</v>
      </c>
      <c r="BO8" s="24">
        <v>0.12643171062800987</v>
      </c>
      <c r="BP8" s="24">
        <v>0.13808448917889651</v>
      </c>
      <c r="BQ8" s="24">
        <v>0.1470217405696331</v>
      </c>
      <c r="BR8" s="24">
        <v>0.1332229488087894</v>
      </c>
      <c r="BS8" s="24">
        <v>0.13501517688262196</v>
      </c>
      <c r="BT8" s="24">
        <v>0.13834810031579403</v>
      </c>
      <c r="BU8" s="24">
        <v>0.12855977822790557</v>
      </c>
      <c r="BV8" s="24">
        <v>0.12433141141651519</v>
      </c>
      <c r="BW8" s="24">
        <v>0.12442704472533832</v>
      </c>
    </row>
    <row r="10" spans="1:76" ht="15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6"/>
      <c r="BD10" s="6"/>
      <c r="BE10" s="38"/>
      <c r="BF10" s="6"/>
      <c r="BG10" s="6"/>
      <c r="BH10" s="6"/>
      <c r="BI10" s="46"/>
    </row>
    <row r="11" spans="1:76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46"/>
    </row>
    <row r="12" spans="1:76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56"/>
      <c r="BB12" s="6"/>
      <c r="BC12" s="6"/>
      <c r="BD12" s="6"/>
      <c r="BE12" s="39"/>
      <c r="BF12" s="6"/>
      <c r="BG12" s="6"/>
      <c r="BH12" s="6"/>
      <c r="BI12" s="46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</row>
    <row r="13" spans="1:76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46"/>
      <c r="BN13" s="41"/>
      <c r="BO13" s="41"/>
      <c r="BP13" s="40"/>
      <c r="BQ13" s="41"/>
      <c r="BR13" s="41"/>
      <c r="BS13" s="41"/>
      <c r="BT13" s="41"/>
      <c r="BU13" s="41"/>
      <c r="BV13" s="41"/>
      <c r="BW13" s="41"/>
      <c r="BX13" s="41"/>
    </row>
    <row r="14" spans="1:76" ht="15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46"/>
      <c r="BN14" s="41"/>
      <c r="BO14" s="41"/>
      <c r="BP14" s="47"/>
      <c r="BQ14" s="41"/>
      <c r="BR14" s="41"/>
      <c r="BS14" s="41"/>
      <c r="BT14" s="41"/>
      <c r="BU14" s="41"/>
      <c r="BV14" s="41"/>
      <c r="BW14" s="41"/>
      <c r="BX14" s="41"/>
    </row>
    <row r="15" spans="1:76" ht="15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46"/>
      <c r="BN15" s="41"/>
      <c r="BO15" s="41"/>
      <c r="BP15" s="47"/>
      <c r="BQ15" s="41"/>
      <c r="BR15" s="41"/>
      <c r="BS15" s="41"/>
      <c r="BT15" s="41"/>
      <c r="BU15" s="41"/>
      <c r="BV15" s="41"/>
      <c r="BW15" s="41"/>
      <c r="BX15" s="41"/>
    </row>
    <row r="16" spans="1:76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46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</row>
    <row r="17" spans="53:76" x14ac:dyDescent="0.2">
      <c r="BA17" s="6"/>
      <c r="BB17" s="6"/>
      <c r="BC17" s="6"/>
      <c r="BD17" s="6"/>
      <c r="BE17" s="6"/>
      <c r="BF17" s="6"/>
      <c r="BG17" s="6"/>
      <c r="BH17" s="6"/>
      <c r="BI17" s="46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</row>
    <row r="18" spans="53:76" x14ac:dyDescent="0.2"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53:76" x14ac:dyDescent="0.2"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</row>
    <row r="20" spans="53:76" x14ac:dyDescent="0.2"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</row>
    <row r="21" spans="53:76" x14ac:dyDescent="0.2"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</row>
    <row r="22" spans="53:76" x14ac:dyDescent="0.2"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workbookViewId="0">
      <pane xSplit="1" ySplit="4" topLeftCell="BH5" activePane="bottomRight" state="frozen"/>
      <selection activeCell="BT3" sqref="BT3"/>
      <selection pane="topRight" activeCell="BT3" sqref="BT3"/>
      <selection pane="bottomLeft" activeCell="BT3" sqref="BT3"/>
      <selection pane="bottomRight" activeCell="BV14" sqref="BV14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5703125" style="1" customWidth="1"/>
    <col min="63" max="63" width="11.28515625" style="1" bestFit="1" customWidth="1"/>
    <col min="64" max="64" width="11.5703125" style="1" customWidth="1"/>
    <col min="65" max="65" width="11.28515625" style="1" customWidth="1"/>
    <col min="66" max="69" width="12.85546875" style="1" customWidth="1"/>
    <col min="70" max="70" width="11.28515625" style="1" bestFit="1" customWidth="1"/>
    <col min="71" max="72" width="12" style="1" customWidth="1"/>
    <col min="73" max="74" width="10.7109375" style="1" customWidth="1"/>
    <col min="75" max="75" width="11.28515625" style="1" bestFit="1" customWidth="1"/>
    <col min="76" max="16384" width="9.140625" style="1"/>
  </cols>
  <sheetData>
    <row r="1" spans="1:75" ht="21" customHeight="1" x14ac:dyDescent="0.2">
      <c r="A1" s="3" t="s">
        <v>8</v>
      </c>
    </row>
    <row r="2" spans="1:75" ht="15" customHeight="1" x14ac:dyDescent="0.2"/>
    <row r="3" spans="1:75" s="11" customFormat="1" ht="15" customHeight="1" thickBot="1" x14ac:dyDescent="0.25">
      <c r="A3" s="2" t="s">
        <v>11</v>
      </c>
    </row>
    <row r="4" spans="1:75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14">
        <v>0.5465913355848715</v>
      </c>
      <c r="C5" s="15">
        <v>0.50929856911300442</v>
      </c>
      <c r="D5" s="15">
        <v>0.47974490724456653</v>
      </c>
      <c r="E5" s="15">
        <v>0.46713689051076146</v>
      </c>
      <c r="F5" s="15">
        <v>0.52791839532134965</v>
      </c>
      <c r="G5" s="15">
        <v>0.54861640149605251</v>
      </c>
      <c r="H5" s="15">
        <v>0.56682221627258333</v>
      </c>
      <c r="I5" s="15">
        <v>0.45618866295581939</v>
      </c>
      <c r="J5" s="15">
        <v>0.42415287930489154</v>
      </c>
      <c r="K5" s="15">
        <v>0.38752998864956856</v>
      </c>
      <c r="L5" s="15">
        <v>0.35299999999999998</v>
      </c>
      <c r="M5" s="15">
        <v>0.32656431285145943</v>
      </c>
      <c r="N5" s="15">
        <v>0.29799999999999999</v>
      </c>
      <c r="O5" s="15">
        <v>0.28247950523496496</v>
      </c>
      <c r="P5" s="15">
        <v>0.27400000000000002</v>
      </c>
      <c r="Q5" s="15">
        <v>0.26251387468818771</v>
      </c>
      <c r="R5" s="15">
        <v>0.2464788560883025</v>
      </c>
      <c r="S5" s="15">
        <v>0.27500000000000002</v>
      </c>
      <c r="T5" s="15">
        <v>0.309</v>
      </c>
      <c r="U5" s="15">
        <v>0.33400000000000002</v>
      </c>
      <c r="V5" s="15">
        <v>0.34300000000000003</v>
      </c>
      <c r="W5" s="15">
        <v>0.34300000000000003</v>
      </c>
      <c r="X5" s="15">
        <v>0.38200000000000001</v>
      </c>
      <c r="Y5" s="15">
        <v>0.377</v>
      </c>
      <c r="Z5" s="15">
        <v>0.36099999999999999</v>
      </c>
      <c r="AA5" s="15">
        <v>0.36152977635943856</v>
      </c>
      <c r="AB5" s="15">
        <f>[1]ENGVERS!$W$65</f>
        <v>0.35875784062020116</v>
      </c>
      <c r="AC5" s="15">
        <v>0.37770338810325865</v>
      </c>
      <c r="AD5" s="15">
        <v>0.4209222376770092</v>
      </c>
      <c r="AE5" s="15">
        <v>0.41980411210297625</v>
      </c>
      <c r="AF5" s="15">
        <v>0.3919350931715555</v>
      </c>
      <c r="AG5" s="15">
        <v>0.42886554556974815</v>
      </c>
      <c r="AH5" s="15">
        <v>0.44766812841890063</v>
      </c>
      <c r="AI5" s="15">
        <v>0.46599011837948884</v>
      </c>
      <c r="AJ5" s="15">
        <v>0.46124759709464935</v>
      </c>
      <c r="AK5" s="15">
        <v>0.48253331764793905</v>
      </c>
      <c r="AL5" s="15">
        <v>0.5082886904228836</v>
      </c>
      <c r="AM5" s="15">
        <v>0.50999117277849626</v>
      </c>
      <c r="AN5" s="15">
        <v>0.5155372203667562</v>
      </c>
      <c r="AO5" s="15">
        <v>0.53441174114267809</v>
      </c>
      <c r="AP5" s="15">
        <v>0.56392670823638802</v>
      </c>
      <c r="AQ5" s="15">
        <v>0.64099049687340626</v>
      </c>
      <c r="AR5" s="15">
        <v>0.62919502918938475</v>
      </c>
      <c r="AS5" s="15">
        <v>0.63259602425065042</v>
      </c>
      <c r="AT5" s="15">
        <v>0.67582387654496834</v>
      </c>
      <c r="AU5" s="15">
        <v>0.69065305486761241</v>
      </c>
      <c r="AV5" s="15">
        <v>0.39683940602457729</v>
      </c>
      <c r="AW5" s="15">
        <v>0.39145648926728699</v>
      </c>
      <c r="AX5" s="15">
        <v>0.34274674711842018</v>
      </c>
      <c r="AY5" s="15">
        <v>0.31263580509873778</v>
      </c>
      <c r="AZ5" s="15">
        <v>0.30982230052436555</v>
      </c>
      <c r="BA5" s="15">
        <v>0.34554420301819294</v>
      </c>
      <c r="BB5" s="15">
        <v>0.31762315985440803</v>
      </c>
      <c r="BC5" s="15">
        <v>0.26566664323597344</v>
      </c>
      <c r="BD5" s="15">
        <v>0.25131659356099922</v>
      </c>
      <c r="BE5" s="15">
        <v>0.24620429503683089</v>
      </c>
      <c r="BF5" s="15">
        <v>0.23149510318502928</v>
      </c>
      <c r="BG5" s="15">
        <v>0.22127756774342608</v>
      </c>
      <c r="BH5" s="15">
        <v>0.21777813449000338</v>
      </c>
      <c r="BI5" s="15">
        <v>0.15529341354222526</v>
      </c>
      <c r="BJ5" s="15">
        <v>0.1478532999384411</v>
      </c>
      <c r="BK5" s="15">
        <v>0.14858238385660069</v>
      </c>
      <c r="BL5" s="15">
        <v>0.14836559354138515</v>
      </c>
      <c r="BM5" s="15">
        <v>0.12730447861084351</v>
      </c>
      <c r="BN5" s="15">
        <v>0.11898090160926125</v>
      </c>
      <c r="BO5" s="15">
        <v>0.11081440111639526</v>
      </c>
      <c r="BP5" s="15">
        <v>0.1089130220871853</v>
      </c>
      <c r="BQ5" s="15">
        <v>9.8731968510404389E-2</v>
      </c>
      <c r="BR5" s="15">
        <v>8.982518139718898E-2</v>
      </c>
      <c r="BS5" s="15">
        <v>8.8015047363157212E-2</v>
      </c>
      <c r="BT5" s="15">
        <v>8.3930886204953065E-2</v>
      </c>
      <c r="BU5" s="15">
        <v>8.9570932809537374E-2</v>
      </c>
      <c r="BV5" s="15">
        <v>9.1181338354984695E-2</v>
      </c>
      <c r="BW5" s="15">
        <v>9.5610018960081408E-2</v>
      </c>
    </row>
    <row r="6" spans="1:75" s="11" customFormat="1" ht="18" customHeight="1" x14ac:dyDescent="0.2">
      <c r="A6" s="16" t="s">
        <v>2</v>
      </c>
      <c r="B6" s="17">
        <v>0.20006193925984989</v>
      </c>
      <c r="C6" s="18">
        <v>0.22645974194225929</v>
      </c>
      <c r="D6" s="18">
        <v>0.20204515163977077</v>
      </c>
      <c r="E6" s="18">
        <v>8.9253956969833806E-2</v>
      </c>
      <c r="F6" s="18">
        <v>7.2063524930600892E-2</v>
      </c>
      <c r="G6" s="18">
        <v>6.686939247607053E-2</v>
      </c>
      <c r="H6" s="18">
        <v>4.5400391196831313E-2</v>
      </c>
      <c r="I6" s="18">
        <v>5.9046803514670322E-2</v>
      </c>
      <c r="J6" s="18">
        <v>5.4304334893229278E-2</v>
      </c>
      <c r="K6" s="18">
        <v>5.9618792065680243E-2</v>
      </c>
      <c r="L6" s="18">
        <v>0.06</v>
      </c>
      <c r="M6" s="18">
        <v>6.4101579234916439E-2</v>
      </c>
      <c r="N6" s="18">
        <v>8.4000000000000005E-2</v>
      </c>
      <c r="O6" s="18">
        <v>8.1669429172171001E-2</v>
      </c>
      <c r="P6" s="18">
        <v>7.8E-2</v>
      </c>
      <c r="Q6" s="18">
        <v>9.4761995079060815E-2</v>
      </c>
      <c r="R6" s="18">
        <v>8.4777234176808117E-2</v>
      </c>
      <c r="S6" s="18">
        <v>0.10299999999999999</v>
      </c>
      <c r="T6" s="18">
        <v>0.17899999999999999</v>
      </c>
      <c r="U6" s="18">
        <v>0.20399999999999999</v>
      </c>
      <c r="V6" s="18">
        <v>0.217</v>
      </c>
      <c r="W6" s="18">
        <v>0.245</v>
      </c>
      <c r="X6" s="18">
        <v>0.24299999999999999</v>
      </c>
      <c r="Y6" s="18">
        <v>0.23799999999999999</v>
      </c>
      <c r="Z6" s="18">
        <v>0.249</v>
      </c>
      <c r="AA6" s="18">
        <v>0.27661244074822594</v>
      </c>
      <c r="AB6" s="18">
        <f>[1]ENGVERS!$X$65</f>
        <v>0.27836895948653795</v>
      </c>
      <c r="AC6" s="18">
        <v>0.33569413752119404</v>
      </c>
      <c r="AD6" s="18">
        <v>0.2836626781696937</v>
      </c>
      <c r="AE6" s="18">
        <v>0.26427247730923276</v>
      </c>
      <c r="AF6" s="18">
        <v>0.26477900616521272</v>
      </c>
      <c r="AG6" s="18">
        <v>0.27893687208003504</v>
      </c>
      <c r="AH6" s="18">
        <v>0.23421175937134442</v>
      </c>
      <c r="AI6" s="18">
        <v>0.23939634255076736</v>
      </c>
      <c r="AJ6" s="18">
        <v>0.2407323490373538</v>
      </c>
      <c r="AK6" s="18">
        <v>0.23739982753038502</v>
      </c>
      <c r="AL6" s="18">
        <v>0.26189059132030368</v>
      </c>
      <c r="AM6" s="18">
        <v>0.27200386488948719</v>
      </c>
      <c r="AN6" s="18">
        <v>0.26172185446676316</v>
      </c>
      <c r="AO6" s="18">
        <v>0.28881867238672293</v>
      </c>
      <c r="AP6" s="18">
        <v>0.29808574578912839</v>
      </c>
      <c r="AQ6" s="18">
        <v>0.29332459292089791</v>
      </c>
      <c r="AR6" s="18">
        <v>0.29202950104463254</v>
      </c>
      <c r="AS6" s="18">
        <v>0.29403818846207908</v>
      </c>
      <c r="AT6" s="18">
        <v>0.26090266517732658</v>
      </c>
      <c r="AU6" s="18">
        <v>0.2494968742748393</v>
      </c>
      <c r="AV6" s="18">
        <v>0.11439916257294808</v>
      </c>
      <c r="AW6" s="18">
        <v>0.10501057919984402</v>
      </c>
      <c r="AX6" s="18">
        <v>0.12619343211514236</v>
      </c>
      <c r="AY6" s="18">
        <v>0.11841063282291685</v>
      </c>
      <c r="AZ6" s="18">
        <v>9.7850402266436265E-2</v>
      </c>
      <c r="BA6" s="18">
        <v>8.7453583023535189E-2</v>
      </c>
      <c r="BB6" s="18">
        <v>6.9237831755725482E-2</v>
      </c>
      <c r="BC6" s="18">
        <v>6.9154567821908874E-2</v>
      </c>
      <c r="BD6" s="18">
        <v>7.3479315020885561E-2</v>
      </c>
      <c r="BE6" s="18">
        <v>9.6306922283105639E-2</v>
      </c>
      <c r="BF6" s="18">
        <v>7.8099997054922807E-2</v>
      </c>
      <c r="BG6" s="18">
        <v>7.9031093264121929E-2</v>
      </c>
      <c r="BH6" s="18">
        <v>9.5483102589521848E-2</v>
      </c>
      <c r="BI6" s="18">
        <v>8.3210528881375423E-2</v>
      </c>
      <c r="BJ6" s="18">
        <v>0.10460406435162857</v>
      </c>
      <c r="BK6" s="18">
        <v>0.14337813832374344</v>
      </c>
      <c r="BL6" s="18">
        <v>0.14954123254191465</v>
      </c>
      <c r="BM6" s="18">
        <v>8.8344114553111544E-2</v>
      </c>
      <c r="BN6" s="18">
        <v>6.8390557817977246E-2</v>
      </c>
      <c r="BO6" s="18">
        <v>6.4820056521807598E-2</v>
      </c>
      <c r="BP6" s="18">
        <v>5.378984050031034E-2</v>
      </c>
      <c r="BQ6" s="18">
        <v>4.082420421941501E-2</v>
      </c>
      <c r="BR6" s="18">
        <v>2.9318904943387264E-2</v>
      </c>
      <c r="BS6" s="18">
        <v>4.6073554271579956E-2</v>
      </c>
      <c r="BT6" s="18">
        <v>6.2518608174672197E-2</v>
      </c>
      <c r="BU6" s="18">
        <v>6.5126717787643063E-2</v>
      </c>
      <c r="BV6" s="18">
        <v>6.3936620622526127E-2</v>
      </c>
      <c r="BW6" s="18">
        <v>6.3051476528339659E-2</v>
      </c>
    </row>
    <row r="7" spans="1:75" s="11" customFormat="1" ht="18" customHeight="1" thickBot="1" x14ac:dyDescent="0.25">
      <c r="A7" s="19" t="s">
        <v>3</v>
      </c>
      <c r="B7" s="20">
        <v>0.1969210336980517</v>
      </c>
      <c r="C7" s="21">
        <v>0.16090346255670496</v>
      </c>
      <c r="D7" s="21">
        <v>0.1227300290927624</v>
      </c>
      <c r="E7" s="21">
        <v>0.33660736124530538</v>
      </c>
      <c r="F7" s="21">
        <v>0.13703321527526999</v>
      </c>
      <c r="G7" s="21">
        <v>0.12465021303681037</v>
      </c>
      <c r="H7" s="21">
        <v>0.13218202978951329</v>
      </c>
      <c r="I7" s="21">
        <v>0.18841485858724621</v>
      </c>
      <c r="J7" s="21">
        <v>0.21295785443644727</v>
      </c>
      <c r="K7" s="21">
        <v>0.19713658241424917</v>
      </c>
      <c r="L7" s="21">
        <v>0.19600000000000001</v>
      </c>
      <c r="M7" s="21">
        <v>0.21204165807665595</v>
      </c>
      <c r="N7" s="21">
        <v>0.17100000000000001</v>
      </c>
      <c r="O7" s="21">
        <v>0.19670947731351932</v>
      </c>
      <c r="P7" s="21">
        <v>0.189</v>
      </c>
      <c r="Q7" s="21">
        <v>0.17366573972959695</v>
      </c>
      <c r="R7" s="21">
        <v>0.17579832726191807</v>
      </c>
      <c r="S7" s="21">
        <v>0.188</v>
      </c>
      <c r="T7" s="21">
        <v>0.17499999999999999</v>
      </c>
      <c r="U7" s="21">
        <v>0.192</v>
      </c>
      <c r="V7" s="21">
        <v>0.19800000000000001</v>
      </c>
      <c r="W7" s="21">
        <v>0.187</v>
      </c>
      <c r="X7" s="21">
        <v>0.14099999999999999</v>
      </c>
      <c r="Y7" s="21">
        <v>0.16200000000000001</v>
      </c>
      <c r="Z7" s="21">
        <v>0.14000000000000001</v>
      </c>
      <c r="AA7" s="21">
        <v>0.11714845793658124</v>
      </c>
      <c r="AB7" s="21">
        <f>[1]ENGVERS!$Y$65</f>
        <v>0.11828385446384396</v>
      </c>
      <c r="AC7" s="21">
        <v>0.12610425565311242</v>
      </c>
      <c r="AD7" s="21">
        <v>0.2670216897929153</v>
      </c>
      <c r="AE7" s="21">
        <v>0.27401729443092365</v>
      </c>
      <c r="AF7" s="21">
        <v>0.29591673043252181</v>
      </c>
      <c r="AG7" s="21">
        <v>0.33924048605478763</v>
      </c>
      <c r="AH7" s="21">
        <v>0.60221770478212444</v>
      </c>
      <c r="AI7" s="21">
        <v>0.81912817076061972</v>
      </c>
      <c r="AJ7" s="21">
        <v>0.87929638562410695</v>
      </c>
      <c r="AK7" s="21">
        <v>0.79729539877071309</v>
      </c>
      <c r="AL7" s="21">
        <v>0.66847748274911645</v>
      </c>
      <c r="AM7" s="21">
        <v>0.78258011559168694</v>
      </c>
      <c r="AN7" s="21">
        <v>0.75125332280290658</v>
      </c>
      <c r="AO7" s="21">
        <v>0.76124574300708336</v>
      </c>
      <c r="AP7" s="21">
        <v>0.76675151663205232</v>
      </c>
      <c r="AQ7" s="21">
        <v>0.82485459112251114</v>
      </c>
      <c r="AR7" s="21">
        <v>0.79530613732054323</v>
      </c>
      <c r="AS7" s="21">
        <v>0.78314009907279225</v>
      </c>
      <c r="AT7" s="21">
        <v>0.71926476989938992</v>
      </c>
      <c r="AU7" s="21">
        <v>0.72297563965404144</v>
      </c>
      <c r="AV7" s="21">
        <v>0.41381605880869965</v>
      </c>
      <c r="AW7" s="21">
        <v>0.42007110806246956</v>
      </c>
      <c r="AX7" s="21">
        <v>0.29421010716822443</v>
      </c>
      <c r="AY7" s="21">
        <v>0.30798098431668813</v>
      </c>
      <c r="AZ7" s="21">
        <v>0.31153406405063444</v>
      </c>
      <c r="BA7" s="21">
        <v>0.34723056191949869</v>
      </c>
      <c r="BB7" s="21">
        <v>0.31294599731650835</v>
      </c>
      <c r="BC7" s="21">
        <v>0.30892389127798159</v>
      </c>
      <c r="BD7" s="21">
        <v>0.31238053512348352</v>
      </c>
      <c r="BE7" s="21">
        <v>0.27648724432119282</v>
      </c>
      <c r="BF7" s="21">
        <v>0.21334662569976884</v>
      </c>
      <c r="BG7" s="21">
        <v>0.19981078562013491</v>
      </c>
      <c r="BH7" s="21">
        <v>0.19359402064288961</v>
      </c>
      <c r="BI7" s="21">
        <v>0.14638717259308059</v>
      </c>
      <c r="BJ7" s="21">
        <v>0.14409396679625605</v>
      </c>
      <c r="BK7" s="21">
        <v>0.14625613674955346</v>
      </c>
      <c r="BL7" s="21">
        <v>0.15829931922950777</v>
      </c>
      <c r="BM7" s="21">
        <v>0.11068107374251614</v>
      </c>
      <c r="BN7" s="21">
        <v>7.214535001233717E-2</v>
      </c>
      <c r="BO7" s="21">
        <v>7.2217718959491445E-2</v>
      </c>
      <c r="BP7" s="21">
        <v>6.8485038368562332E-2</v>
      </c>
      <c r="BQ7" s="21">
        <v>6.7808958577926695E-2</v>
      </c>
      <c r="BR7" s="21">
        <v>9.3822370014015027E-2</v>
      </c>
      <c r="BS7" s="21">
        <v>8.9148877596296194E-2</v>
      </c>
      <c r="BT7" s="21">
        <v>9.8154138488019294E-2</v>
      </c>
      <c r="BU7" s="21">
        <v>0.10952621342146744</v>
      </c>
      <c r="BV7" s="21">
        <v>7.4398595524117095E-2</v>
      </c>
      <c r="BW7" s="21">
        <v>8.6149144125937549E-2</v>
      </c>
    </row>
    <row r="8" spans="1:75" s="11" customFormat="1" ht="20.25" customHeight="1" thickBot="1" x14ac:dyDescent="0.25">
      <c r="A8" s="22" t="s">
        <v>4</v>
      </c>
      <c r="B8" s="23">
        <v>0.34765736517244789</v>
      </c>
      <c r="C8" s="24">
        <v>0.34024026692638198</v>
      </c>
      <c r="D8" s="24">
        <v>0.31236096166295424</v>
      </c>
      <c r="E8" s="24">
        <v>0.30189526427698971</v>
      </c>
      <c r="F8" s="24">
        <v>0.30073466449843417</v>
      </c>
      <c r="G8" s="24">
        <v>0.30349536980726705</v>
      </c>
      <c r="H8" s="24">
        <v>0.31598731665512902</v>
      </c>
      <c r="I8" s="24">
        <v>0.28615484001519592</v>
      </c>
      <c r="J8" s="24">
        <v>0.26700000000000002</v>
      </c>
      <c r="K8" s="24">
        <v>0.25229801352892056</v>
      </c>
      <c r="L8" s="24">
        <v>0.23</v>
      </c>
      <c r="M8" s="24">
        <v>0.22372745424447521</v>
      </c>
      <c r="N8" s="24">
        <v>0.21199999999999999</v>
      </c>
      <c r="O8" s="24">
        <v>0.20816243666445486</v>
      </c>
      <c r="P8" s="24">
        <v>0.20100000000000001</v>
      </c>
      <c r="Q8" s="24">
        <v>0.19882505341499659</v>
      </c>
      <c r="R8" s="24">
        <v>0.19217074998038328</v>
      </c>
      <c r="S8" s="24">
        <v>0.217</v>
      </c>
      <c r="T8" s="24">
        <v>0.25600000000000001</v>
      </c>
      <c r="U8" s="24">
        <v>0.27900000000000003</v>
      </c>
      <c r="V8" s="24">
        <v>0.28799999999999998</v>
      </c>
      <c r="W8" s="24">
        <v>0.29599999999999999</v>
      </c>
      <c r="X8" s="24">
        <v>0.312</v>
      </c>
      <c r="Y8" s="24">
        <v>0.314</v>
      </c>
      <c r="Z8" s="24">
        <v>0.30399999999999999</v>
      </c>
      <c r="AA8" s="24">
        <v>0.31483927505580372</v>
      </c>
      <c r="AB8" s="24">
        <f>[1]ENGVERS!$C$65</f>
        <v>0.31779057216419387</v>
      </c>
      <c r="AC8" s="24">
        <v>0.3455090655394415</v>
      </c>
      <c r="AD8" s="24">
        <v>0.36272653558620949</v>
      </c>
      <c r="AE8" s="24">
        <v>0.35603888899996433</v>
      </c>
      <c r="AF8" s="24">
        <v>0.3426174807720111</v>
      </c>
      <c r="AG8" s="24">
        <v>0.3733416243406345</v>
      </c>
      <c r="AH8" s="24">
        <v>0.38534311152969114</v>
      </c>
      <c r="AI8" s="24">
        <v>0.40634228529754735</v>
      </c>
      <c r="AJ8" s="24">
        <v>0.40552129636434564</v>
      </c>
      <c r="AK8" s="24">
        <v>0.41696126507820447</v>
      </c>
      <c r="AL8" s="24">
        <v>0.42971734692138197</v>
      </c>
      <c r="AM8" s="24">
        <v>0.43857934799534742</v>
      </c>
      <c r="AN8" s="24">
        <v>0.43470502820795948</v>
      </c>
      <c r="AO8" s="24">
        <v>0.45640309213165703</v>
      </c>
      <c r="AP8" s="24">
        <v>0.48794615926881335</v>
      </c>
      <c r="AQ8" s="24">
        <v>0.53571296016079029</v>
      </c>
      <c r="AR8" s="24">
        <v>0.52899745396205711</v>
      </c>
      <c r="AS8" s="24">
        <v>0.53196000330209414</v>
      </c>
      <c r="AT8" s="24">
        <v>0.54717464217994805</v>
      </c>
      <c r="AU8" s="24">
        <v>0.5545927004140313</v>
      </c>
      <c r="AV8" s="24">
        <v>0.30843520743401498</v>
      </c>
      <c r="AW8" s="24">
        <v>0.30001304386179051</v>
      </c>
      <c r="AX8" s="24">
        <v>0.28924419267497187</v>
      </c>
      <c r="AY8" s="24">
        <v>0.26609438572036109</v>
      </c>
      <c r="AZ8" s="24">
        <v>0.25803536739832383</v>
      </c>
      <c r="BA8" s="24">
        <v>0.28378178400621629</v>
      </c>
      <c r="BB8" s="24">
        <v>0.25756818193232861</v>
      </c>
      <c r="BC8" s="24">
        <v>0.2221462448989015</v>
      </c>
      <c r="BD8" s="24">
        <v>0.21196198713715614</v>
      </c>
      <c r="BE8" s="24">
        <v>0.21308966910919641</v>
      </c>
      <c r="BF8" s="24">
        <v>0.19703872263348982</v>
      </c>
      <c r="BG8" s="24">
        <v>0.1889288152277325</v>
      </c>
      <c r="BH8" s="24">
        <v>0.19037728985357846</v>
      </c>
      <c r="BI8" s="24">
        <v>0.13927947488455938</v>
      </c>
      <c r="BJ8" s="24">
        <v>0.13830583058674603</v>
      </c>
      <c r="BK8" s="24">
        <v>0.14737643920581656</v>
      </c>
      <c r="BL8" s="24">
        <v>0.14896767466783134</v>
      </c>
      <c r="BM8" s="24">
        <v>0.11850176944705865</v>
      </c>
      <c r="BN8" s="24">
        <v>0.10653078511143889</v>
      </c>
      <c r="BO8" s="24">
        <v>9.9627755263401896E-2</v>
      </c>
      <c r="BP8" s="24">
        <v>9.5751257716144553E-2</v>
      </c>
      <c r="BQ8" s="24">
        <v>8.8094615746490967E-2</v>
      </c>
      <c r="BR8" s="24">
        <v>8.0111612957285402E-2</v>
      </c>
      <c r="BS8" s="24">
        <v>8.1318221618890879E-2</v>
      </c>
      <c r="BT8" s="24">
        <v>8.0937645491188953E-2</v>
      </c>
      <c r="BU8" s="24">
        <v>8.6348513276897382E-2</v>
      </c>
      <c r="BV8" s="24">
        <v>8.6804562531583279E-2</v>
      </c>
      <c r="BW8" s="24">
        <v>9.0965043758856556E-2</v>
      </c>
    </row>
    <row r="9" spans="1:75" x14ac:dyDescent="0.2">
      <c r="BS9" s="41"/>
      <c r="BT9" s="41"/>
      <c r="BU9" s="41"/>
      <c r="BV9" s="41"/>
    </row>
    <row r="10" spans="1:75" x14ac:dyDescent="0.2">
      <c r="BA10" s="50"/>
      <c r="BB10" s="6"/>
      <c r="BC10" s="6"/>
      <c r="BD10" s="6"/>
      <c r="BE10" s="6"/>
      <c r="BF10" s="6"/>
      <c r="BG10" s="6"/>
      <c r="BH10" s="6"/>
      <c r="BI10" s="6"/>
      <c r="BS10" s="41"/>
      <c r="BT10" s="41"/>
      <c r="BU10" s="41"/>
      <c r="BV10" s="41"/>
    </row>
    <row r="11" spans="1:75" x14ac:dyDescent="0.2">
      <c r="BA11" s="52"/>
      <c r="BB11" s="6"/>
      <c r="BC11" s="6"/>
      <c r="BD11" s="6"/>
      <c r="BE11" s="6"/>
      <c r="BF11" s="6"/>
      <c r="BG11" s="6"/>
      <c r="BH11" s="6"/>
      <c r="BI11" s="6"/>
      <c r="BS11" s="41"/>
      <c r="BT11" s="41"/>
      <c r="BU11" s="41"/>
      <c r="BV11" s="41"/>
    </row>
    <row r="12" spans="1:75" x14ac:dyDescent="0.2">
      <c r="BA12" s="6"/>
      <c r="BB12" s="6"/>
      <c r="BC12" s="6"/>
      <c r="BD12" s="6"/>
      <c r="BE12" s="6"/>
      <c r="BF12" s="6"/>
      <c r="BG12" s="6"/>
      <c r="BH12" s="6"/>
      <c r="BI12" s="6"/>
      <c r="BS12" s="41"/>
      <c r="BT12" s="41"/>
      <c r="BU12" s="41"/>
      <c r="BV12" s="41"/>
    </row>
    <row r="13" spans="1:75" x14ac:dyDescent="0.2">
      <c r="BA13" s="6"/>
      <c r="BB13" s="6"/>
      <c r="BC13" s="6"/>
      <c r="BD13" s="6"/>
      <c r="BE13" s="6"/>
      <c r="BF13" s="6"/>
      <c r="BG13" s="6"/>
      <c r="BH13" s="6"/>
      <c r="BI13" s="6"/>
      <c r="BS13" s="41"/>
      <c r="BT13" s="41"/>
      <c r="BU13" s="41"/>
      <c r="BV13" s="41"/>
    </row>
    <row r="14" spans="1:75" x14ac:dyDescent="0.2">
      <c r="BA14" s="6"/>
      <c r="BB14" s="6"/>
      <c r="BC14" s="6"/>
      <c r="BD14" s="6"/>
      <c r="BE14" s="6"/>
      <c r="BF14" s="6"/>
      <c r="BG14" s="6"/>
      <c r="BH14" s="6"/>
      <c r="BI14" s="6"/>
      <c r="BS14" s="41"/>
      <c r="BT14" s="41"/>
      <c r="BU14" s="41"/>
      <c r="BV14" s="41"/>
    </row>
    <row r="15" spans="1:75" x14ac:dyDescent="0.2">
      <c r="BA15" s="6"/>
      <c r="BB15" s="6"/>
      <c r="BC15" s="6"/>
      <c r="BD15" s="6"/>
      <c r="BE15" s="6"/>
      <c r="BF15" s="6"/>
      <c r="BG15" s="6"/>
      <c r="BH15" s="6"/>
      <c r="BI15" s="6"/>
      <c r="BS15" s="41"/>
      <c r="BT15" s="41"/>
      <c r="BU15" s="41"/>
      <c r="BV15" s="41"/>
    </row>
    <row r="16" spans="1:75" x14ac:dyDescent="0.2">
      <c r="BA16" s="6"/>
      <c r="BB16" s="6"/>
      <c r="BC16" s="6"/>
      <c r="BD16" s="6"/>
      <c r="BE16" s="6"/>
      <c r="BF16" s="6"/>
      <c r="BG16" s="6"/>
      <c r="BH16" s="6"/>
      <c r="BI16" s="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"/>
  <sheetViews>
    <sheetView workbookViewId="0">
      <pane xSplit="1" ySplit="4" topLeftCell="BL5" activePane="bottomRight" state="frozen"/>
      <selection activeCell="BA29" sqref="BA29"/>
      <selection pane="topRight" activeCell="BA29" sqref="BA29"/>
      <selection pane="bottomLeft" activeCell="BA29" sqref="BA29"/>
      <selection pane="bottomRight"/>
    </sheetView>
  </sheetViews>
  <sheetFormatPr defaultColWidth="9.140625" defaultRowHeight="14.25" x14ac:dyDescent="0.2"/>
  <cols>
    <col min="1" max="1" width="19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1.7109375" style="1" customWidth="1"/>
    <col min="64" max="64" width="11.5703125" style="1" customWidth="1"/>
    <col min="65" max="65" width="11.28515625" style="1" customWidth="1"/>
    <col min="66" max="69" width="12.5703125" style="1" customWidth="1"/>
    <col min="70" max="70" width="11.28515625" style="1" bestFit="1" customWidth="1"/>
    <col min="71" max="72" width="10.7109375" style="1" bestFit="1" customWidth="1"/>
    <col min="73" max="74" width="10.7109375" style="1" customWidth="1"/>
    <col min="75" max="75" width="11.28515625" style="1" bestFit="1" customWidth="1"/>
    <col min="76" max="16384" width="9.140625" style="1"/>
  </cols>
  <sheetData>
    <row r="1" spans="1:75" ht="21" customHeight="1" x14ac:dyDescent="0.2">
      <c r="A1" s="3" t="s">
        <v>14</v>
      </c>
    </row>
    <row r="2" spans="1:75" ht="15" customHeight="1" x14ac:dyDescent="0.2"/>
    <row r="3" spans="1:75" s="11" customFormat="1" ht="15" customHeight="1" thickBot="1" x14ac:dyDescent="0.25">
      <c r="A3" s="2" t="s">
        <v>11</v>
      </c>
    </row>
    <row r="4" spans="1:75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14">
        <v>9.6000000000000002E-2</v>
      </c>
      <c r="C5" s="15">
        <v>9.2999999999999999E-2</v>
      </c>
      <c r="D5" s="15">
        <v>0.09</v>
      </c>
      <c r="E5" s="15">
        <v>9.0999999999999998E-2</v>
      </c>
      <c r="F5" s="15">
        <v>9.0999999999999998E-2</v>
      </c>
      <c r="G5" s="15">
        <v>9.0999999999999998E-2</v>
      </c>
      <c r="H5" s="15">
        <v>9.0999999999999998E-2</v>
      </c>
      <c r="I5" s="15">
        <v>7.9000000000000001E-2</v>
      </c>
      <c r="J5" s="15">
        <v>7.0999999999999994E-2</v>
      </c>
      <c r="K5" s="15">
        <v>6.848708559639298E-2</v>
      </c>
      <c r="L5" s="15">
        <v>6.4000000000000001E-2</v>
      </c>
      <c r="M5" s="15">
        <v>6.3E-2</v>
      </c>
      <c r="N5" s="15">
        <v>5.8000000000000003E-2</v>
      </c>
      <c r="O5" s="15">
        <v>5.8999999999999997E-2</v>
      </c>
      <c r="P5" s="15">
        <v>5.8000000000000003E-2</v>
      </c>
      <c r="Q5" s="15">
        <v>5.7000000000000002E-2</v>
      </c>
      <c r="R5" s="15">
        <v>6.3E-2</v>
      </c>
      <c r="S5" s="15">
        <v>6.6000000000000003E-2</v>
      </c>
      <c r="T5" s="15">
        <v>6.8000000000000005E-2</v>
      </c>
      <c r="U5" s="15">
        <v>7.0000000000000007E-2</v>
      </c>
      <c r="V5" s="15">
        <v>6.6000000000000003E-2</v>
      </c>
      <c r="W5" s="15">
        <v>7.0999999999999994E-2</v>
      </c>
      <c r="X5" s="15">
        <v>7.1999999999999995E-2</v>
      </c>
      <c r="Y5" s="15">
        <v>7.1999999999999995E-2</v>
      </c>
      <c r="Z5" s="15">
        <v>6.4000000000000001E-2</v>
      </c>
      <c r="AA5" s="15">
        <v>6.6088298284244243E-2</v>
      </c>
      <c r="AB5" s="15">
        <f>[1]ENGVERS!$W$80</f>
        <v>6.4255218894098784E-2</v>
      </c>
      <c r="AC5" s="15">
        <v>6.5373673459842352E-2</v>
      </c>
      <c r="AD5" s="15">
        <v>7.0231171299615147E-2</v>
      </c>
      <c r="AE5" s="15">
        <v>7.3848646826801465E-2</v>
      </c>
      <c r="AF5" s="15">
        <v>7.4683662745107668E-2</v>
      </c>
      <c r="AG5" s="15">
        <v>7.9907186888287435E-2</v>
      </c>
      <c r="AH5" s="15">
        <v>7.7261034115306507E-2</v>
      </c>
      <c r="AI5" s="15">
        <v>8.1682567885464241E-2</v>
      </c>
      <c r="AJ5" s="15">
        <v>8.5686205553947334E-2</v>
      </c>
      <c r="AK5" s="15">
        <v>8.5083880033733419E-2</v>
      </c>
      <c r="AL5" s="15">
        <v>8.7808912315383569E-2</v>
      </c>
      <c r="AM5" s="15">
        <v>8.7833836163369081E-2</v>
      </c>
      <c r="AN5" s="15">
        <v>9.1082037725429971E-2</v>
      </c>
      <c r="AO5" s="15">
        <v>9.1590305217883569E-2</v>
      </c>
      <c r="AP5" s="15">
        <v>8.5400087416183088E-2</v>
      </c>
      <c r="AQ5" s="15">
        <v>8.7726961795762101E-2</v>
      </c>
      <c r="AR5" s="15">
        <v>8.9026681928692272E-2</v>
      </c>
      <c r="AS5" s="15">
        <v>8.88632866346422E-2</v>
      </c>
      <c r="AT5" s="15">
        <v>8.863042856275892E-2</v>
      </c>
      <c r="AU5" s="15">
        <v>9.0994107703825308E-2</v>
      </c>
      <c r="AV5" s="15">
        <v>6.6854637451394791E-2</v>
      </c>
      <c r="AW5" s="15">
        <v>6.3208374607032394E-2</v>
      </c>
      <c r="AX5" s="15">
        <v>5.3638702217535777E-2</v>
      </c>
      <c r="AY5" s="15">
        <v>5.1971508560626989E-2</v>
      </c>
      <c r="AZ5" s="15">
        <v>5.3895553071367189E-2</v>
      </c>
      <c r="BA5" s="15">
        <v>5.3710968320678565E-2</v>
      </c>
      <c r="BB5" s="15">
        <v>5.1854573072262267E-2</v>
      </c>
      <c r="BC5" s="15">
        <v>4.4786306865659521E-2</v>
      </c>
      <c r="BD5" s="15">
        <v>4.5258110880797481E-2</v>
      </c>
      <c r="BE5" s="15">
        <v>4.3443153948520656E-2</v>
      </c>
      <c r="BF5" s="15">
        <v>4.5529727856375199E-2</v>
      </c>
      <c r="BG5" s="15">
        <v>4.4319832830005915E-2</v>
      </c>
      <c r="BH5" s="15">
        <v>4.4190964740318625E-2</v>
      </c>
      <c r="BI5" s="15">
        <v>3.6089085388361475E-2</v>
      </c>
      <c r="BJ5" s="15">
        <v>3.3867974064855456E-2</v>
      </c>
      <c r="BK5" s="15">
        <v>3.4406836325237625E-2</v>
      </c>
      <c r="BL5" s="15">
        <v>3.5728006939816037E-2</v>
      </c>
      <c r="BM5" s="15">
        <v>3.1903656281954629E-2</v>
      </c>
      <c r="BN5" s="15">
        <v>3.1668896696878515E-2</v>
      </c>
      <c r="BO5" s="15">
        <v>3.2309187576671498E-2</v>
      </c>
      <c r="BP5" s="15">
        <v>3.2707919691714653E-2</v>
      </c>
      <c r="BQ5" s="15">
        <v>3.1253381120375769E-2</v>
      </c>
      <c r="BR5" s="15">
        <v>2.9370488454492832E-2</v>
      </c>
      <c r="BS5" s="15">
        <v>2.9323161206339553E-2</v>
      </c>
      <c r="BT5" s="15">
        <v>2.9847940947201841E-2</v>
      </c>
      <c r="BU5" s="15">
        <v>3.0004987532899308E-2</v>
      </c>
      <c r="BV5" s="15">
        <v>2.9295773490145186E-2</v>
      </c>
      <c r="BW5" s="15">
        <v>3.0002551529232514E-2</v>
      </c>
    </row>
    <row r="6" spans="1:75" s="11" customFormat="1" ht="18" customHeight="1" x14ac:dyDescent="0.2">
      <c r="A6" s="16" t="s">
        <v>2</v>
      </c>
      <c r="B6" s="17">
        <v>0.08</v>
      </c>
      <c r="C6" s="18">
        <v>8.7999999999999995E-2</v>
      </c>
      <c r="D6" s="18">
        <v>8.1000000000000003E-2</v>
      </c>
      <c r="E6" s="18">
        <v>4.7E-2</v>
      </c>
      <c r="F6" s="18">
        <v>4.2999999999999997E-2</v>
      </c>
      <c r="G6" s="18">
        <v>3.9E-2</v>
      </c>
      <c r="H6" s="18">
        <v>0.04</v>
      </c>
      <c r="I6" s="18">
        <v>3.5000000000000003E-2</v>
      </c>
      <c r="J6" s="18">
        <v>3.4000000000000002E-2</v>
      </c>
      <c r="K6" s="18">
        <v>3.3000000000000002E-2</v>
      </c>
      <c r="L6" s="18">
        <v>3.5999999999999997E-2</v>
      </c>
      <c r="M6" s="18">
        <v>3.5000000000000003E-2</v>
      </c>
      <c r="N6" s="18">
        <v>3.3000000000000002E-2</v>
      </c>
      <c r="O6" s="18">
        <v>3.4000000000000002E-2</v>
      </c>
      <c r="P6" s="18">
        <v>3.5000000000000003E-2</v>
      </c>
      <c r="Q6" s="18">
        <v>3.7999999999999999E-2</v>
      </c>
      <c r="R6" s="18">
        <v>3.9E-2</v>
      </c>
      <c r="S6" s="18">
        <v>4.5999999999999999E-2</v>
      </c>
      <c r="T6" s="18">
        <v>5.0999999999999997E-2</v>
      </c>
      <c r="U6" s="18">
        <v>5.2999999999999999E-2</v>
      </c>
      <c r="V6" s="18">
        <v>5.6000000000000001E-2</v>
      </c>
      <c r="W6" s="18">
        <v>5.8999999999999997E-2</v>
      </c>
      <c r="X6" s="18">
        <v>5.8000000000000003E-2</v>
      </c>
      <c r="Y6" s="18">
        <v>5.5E-2</v>
      </c>
      <c r="Z6" s="18">
        <v>5.1999999999999998E-2</v>
      </c>
      <c r="AA6" s="18">
        <v>5.556157287241198E-2</v>
      </c>
      <c r="AB6" s="18">
        <f>[1]ENGVERS!$X$80</f>
        <v>6.1148073456510417E-2</v>
      </c>
      <c r="AC6" s="18">
        <v>6.6678167743348518E-2</v>
      </c>
      <c r="AD6" s="18">
        <v>5.5002374199109506E-2</v>
      </c>
      <c r="AE6" s="18">
        <v>5.5441094877011272E-2</v>
      </c>
      <c r="AF6" s="18">
        <v>5.5918749398837918E-2</v>
      </c>
      <c r="AG6" s="18">
        <v>5.6945469114942221E-2</v>
      </c>
      <c r="AH6" s="18">
        <v>5.450161988642261E-2</v>
      </c>
      <c r="AI6" s="18">
        <v>5.4054229722356982E-2</v>
      </c>
      <c r="AJ6" s="18">
        <v>5.3701453387297149E-2</v>
      </c>
      <c r="AK6" s="18">
        <v>5.3040404872898614E-2</v>
      </c>
      <c r="AL6" s="18">
        <v>4.9143573071558179E-2</v>
      </c>
      <c r="AM6" s="18">
        <v>4.8502512048309805E-2</v>
      </c>
      <c r="AN6" s="18">
        <v>4.8695314239440804E-2</v>
      </c>
      <c r="AO6" s="18">
        <v>4.7930015323778379E-2</v>
      </c>
      <c r="AP6" s="18">
        <v>4.5719346242642615E-2</v>
      </c>
      <c r="AQ6" s="18">
        <v>4.6235485385619904E-2</v>
      </c>
      <c r="AR6" s="18">
        <v>4.6371699846488472E-2</v>
      </c>
      <c r="AS6" s="18">
        <v>4.5146115887884128E-2</v>
      </c>
      <c r="AT6" s="18">
        <v>3.9847373778368285E-2</v>
      </c>
      <c r="AU6" s="18">
        <v>3.8261529238624317E-2</v>
      </c>
      <c r="AV6" s="18">
        <v>2.4677854743651726E-2</v>
      </c>
      <c r="AW6" s="18">
        <v>2.4851394609400664E-2</v>
      </c>
      <c r="AX6" s="18">
        <v>2.6796815925438481E-2</v>
      </c>
      <c r="AY6" s="18">
        <v>2.7368568069775001E-2</v>
      </c>
      <c r="AZ6" s="18">
        <v>2.6805881719460349E-2</v>
      </c>
      <c r="BA6" s="18">
        <v>2.7728302822859412E-2</v>
      </c>
      <c r="BB6" s="18">
        <v>2.3584236659022151E-2</v>
      </c>
      <c r="BC6" s="18">
        <v>2.5016809481266174E-2</v>
      </c>
      <c r="BD6" s="18">
        <v>2.5383797993337023E-2</v>
      </c>
      <c r="BE6" s="18">
        <v>2.8016502176585356E-2</v>
      </c>
      <c r="BF6" s="18">
        <v>2.8256933950496384E-2</v>
      </c>
      <c r="BG6" s="18">
        <v>2.7735156823474601E-2</v>
      </c>
      <c r="BH6" s="18">
        <v>2.9607275133424184E-2</v>
      </c>
      <c r="BI6" s="18">
        <v>3.0119101615882316E-2</v>
      </c>
      <c r="BJ6" s="18">
        <v>3.0223408864178802E-2</v>
      </c>
      <c r="BK6" s="18">
        <v>3.4472830128883247E-2</v>
      </c>
      <c r="BL6" s="18">
        <v>3.6275378951109487E-2</v>
      </c>
      <c r="BM6" s="18">
        <v>2.1898978458992607E-2</v>
      </c>
      <c r="BN6" s="18">
        <v>1.8508995745511812E-2</v>
      </c>
      <c r="BO6" s="18">
        <v>1.9713308613367436E-2</v>
      </c>
      <c r="BP6" s="18">
        <v>2.0043722977145073E-2</v>
      </c>
      <c r="BQ6" s="18">
        <v>1.5787092067971732E-2</v>
      </c>
      <c r="BR6" s="18">
        <v>1.3135468981259084E-2</v>
      </c>
      <c r="BS6" s="18">
        <v>1.3982568476386589E-2</v>
      </c>
      <c r="BT6" s="18">
        <v>1.4977078318538678E-2</v>
      </c>
      <c r="BU6" s="18">
        <v>1.536631845290827E-2</v>
      </c>
      <c r="BV6" s="18">
        <v>1.3604675747074645E-2</v>
      </c>
      <c r="BW6" s="18">
        <v>1.377026793481363E-2</v>
      </c>
    </row>
    <row r="7" spans="1:75" s="11" customFormat="1" ht="18" customHeight="1" thickBot="1" x14ac:dyDescent="0.25">
      <c r="A7" s="19" t="s">
        <v>3</v>
      </c>
      <c r="B7" s="20">
        <v>0.14499999999999999</v>
      </c>
      <c r="C7" s="21">
        <v>0.153</v>
      </c>
      <c r="D7" s="21">
        <v>0.115</v>
      </c>
      <c r="E7" s="21">
        <v>0.20200000000000001</v>
      </c>
      <c r="F7" s="21">
        <v>7.9000000000000001E-2</v>
      </c>
      <c r="G7" s="21">
        <v>7.1999999999999995E-2</v>
      </c>
      <c r="H7" s="21">
        <v>7.1999999999999995E-2</v>
      </c>
      <c r="I7" s="21">
        <v>8.3000000000000004E-2</v>
      </c>
      <c r="J7" s="21">
        <v>0.10299999999999999</v>
      </c>
      <c r="K7" s="21">
        <v>9.8000000000000004E-2</v>
      </c>
      <c r="L7" s="21">
        <v>9.6000000000000002E-2</v>
      </c>
      <c r="M7" s="21">
        <v>0.1</v>
      </c>
      <c r="N7" s="21">
        <v>8.7999999999999995E-2</v>
      </c>
      <c r="O7" s="21">
        <v>8.7999999999999995E-2</v>
      </c>
      <c r="P7" s="21">
        <v>8.8999999999999996E-2</v>
      </c>
      <c r="Q7" s="21">
        <v>0.09</v>
      </c>
      <c r="R7" s="21">
        <v>9.1999999999999998E-2</v>
      </c>
      <c r="S7" s="21">
        <v>0.10299999999999999</v>
      </c>
      <c r="T7" s="21">
        <v>9.2999999999999999E-2</v>
      </c>
      <c r="U7" s="21">
        <v>0.10100000000000001</v>
      </c>
      <c r="V7" s="21">
        <v>9.9000000000000005E-2</v>
      </c>
      <c r="W7" s="21">
        <v>8.3000000000000004E-2</v>
      </c>
      <c r="X7" s="21">
        <v>6.2E-2</v>
      </c>
      <c r="Y7" s="21">
        <v>0.08</v>
      </c>
      <c r="Z7" s="21">
        <v>6.2E-2</v>
      </c>
      <c r="AA7" s="21">
        <v>6.816631718115497E-2</v>
      </c>
      <c r="AB7" s="21">
        <f>[1]ENGVERS!$Y$80</f>
        <v>5.9862765866927549E-2</v>
      </c>
      <c r="AC7" s="21">
        <v>6.1340751941851707E-2</v>
      </c>
      <c r="AD7" s="21">
        <v>8.2356319094018193E-2</v>
      </c>
      <c r="AE7" s="21">
        <v>7.7866415193626651E-2</v>
      </c>
      <c r="AF7" s="21">
        <v>8.1343872054596492E-2</v>
      </c>
      <c r="AG7" s="21">
        <v>8.7387415257185255E-2</v>
      </c>
      <c r="AH7" s="21">
        <v>0.11759294903569037</v>
      </c>
      <c r="AI7" s="21">
        <v>0.11524445161488434</v>
      </c>
      <c r="AJ7" s="21">
        <v>0.11043261788234962</v>
      </c>
      <c r="AK7" s="21">
        <v>0.10700215838171788</v>
      </c>
      <c r="AL7" s="21">
        <v>9.6660832806048175E-2</v>
      </c>
      <c r="AM7" s="21">
        <v>9.9862428425224817E-2</v>
      </c>
      <c r="AN7" s="21">
        <v>9.6376315898301632E-2</v>
      </c>
      <c r="AO7" s="21">
        <v>9.5929059466800831E-2</v>
      </c>
      <c r="AP7" s="21">
        <v>0.1095247716143754</v>
      </c>
      <c r="AQ7" s="21">
        <v>0.11015580853607755</v>
      </c>
      <c r="AR7" s="21">
        <v>0.1084223783698003</v>
      </c>
      <c r="AS7" s="21">
        <v>0.11079560650426191</v>
      </c>
      <c r="AT7" s="21">
        <v>9.5716055473900108E-2</v>
      </c>
      <c r="AU7" s="21">
        <v>0.10103648956601971</v>
      </c>
      <c r="AV7" s="21">
        <v>6.70721180331285E-2</v>
      </c>
      <c r="AW7" s="21">
        <v>6.5649221648396927E-2</v>
      </c>
      <c r="AX7" s="21">
        <v>5.054127547528342E-2</v>
      </c>
      <c r="AY7" s="21">
        <v>5.1339389828422267E-2</v>
      </c>
      <c r="AZ7" s="21">
        <v>5.5023038086735102E-2</v>
      </c>
      <c r="BA7" s="21">
        <v>5.8654950727276382E-2</v>
      </c>
      <c r="BB7" s="21">
        <v>5.4618584117487913E-2</v>
      </c>
      <c r="BC7" s="21">
        <v>4.9631552337492647E-2</v>
      </c>
      <c r="BD7" s="21">
        <v>5.059607145774133E-2</v>
      </c>
      <c r="BE7" s="21">
        <v>5.1495434409057315E-2</v>
      </c>
      <c r="BF7" s="21">
        <v>4.1376788471397238E-2</v>
      </c>
      <c r="BG7" s="21">
        <v>4.1778180749752855E-2</v>
      </c>
      <c r="BH7" s="21">
        <v>4.0420755109306448E-2</v>
      </c>
      <c r="BI7" s="21">
        <v>3.0846642331902041E-2</v>
      </c>
      <c r="BJ7" s="21">
        <v>3.1036206474647773E-2</v>
      </c>
      <c r="BK7" s="21">
        <v>3.0939288948127908E-2</v>
      </c>
      <c r="BL7" s="21">
        <v>3.2593022768118707E-2</v>
      </c>
      <c r="BM7" s="21">
        <v>2.8108090085196321E-2</v>
      </c>
      <c r="BN7" s="21">
        <v>2.1537309576299932E-2</v>
      </c>
      <c r="BO7" s="21">
        <v>2.3083354021630354E-2</v>
      </c>
      <c r="BP7" s="21">
        <v>2.332734527543778E-2</v>
      </c>
      <c r="BQ7" s="21">
        <v>2.2622875781660317E-2</v>
      </c>
      <c r="BR7" s="21">
        <v>2.3974275344978122E-2</v>
      </c>
      <c r="BS7" s="21">
        <v>2.3947614245395481E-2</v>
      </c>
      <c r="BT7" s="21">
        <v>2.5261874529686593E-2</v>
      </c>
      <c r="BU7" s="21">
        <v>2.555404605491858E-2</v>
      </c>
      <c r="BV7" s="21">
        <v>2.1818382856498401E-2</v>
      </c>
      <c r="BW7" s="21">
        <v>2.3299725263835159E-2</v>
      </c>
    </row>
    <row r="8" spans="1:75" s="11" customFormat="1" ht="20.25" customHeight="1" thickBot="1" x14ac:dyDescent="0.25">
      <c r="A8" s="22" t="s">
        <v>4</v>
      </c>
      <c r="B8" s="23">
        <v>9.7000000000000003E-2</v>
      </c>
      <c r="C8" s="24">
        <v>9.6000000000000002E-2</v>
      </c>
      <c r="D8" s="24">
        <v>8.8999999999999996E-2</v>
      </c>
      <c r="E8" s="24">
        <v>8.6999999999999994E-2</v>
      </c>
      <c r="F8" s="24">
        <v>8.4000000000000005E-2</v>
      </c>
      <c r="G8" s="24">
        <v>8.1000000000000003E-2</v>
      </c>
      <c r="H8" s="24">
        <v>8.2000000000000003E-2</v>
      </c>
      <c r="I8" s="24">
        <v>7.2999999999999995E-2</v>
      </c>
      <c r="J8" s="24">
        <v>6.6000000000000003E-2</v>
      </c>
      <c r="K8" s="24">
        <v>6.3E-2</v>
      </c>
      <c r="L8" s="24">
        <v>5.8999999999999997E-2</v>
      </c>
      <c r="M8" s="24">
        <v>5.8000000000000003E-2</v>
      </c>
      <c r="N8" s="24">
        <v>5.2999999999999999E-2</v>
      </c>
      <c r="O8" s="24">
        <v>5.3999999999999999E-2</v>
      </c>
      <c r="P8" s="24">
        <v>5.2999999999999999E-2</v>
      </c>
      <c r="Q8" s="24">
        <v>5.3999999999999999E-2</v>
      </c>
      <c r="R8" s="24">
        <v>5.8000000000000003E-2</v>
      </c>
      <c r="S8" s="24">
        <v>6.2E-2</v>
      </c>
      <c r="T8" s="24">
        <v>6.5000000000000002E-2</v>
      </c>
      <c r="U8" s="24">
        <v>6.7000000000000004E-2</v>
      </c>
      <c r="V8" s="24">
        <v>6.5000000000000002E-2</v>
      </c>
      <c r="W8" s="24">
        <v>6.8000000000000005E-2</v>
      </c>
      <c r="X8" s="24">
        <v>6.8000000000000005E-2</v>
      </c>
      <c r="Y8" s="24">
        <v>6.8000000000000005E-2</v>
      </c>
      <c r="Z8" s="24">
        <v>6.0999999999999999E-2</v>
      </c>
      <c r="AA8" s="24">
        <v>6.3166720692803921E-2</v>
      </c>
      <c r="AB8" s="24">
        <f>[1]ENGVERS!$C$80</f>
        <v>6.34174763211936E-2</v>
      </c>
      <c r="AC8" s="24">
        <v>6.55456208490868E-2</v>
      </c>
      <c r="AD8" s="24">
        <v>6.6621869812228493E-2</v>
      </c>
      <c r="AE8" s="24">
        <v>6.885242569965605E-2</v>
      </c>
      <c r="AF8" s="24">
        <v>6.9643225446346393E-2</v>
      </c>
      <c r="AG8" s="24">
        <v>7.3542333102792193E-2</v>
      </c>
      <c r="AH8" s="24">
        <v>7.3044020615095268E-2</v>
      </c>
      <c r="AI8" s="24">
        <v>7.5993922996596228E-2</v>
      </c>
      <c r="AJ8" s="24">
        <v>7.8444123141932054E-2</v>
      </c>
      <c r="AK8" s="24">
        <v>7.7729315925868334E-2</v>
      </c>
      <c r="AL8" s="24">
        <v>7.618585540762797E-2</v>
      </c>
      <c r="AM8" s="24">
        <v>7.601725109661478E-2</v>
      </c>
      <c r="AN8" s="24">
        <v>7.7990111636766626E-2</v>
      </c>
      <c r="AO8" s="24">
        <v>7.7889440430980617E-2</v>
      </c>
      <c r="AP8" s="24">
        <v>7.5685008083084926E-2</v>
      </c>
      <c r="AQ8" s="24">
        <v>7.7463661620191512E-2</v>
      </c>
      <c r="AR8" s="24">
        <v>7.8207224362930997E-2</v>
      </c>
      <c r="AS8" s="24">
        <v>7.751809615580213E-2</v>
      </c>
      <c r="AT8" s="24">
        <v>7.5313668761088096E-2</v>
      </c>
      <c r="AU8" s="24">
        <v>7.6504400805714981E-2</v>
      </c>
      <c r="AV8" s="24">
        <v>5.4673592191069903E-2</v>
      </c>
      <c r="AW8" s="24">
        <v>5.217014402621413E-2</v>
      </c>
      <c r="AX8" s="24">
        <v>4.7908797394398017E-2</v>
      </c>
      <c r="AY8" s="24">
        <v>4.6820062248132129E-2</v>
      </c>
      <c r="AZ8" s="24">
        <v>4.8322717370312442E-2</v>
      </c>
      <c r="BA8" s="24">
        <v>4.8511198204018079E-2</v>
      </c>
      <c r="BB8" s="24">
        <v>4.6117814886963759E-2</v>
      </c>
      <c r="BC8" s="24">
        <v>4.0937864046504367E-2</v>
      </c>
      <c r="BD8" s="24">
        <v>4.1341469016174907E-2</v>
      </c>
      <c r="BE8" s="24">
        <v>4.0464641453079903E-2</v>
      </c>
      <c r="BF8" s="24">
        <v>4.1843106972656828E-2</v>
      </c>
      <c r="BG8" s="24">
        <v>4.0734461280863138E-2</v>
      </c>
      <c r="BH8" s="24">
        <v>4.1029534617373326E-2</v>
      </c>
      <c r="BI8" s="24">
        <v>3.4668280824908193E-2</v>
      </c>
      <c r="BJ8" s="24">
        <v>3.2999381224000444E-2</v>
      </c>
      <c r="BK8" s="24">
        <v>3.4315854163395422E-2</v>
      </c>
      <c r="BL8" s="24">
        <v>3.5746710161011927E-2</v>
      </c>
      <c r="BM8" s="24">
        <v>2.9837761021380502E-2</v>
      </c>
      <c r="BN8" s="24">
        <v>2.8749492291599829E-2</v>
      </c>
      <c r="BO8" s="24">
        <v>2.955430475586291E-2</v>
      </c>
      <c r="BP8" s="24">
        <v>2.9950704265095253E-2</v>
      </c>
      <c r="BQ8" s="24">
        <v>2.8707786993367044E-2</v>
      </c>
      <c r="BR8" s="24">
        <v>2.6710792671447513E-2</v>
      </c>
      <c r="BS8" s="24">
        <v>2.6809178276349568E-2</v>
      </c>
      <c r="BT8" s="24">
        <v>2.7452612782611567E-2</v>
      </c>
      <c r="BU8" s="24">
        <v>2.7647574854420431E-2</v>
      </c>
      <c r="BV8" s="24">
        <v>2.7006801080928206E-2</v>
      </c>
      <c r="BW8" s="24">
        <v>2.7594171234990701E-2</v>
      </c>
    </row>
    <row r="10" spans="1:75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P10" s="41"/>
      <c r="BQ10" s="41"/>
      <c r="BR10" s="41"/>
      <c r="BS10" s="41"/>
      <c r="BT10" s="41"/>
      <c r="BU10" s="41"/>
      <c r="BV10" s="41"/>
    </row>
    <row r="11" spans="1:75" ht="15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P11" s="40"/>
      <c r="BQ11" s="40"/>
      <c r="BR11" s="41"/>
      <c r="BS11" s="41"/>
      <c r="BT11" s="41"/>
      <c r="BU11" s="41"/>
      <c r="BV11" s="41"/>
    </row>
    <row r="12" spans="1:75" ht="15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P12" s="40"/>
      <c r="BQ12" s="40"/>
      <c r="BR12" s="41"/>
      <c r="BS12" s="41"/>
      <c r="BT12" s="41"/>
      <c r="BU12" s="41"/>
      <c r="BV12" s="41"/>
    </row>
    <row r="13" spans="1:75" ht="15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P13" s="40"/>
      <c r="BQ13" s="40"/>
      <c r="BR13" s="41"/>
      <c r="BS13" s="41"/>
      <c r="BT13" s="41"/>
      <c r="BU13" s="41"/>
      <c r="BV13" s="41"/>
    </row>
    <row r="14" spans="1:75" x14ac:dyDescent="0.2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3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/>
      <c r="BB14" s="6"/>
      <c r="BC14" s="6"/>
      <c r="BD14" s="6"/>
      <c r="BE14" s="6"/>
      <c r="BF14" s="6"/>
      <c r="BG14" s="6"/>
      <c r="BH14" s="6"/>
      <c r="BI14" s="6"/>
      <c r="BP14" s="41"/>
      <c r="BQ14" s="41"/>
      <c r="BR14" s="41"/>
      <c r="BS14" s="41"/>
      <c r="BT14" s="41"/>
      <c r="BU14" s="41"/>
      <c r="BV14" s="41"/>
    </row>
    <row r="15" spans="1:75" x14ac:dyDescent="0.2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/>
      <c r="BC15" s="6"/>
      <c r="BD15" s="6"/>
      <c r="BE15" s="6"/>
      <c r="BF15" s="6"/>
      <c r="BG15" s="6"/>
      <c r="BH15" s="6"/>
      <c r="BI15" s="6"/>
      <c r="BP15" s="41"/>
      <c r="BQ15" s="41"/>
      <c r="BR15" s="41"/>
      <c r="BS15" s="41"/>
      <c r="BT15" s="41"/>
      <c r="BU15" s="41"/>
      <c r="BV15" s="41"/>
    </row>
    <row r="16" spans="1:75" x14ac:dyDescent="0.2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P16" s="41"/>
      <c r="BQ16" s="41"/>
      <c r="BR16" s="41"/>
      <c r="BS16" s="41"/>
      <c r="BT16" s="41"/>
      <c r="BU16" s="41"/>
      <c r="BV16" s="41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7"/>
  <sheetViews>
    <sheetView workbookViewId="0">
      <pane xSplit="1" ySplit="4" topLeftCell="BN5" activePane="bottomRight" state="frozen"/>
      <selection activeCell="BA29" sqref="BA29"/>
      <selection pane="topRight" activeCell="BA29" sqref="BA29"/>
      <selection pane="bottomLeft" activeCell="BA29" sqref="BA29"/>
      <selection pane="bottomRight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0" width="13.42578125" style="1" customWidth="1"/>
    <col min="61" max="61" width="13.42578125" style="10" customWidth="1"/>
    <col min="62" max="63" width="11.28515625" style="1" bestFit="1" customWidth="1"/>
    <col min="64" max="65" width="11.85546875" style="1" customWidth="1"/>
    <col min="66" max="69" width="13" style="1" customWidth="1"/>
    <col min="70" max="72" width="11.28515625" style="1" bestFit="1" customWidth="1"/>
    <col min="73" max="73" width="11.28515625" style="1" customWidth="1"/>
    <col min="74" max="75" width="11.28515625" style="1" bestFit="1" customWidth="1"/>
    <col min="76" max="76" width="10.28515625" style="1" bestFit="1" customWidth="1"/>
    <col min="77" max="16384" width="9.140625" style="1"/>
  </cols>
  <sheetData>
    <row r="1" spans="1:76" ht="21" customHeight="1" x14ac:dyDescent="0.2">
      <c r="A1" s="9" t="s">
        <v>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</row>
    <row r="2" spans="1:76" ht="15" customHeight="1" x14ac:dyDescent="0.2"/>
    <row r="3" spans="1:76" s="11" customFormat="1" ht="15" customHeight="1" thickBot="1" x14ac:dyDescent="0.25">
      <c r="A3" s="2" t="s">
        <v>11</v>
      </c>
      <c r="BI3" s="44"/>
    </row>
    <row r="4" spans="1:76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5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6" s="11" customFormat="1" ht="18" customHeight="1" x14ac:dyDescent="0.2">
      <c r="A5" s="13" t="s">
        <v>1</v>
      </c>
      <c r="B5" s="14">
        <v>0.17917363163770922</v>
      </c>
      <c r="C5" s="15">
        <v>0.16944876963918873</v>
      </c>
      <c r="D5" s="15">
        <v>0.16108932533867804</v>
      </c>
      <c r="E5" s="15">
        <v>0.15973913615065169</v>
      </c>
      <c r="F5" s="15">
        <v>0.1790788873600927</v>
      </c>
      <c r="G5" s="15">
        <v>0.16779434954166439</v>
      </c>
      <c r="H5" s="15">
        <v>0.16604322729800602</v>
      </c>
      <c r="I5" s="15">
        <v>0.14537152042241111</v>
      </c>
      <c r="J5" s="15">
        <v>0.13109834011259472</v>
      </c>
      <c r="K5" s="15">
        <v>0.11870611525926347</v>
      </c>
      <c r="L5" s="15">
        <v>0.11106602788310317</v>
      </c>
      <c r="M5" s="15">
        <v>9.9831603592083082E-2</v>
      </c>
      <c r="N5" s="15">
        <v>8.5642920000972497E-2</v>
      </c>
      <c r="O5" s="15">
        <v>8.1112465118680532E-2</v>
      </c>
      <c r="P5" s="15">
        <v>7.5106489465129544E-2</v>
      </c>
      <c r="Q5" s="15">
        <v>7.1929904132513045E-2</v>
      </c>
      <c r="R5" s="15">
        <v>6.9653032169723114E-2</v>
      </c>
      <c r="S5" s="15">
        <v>7.8939187059869062E-2</v>
      </c>
      <c r="T5" s="15">
        <v>8.2534967216856728E-2</v>
      </c>
      <c r="U5" s="15">
        <v>9.1999999999999998E-2</v>
      </c>
      <c r="V5" s="15">
        <v>8.5999999999999993E-2</v>
      </c>
      <c r="W5" s="15">
        <v>8.8898731653957327E-2</v>
      </c>
      <c r="X5" s="15">
        <v>9.5000000000000001E-2</v>
      </c>
      <c r="Y5" s="15">
        <v>0.1</v>
      </c>
      <c r="Z5" s="15">
        <v>8.4000000000000005E-2</v>
      </c>
      <c r="AA5" s="15">
        <v>8.6450575921110551E-2</v>
      </c>
      <c r="AB5" s="15">
        <f>[1]ENGVERS!$W$89</f>
        <v>8.3046927061824274E-2</v>
      </c>
      <c r="AC5" s="15">
        <v>9.1041450331053389E-2</v>
      </c>
      <c r="AD5" s="15">
        <v>9.6000000000000002E-2</v>
      </c>
      <c r="AE5" s="15">
        <v>9.9861670391755766E-2</v>
      </c>
      <c r="AF5" s="15">
        <v>9.3348495577577045E-2</v>
      </c>
      <c r="AG5" s="15">
        <v>0.10671836319662541</v>
      </c>
      <c r="AH5" s="15">
        <v>0.10278905827272042</v>
      </c>
      <c r="AI5" s="15">
        <v>0.12264362265316492</v>
      </c>
      <c r="AJ5" s="15">
        <v>0.12793631725958129</v>
      </c>
      <c r="AK5" s="15">
        <v>0.12073006746789906</v>
      </c>
      <c r="AL5" s="15">
        <v>0.12468879898240798</v>
      </c>
      <c r="AM5" s="15">
        <v>0.12046950388987124</v>
      </c>
      <c r="AN5" s="15">
        <v>0.13185711974707387</v>
      </c>
      <c r="AO5" s="15">
        <v>0.13862706535503252</v>
      </c>
      <c r="AP5" s="15">
        <v>0.125351389905071</v>
      </c>
      <c r="AQ5" s="15">
        <v>0.12904104346191361</v>
      </c>
      <c r="AR5" s="15">
        <v>0.12751922304989446</v>
      </c>
      <c r="AS5" s="15">
        <v>0.1315513150231217</v>
      </c>
      <c r="AT5" s="15">
        <v>0.12472584905034934</v>
      </c>
      <c r="AU5" s="15">
        <v>0.12639574924224367</v>
      </c>
      <c r="AV5" s="15">
        <v>9.0465725868668218E-2</v>
      </c>
      <c r="AW5" s="15">
        <v>8.8269100420523341E-2</v>
      </c>
      <c r="AX5" s="15">
        <v>7.2789792509651743E-2</v>
      </c>
      <c r="AY5" s="15">
        <v>7.0215298965793163E-2</v>
      </c>
      <c r="AZ5" s="15">
        <v>7.5245616653805386E-2</v>
      </c>
      <c r="BA5" s="15">
        <v>7.3458815166238298E-2</v>
      </c>
      <c r="BB5" s="15">
        <v>7.3484827907872918E-2</v>
      </c>
      <c r="BC5" s="15">
        <v>5.8564416888272956E-2</v>
      </c>
      <c r="BD5" s="15">
        <v>5.6774186659053059E-2</v>
      </c>
      <c r="BE5" s="15">
        <v>5.4198954468911868E-2</v>
      </c>
      <c r="BF5" s="15">
        <v>5.6937413942274341E-2</v>
      </c>
      <c r="BG5" s="15">
        <v>5.7248569887951413E-2</v>
      </c>
      <c r="BH5" s="15">
        <v>5.9068287560162719E-2</v>
      </c>
      <c r="BI5" s="15">
        <v>4.7265140582975727E-2</v>
      </c>
      <c r="BJ5" s="15">
        <v>4.4125668816826343E-2</v>
      </c>
      <c r="BK5" s="15">
        <v>4.5617827249510669E-2</v>
      </c>
      <c r="BL5" s="15">
        <v>4.2928923512831021E-2</v>
      </c>
      <c r="BM5" s="15">
        <v>3.8684145442946571E-2</v>
      </c>
      <c r="BN5" s="15">
        <v>3.9127969013377777E-2</v>
      </c>
      <c r="BO5" s="15">
        <v>4.0033407787935904E-2</v>
      </c>
      <c r="BP5" s="15">
        <v>4.030410440058433E-2</v>
      </c>
      <c r="BQ5" s="15">
        <v>3.7531121840519238E-2</v>
      </c>
      <c r="BR5" s="15">
        <v>3.4737906846974011E-2</v>
      </c>
      <c r="BS5" s="15">
        <v>3.2699591662978922E-2</v>
      </c>
      <c r="BT5" s="15">
        <v>3.4497496177810658E-2</v>
      </c>
      <c r="BU5" s="15">
        <v>3.5008389155215133E-2</v>
      </c>
      <c r="BV5" s="15">
        <v>3.0525574134240886E-2</v>
      </c>
      <c r="BW5" s="15">
        <v>2.9404945417912633E-2</v>
      </c>
      <c r="BX5" s="49"/>
    </row>
    <row r="6" spans="1:76" s="11" customFormat="1" ht="18" customHeight="1" x14ac:dyDescent="0.2">
      <c r="A6" s="16" t="s">
        <v>2</v>
      </c>
      <c r="B6" s="17">
        <v>0.11182296684908036</v>
      </c>
      <c r="C6" s="18">
        <v>0.11581428376818902</v>
      </c>
      <c r="D6" s="18">
        <v>0.10488543632229393</v>
      </c>
      <c r="E6" s="18">
        <v>9.8435184600634107E-2</v>
      </c>
      <c r="F6" s="18">
        <v>3.4556785100240385E-2</v>
      </c>
      <c r="G6" s="18">
        <v>2.7892400116370272E-2</v>
      </c>
      <c r="H6" s="18">
        <v>2.7838783572763797E-2</v>
      </c>
      <c r="I6" s="18">
        <v>3.1340090441088091E-2</v>
      </c>
      <c r="J6" s="18">
        <v>4.0788835381383733E-2</v>
      </c>
      <c r="K6" s="18">
        <v>4.267739114210186E-2</v>
      </c>
      <c r="L6" s="18">
        <v>4.74276670263096E-2</v>
      </c>
      <c r="M6" s="18">
        <v>4.3426129100242516E-2</v>
      </c>
      <c r="N6" s="18">
        <v>3.2887701107448146E-2</v>
      </c>
      <c r="O6" s="18">
        <v>3.5585187275357547E-2</v>
      </c>
      <c r="P6" s="18">
        <v>4.161112755261491E-2</v>
      </c>
      <c r="Q6" s="18">
        <v>3.921837724421328E-2</v>
      </c>
      <c r="R6" s="18">
        <v>4.9743333651611113E-2</v>
      </c>
      <c r="S6" s="18">
        <v>5.4396915894832691E-2</v>
      </c>
      <c r="T6" s="18">
        <v>8.4469000951678336E-2</v>
      </c>
      <c r="U6" s="18">
        <v>9.1999999999999998E-2</v>
      </c>
      <c r="V6" s="18">
        <v>9.1999999999999998E-2</v>
      </c>
      <c r="W6" s="18">
        <v>0.10802739647056625</v>
      </c>
      <c r="X6" s="18">
        <v>0.108</v>
      </c>
      <c r="Y6" s="18">
        <v>0.115</v>
      </c>
      <c r="Z6" s="18">
        <v>0.108</v>
      </c>
      <c r="AA6" s="18">
        <v>0.1053688381546065</v>
      </c>
      <c r="AB6" s="18">
        <f>[1]ENGVERS!$X$89</f>
        <v>0.11755636227289387</v>
      </c>
      <c r="AC6" s="18">
        <v>0.11676275714804758</v>
      </c>
      <c r="AD6" s="18">
        <v>8.7999999999999995E-2</v>
      </c>
      <c r="AE6" s="18">
        <v>8.9550913037466637E-2</v>
      </c>
      <c r="AF6" s="18">
        <v>9.4139727236535936E-2</v>
      </c>
      <c r="AG6" s="18">
        <v>9.7967679351040005E-2</v>
      </c>
      <c r="AH6" s="18">
        <v>9.3890604076199896E-2</v>
      </c>
      <c r="AI6" s="18">
        <v>9.0283150916807164E-2</v>
      </c>
      <c r="AJ6" s="18">
        <v>8.9978723318569015E-2</v>
      </c>
      <c r="AK6" s="18">
        <v>9.4370259111454718E-2</v>
      </c>
      <c r="AL6" s="18">
        <v>8.6712056511977428E-2</v>
      </c>
      <c r="AM6" s="18">
        <v>8.3472424487925245E-2</v>
      </c>
      <c r="AN6" s="18">
        <v>8.0520605172750365E-2</v>
      </c>
      <c r="AO6" s="18">
        <v>8.0292999222702527E-2</v>
      </c>
      <c r="AP6" s="18">
        <v>7.1577428895840262E-2</v>
      </c>
      <c r="AQ6" s="18">
        <v>7.065580959269474E-2</v>
      </c>
      <c r="AR6" s="18">
        <v>7.1956666883735379E-2</v>
      </c>
      <c r="AS6" s="18">
        <v>6.8964814838394187E-2</v>
      </c>
      <c r="AT6" s="18">
        <v>5.7157232492167122E-2</v>
      </c>
      <c r="AU6" s="18">
        <v>5.6078479072913551E-2</v>
      </c>
      <c r="AV6" s="18">
        <v>3.013497910980659E-2</v>
      </c>
      <c r="AW6" s="18">
        <v>3.2714600599052387E-2</v>
      </c>
      <c r="AX6" s="18">
        <v>3.4502830970879465E-2</v>
      </c>
      <c r="AY6" s="18">
        <v>3.3280015631840611E-2</v>
      </c>
      <c r="AZ6" s="18">
        <v>3.2287220849589869E-2</v>
      </c>
      <c r="BA6" s="18">
        <v>3.0633505638043193E-2</v>
      </c>
      <c r="BB6" s="18">
        <v>2.1167673845769619E-2</v>
      </c>
      <c r="BC6" s="18">
        <v>2.1340215136589669E-2</v>
      </c>
      <c r="BD6" s="18">
        <v>2.723194220885284E-2</v>
      </c>
      <c r="BE6" s="18">
        <v>3.3877255909621012E-2</v>
      </c>
      <c r="BF6" s="18">
        <v>3.3102126988555587E-2</v>
      </c>
      <c r="BG6" s="18">
        <v>3.3614338035779387E-2</v>
      </c>
      <c r="BH6" s="18">
        <v>4.3844452806735559E-2</v>
      </c>
      <c r="BI6" s="18">
        <v>5.7355508142764008E-2</v>
      </c>
      <c r="BJ6" s="18">
        <v>5.9981305569942127E-2</v>
      </c>
      <c r="BK6" s="18">
        <v>6.4124468432393805E-2</v>
      </c>
      <c r="BL6" s="18">
        <v>6.145512440807363E-2</v>
      </c>
      <c r="BM6" s="18">
        <v>1.994204296336629E-2</v>
      </c>
      <c r="BN6" s="18">
        <v>1.6448383618159305E-2</v>
      </c>
      <c r="BO6" s="18">
        <v>1.8436097762657075E-2</v>
      </c>
      <c r="BP6" s="18">
        <v>1.8202892871255476E-2</v>
      </c>
      <c r="BQ6" s="18">
        <v>2.6837248337525078E-2</v>
      </c>
      <c r="BR6" s="18">
        <v>1.9717312525698669E-2</v>
      </c>
      <c r="BS6" s="18">
        <v>2.0531944179944268E-2</v>
      </c>
      <c r="BT6" s="18">
        <v>2.0609260670759511E-2</v>
      </c>
      <c r="BU6" s="18">
        <v>2.2065665476947549E-2</v>
      </c>
      <c r="BV6" s="18">
        <v>1.8719385173988839E-2</v>
      </c>
      <c r="BW6" s="18">
        <v>2.1863362484949384E-2</v>
      </c>
      <c r="BX6" s="49"/>
    </row>
    <row r="7" spans="1:76" s="11" customFormat="1" ht="18" customHeight="1" thickBot="1" x14ac:dyDescent="0.25">
      <c r="A7" s="19" t="s">
        <v>3</v>
      </c>
      <c r="B7" s="20">
        <v>0.22516527586010723</v>
      </c>
      <c r="C7" s="21">
        <v>0.24173820919317293</v>
      </c>
      <c r="D7" s="21">
        <v>0.11764491894901036</v>
      </c>
      <c r="E7" s="21">
        <v>0.12828473854337683</v>
      </c>
      <c r="F7" s="21">
        <v>0.11458893303948899</v>
      </c>
      <c r="G7" s="21">
        <v>0.11603732973148027</v>
      </c>
      <c r="H7" s="21">
        <v>9.1818858703316616E-2</v>
      </c>
      <c r="I7" s="21">
        <v>0.10360235952076417</v>
      </c>
      <c r="J7" s="21">
        <v>0.17781138635549404</v>
      </c>
      <c r="K7" s="21">
        <v>0.21555222526720383</v>
      </c>
      <c r="L7" s="21">
        <v>0.24634600147737931</v>
      </c>
      <c r="M7" s="21">
        <v>0.27038490010388466</v>
      </c>
      <c r="N7" s="21">
        <v>0.24938511976711986</v>
      </c>
      <c r="O7" s="21">
        <v>0.2516157911886665</v>
      </c>
      <c r="P7" s="21">
        <v>0.23429569138389336</v>
      </c>
      <c r="Q7" s="21">
        <v>0.22318314067558812</v>
      </c>
      <c r="R7" s="21">
        <v>0.22625956119136303</v>
      </c>
      <c r="S7" s="21">
        <v>0.19523145640134032</v>
      </c>
      <c r="T7" s="21">
        <v>0.22239151777229074</v>
      </c>
      <c r="U7" s="21">
        <v>0.224</v>
      </c>
      <c r="V7" s="21">
        <v>0.23699999999999999</v>
      </c>
      <c r="W7" s="21">
        <v>0.22111215205739751</v>
      </c>
      <c r="X7" s="21">
        <v>0.2</v>
      </c>
      <c r="Y7" s="21">
        <v>0.185</v>
      </c>
      <c r="Z7" s="21">
        <v>0.15</v>
      </c>
      <c r="AA7" s="21">
        <v>0.15484720887880363</v>
      </c>
      <c r="AB7" s="21">
        <f>[1]ENGVERS!$Y$89</f>
        <v>0.15233924091365753</v>
      </c>
      <c r="AC7" s="21">
        <v>0.15090661791727747</v>
      </c>
      <c r="AD7" s="21">
        <v>0.214</v>
      </c>
      <c r="AE7" s="21">
        <v>0.21061256496921577</v>
      </c>
      <c r="AF7" s="21">
        <v>0.22421101588323619</v>
      </c>
      <c r="AG7" s="21">
        <v>0.20473666512203945</v>
      </c>
      <c r="AH7" s="21">
        <v>0.20384525888334573</v>
      </c>
      <c r="AI7" s="21">
        <v>0.20029617747273562</v>
      </c>
      <c r="AJ7" s="21">
        <v>0.21284313785137299</v>
      </c>
      <c r="AK7" s="21">
        <v>0.19590582655145977</v>
      </c>
      <c r="AL7" s="21">
        <v>0.15131350912392719</v>
      </c>
      <c r="AM7" s="21">
        <v>0.15531991463156389</v>
      </c>
      <c r="AN7" s="21">
        <v>0.16902159171130526</v>
      </c>
      <c r="AO7" s="21">
        <v>0.16932856094902204</v>
      </c>
      <c r="AP7" s="21">
        <v>0.16575627189313796</v>
      </c>
      <c r="AQ7" s="21">
        <v>0.17354105339568418</v>
      </c>
      <c r="AR7" s="21">
        <v>0.17099785671305034</v>
      </c>
      <c r="AS7" s="21">
        <v>0.17938189441930427</v>
      </c>
      <c r="AT7" s="21">
        <v>0.15966991401295583</v>
      </c>
      <c r="AU7" s="21">
        <v>0.16851401481614309</v>
      </c>
      <c r="AV7" s="21">
        <v>0.13375941877275027</v>
      </c>
      <c r="AW7" s="21">
        <v>0.12741354118618647</v>
      </c>
      <c r="AX7" s="21">
        <v>9.3158543952747724E-2</v>
      </c>
      <c r="AY7" s="21">
        <v>0.10425238119685028</v>
      </c>
      <c r="AZ7" s="21">
        <v>0.10777664762733889</v>
      </c>
      <c r="BA7" s="21">
        <v>0.11518422035855599</v>
      </c>
      <c r="BB7" s="21">
        <v>9.5668879961576095E-2</v>
      </c>
      <c r="BC7" s="21">
        <v>8.1791076758245956E-2</v>
      </c>
      <c r="BD7" s="21">
        <v>7.866285870278357E-2</v>
      </c>
      <c r="BE7" s="21">
        <v>7.2171807061505194E-2</v>
      </c>
      <c r="BF7" s="21">
        <v>6.1746095128551559E-2</v>
      </c>
      <c r="BG7" s="21">
        <v>6.0302449288761571E-2</v>
      </c>
      <c r="BH7" s="21">
        <v>5.222742721522633E-2</v>
      </c>
      <c r="BI7" s="21">
        <v>4.7633203632723442E-2</v>
      </c>
      <c r="BJ7" s="21">
        <v>3.9333210312383855E-2</v>
      </c>
      <c r="BK7" s="21">
        <v>4.3853907321836791E-2</v>
      </c>
      <c r="BL7" s="21">
        <v>3.9227757949097088E-2</v>
      </c>
      <c r="BM7" s="21">
        <v>2.8213641400595336E-2</v>
      </c>
      <c r="BN7" s="21">
        <v>1.8076088987164479E-2</v>
      </c>
      <c r="BO7" s="21">
        <v>2.0610686899337198E-2</v>
      </c>
      <c r="BP7" s="21">
        <v>2.6591053801532878E-2</v>
      </c>
      <c r="BQ7" s="21">
        <v>2.916526198476227E-2</v>
      </c>
      <c r="BR7" s="21">
        <v>3.3356666543255413E-2</v>
      </c>
      <c r="BS7" s="21">
        <v>3.4063014057918041E-2</v>
      </c>
      <c r="BT7" s="21">
        <v>3.5731953985041552E-2</v>
      </c>
      <c r="BU7" s="21">
        <v>3.595671737750656E-2</v>
      </c>
      <c r="BV7" s="21">
        <v>2.5129169137145014E-2</v>
      </c>
      <c r="BW7" s="21">
        <v>2.8321431240250983E-2</v>
      </c>
      <c r="BX7" s="49"/>
    </row>
    <row r="8" spans="1:76" s="11" customFormat="1" ht="20.25" customHeight="1" thickBot="1" x14ac:dyDescent="0.25">
      <c r="A8" s="22" t="s">
        <v>4</v>
      </c>
      <c r="B8" s="23">
        <v>0.16954949487121171</v>
      </c>
      <c r="C8" s="24">
        <v>0.1612099020982507</v>
      </c>
      <c r="D8" s="24">
        <v>0.14468799210863753</v>
      </c>
      <c r="E8" s="24">
        <v>0.14264890676354475</v>
      </c>
      <c r="F8" s="24">
        <v>0.14998929384541684</v>
      </c>
      <c r="G8" s="24">
        <v>0.14095868948881798</v>
      </c>
      <c r="H8" s="24">
        <v>0.13498005510251071</v>
      </c>
      <c r="I8" s="24">
        <v>0.12114748025643227</v>
      </c>
      <c r="J8" s="24">
        <v>0.1124535186006216</v>
      </c>
      <c r="K8" s="24">
        <v>0.10282654460252337</v>
      </c>
      <c r="L8" s="24">
        <v>9.9903475560296051E-2</v>
      </c>
      <c r="M8" s="24">
        <v>9.1360066318118771E-2</v>
      </c>
      <c r="N8" s="24">
        <v>7.5243015276558967E-2</v>
      </c>
      <c r="O8" s="24">
        <v>7.1973196696769839E-2</v>
      </c>
      <c r="P8" s="24">
        <v>6.8839620607019897E-2</v>
      </c>
      <c r="Q8" s="24">
        <v>6.5808078786471935E-2</v>
      </c>
      <c r="R8" s="24">
        <v>6.8000000000000005E-2</v>
      </c>
      <c r="S8" s="24">
        <v>7.4643005465785714E-2</v>
      </c>
      <c r="T8" s="24">
        <v>8.6007138605717251E-2</v>
      </c>
      <c r="U8" s="24">
        <v>9.5000000000000001E-2</v>
      </c>
      <c r="V8" s="24">
        <v>9.0999999999999998E-2</v>
      </c>
      <c r="W8" s="24">
        <v>9.6823443057989789E-2</v>
      </c>
      <c r="X8" s="24">
        <v>0.10100000000000001</v>
      </c>
      <c r="Y8" s="24">
        <v>0.106</v>
      </c>
      <c r="Z8" s="24">
        <v>9.2999999999999999E-2</v>
      </c>
      <c r="AA8" s="24">
        <v>9.3597919945564476E-2</v>
      </c>
      <c r="AB8" s="24">
        <f>[1]ENGVERS!$C$89</f>
        <v>9.2536943746262756E-2</v>
      </c>
      <c r="AC8" s="24">
        <v>9.8322747499334423E-2</v>
      </c>
      <c r="AD8" s="24">
        <v>9.9000000000000005E-2</v>
      </c>
      <c r="AE8" s="24">
        <v>0.10211772768235772</v>
      </c>
      <c r="AF8" s="24">
        <v>9.9892798379121794E-2</v>
      </c>
      <c r="AG8" s="24">
        <v>0.10910596923822719</v>
      </c>
      <c r="AH8" s="24">
        <v>0.10492639734601818</v>
      </c>
      <c r="AI8" s="24">
        <v>0.11851513725200147</v>
      </c>
      <c r="AJ8" s="24">
        <v>0.12274719483828589</v>
      </c>
      <c r="AK8" s="24">
        <v>0.11768877762395479</v>
      </c>
      <c r="AL8" s="24">
        <v>0.1150685045200021</v>
      </c>
      <c r="AM8" s="24">
        <v>0.11143114090634346</v>
      </c>
      <c r="AN8" s="24">
        <v>0.11838767922395055</v>
      </c>
      <c r="AO8" s="24">
        <v>0.12247223695599178</v>
      </c>
      <c r="AP8" s="24">
        <v>0.11333898252146977</v>
      </c>
      <c r="AQ8" s="24">
        <v>0.11587440918039577</v>
      </c>
      <c r="AR8" s="24">
        <v>0.11487517228486971</v>
      </c>
      <c r="AS8" s="24">
        <v>0.11694489722981605</v>
      </c>
      <c r="AT8" s="24">
        <v>0.10812397813363114</v>
      </c>
      <c r="AU8" s="24">
        <v>0.10918793384680855</v>
      </c>
      <c r="AV8" s="24">
        <v>7.5449887133284585E-2</v>
      </c>
      <c r="AW8" s="24">
        <v>7.3971480009024274E-2</v>
      </c>
      <c r="AX8" s="24">
        <v>6.5848492093714725E-2</v>
      </c>
      <c r="AY8" s="24">
        <v>6.3825592807555023E-2</v>
      </c>
      <c r="AZ8" s="24">
        <v>6.7530451188826682E-2</v>
      </c>
      <c r="BA8" s="24">
        <v>6.5987182628012078E-2</v>
      </c>
      <c r="BB8" s="24">
        <v>6.3440073575090947E-2</v>
      </c>
      <c r="BC8" s="24">
        <v>5.1374638755744759E-2</v>
      </c>
      <c r="BD8" s="24">
        <v>5.1083858888038174E-2</v>
      </c>
      <c r="BE8" s="24">
        <v>5.0318772313717425E-2</v>
      </c>
      <c r="BF8" s="24">
        <v>5.1888974064799552E-2</v>
      </c>
      <c r="BG8" s="24">
        <v>5.2129222588499655E-2</v>
      </c>
      <c r="BH8" s="24">
        <v>5.5470509417316398E-2</v>
      </c>
      <c r="BI8" s="24">
        <v>4.9557615760710161E-2</v>
      </c>
      <c r="BJ8" s="24">
        <v>4.75280974194301E-2</v>
      </c>
      <c r="BK8" s="24">
        <v>4.9695913540574094E-2</v>
      </c>
      <c r="BL8" s="24">
        <v>4.6966209378970253E-2</v>
      </c>
      <c r="BM8" s="24">
        <v>3.4368077785232508E-2</v>
      </c>
      <c r="BN8" s="24">
        <v>3.3590526196644856E-2</v>
      </c>
      <c r="BO8" s="24">
        <v>3.4790320408073186E-2</v>
      </c>
      <c r="BP8" s="24">
        <v>3.5152195292040805E-2</v>
      </c>
      <c r="BQ8" s="24">
        <v>3.5544350855153832E-2</v>
      </c>
      <c r="BR8" s="24">
        <v>3.2348578494994187E-2</v>
      </c>
      <c r="BS8" s="24">
        <v>3.0856505283060078E-2</v>
      </c>
      <c r="BT8" s="24">
        <v>3.2416264780318137E-2</v>
      </c>
      <c r="BU8" s="24">
        <v>3.3081577876636639E-2</v>
      </c>
      <c r="BV8" s="24">
        <v>2.8871341933669789E-2</v>
      </c>
      <c r="BW8" s="24">
        <v>2.8486476389491068E-2</v>
      </c>
      <c r="BX8" s="49"/>
    </row>
    <row r="10" spans="1:76" x14ac:dyDescent="0.2">
      <c r="BA10" s="6"/>
      <c r="BB10" s="6"/>
      <c r="BC10" s="6"/>
      <c r="BD10" s="6"/>
      <c r="BE10" s="6"/>
      <c r="BF10" s="6"/>
      <c r="BG10" s="6"/>
      <c r="BH10" s="6"/>
      <c r="BI10" s="46"/>
    </row>
    <row r="11" spans="1:76" x14ac:dyDescent="0.2">
      <c r="BA11" s="6"/>
      <c r="BB11" s="6"/>
      <c r="BC11" s="6"/>
      <c r="BD11" s="6"/>
      <c r="BE11" s="6"/>
      <c r="BF11" s="6"/>
      <c r="BG11" s="6"/>
      <c r="BH11" s="6"/>
      <c r="BI11" s="46"/>
    </row>
    <row r="12" spans="1:76" x14ac:dyDescent="0.2"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46"/>
    </row>
    <row r="13" spans="1:76" x14ac:dyDescent="0.2">
      <c r="BA13" s="6"/>
      <c r="BB13" s="6"/>
      <c r="BC13" s="6"/>
      <c r="BD13" s="6"/>
      <c r="BE13" s="6"/>
      <c r="BF13" s="6"/>
      <c r="BG13" s="6"/>
      <c r="BH13" s="6"/>
      <c r="BI13" s="46"/>
    </row>
    <row r="14" spans="1:76" x14ac:dyDescent="0.2">
      <c r="BA14" s="6"/>
      <c r="BB14" s="6"/>
      <c r="BC14" s="6"/>
      <c r="BD14" s="6"/>
      <c r="BE14" s="6"/>
      <c r="BF14" s="6"/>
      <c r="BG14" s="6"/>
      <c r="BH14" s="6"/>
      <c r="BI14" s="46"/>
    </row>
    <row r="15" spans="1:76" x14ac:dyDescent="0.2">
      <c r="BA15" s="6"/>
      <c r="BB15" s="6"/>
      <c r="BC15" s="6"/>
      <c r="BD15" s="6"/>
      <c r="BE15" s="6"/>
      <c r="BF15" s="6"/>
      <c r="BG15" s="6"/>
      <c r="BH15" s="6"/>
      <c r="BI15" s="46"/>
    </row>
    <row r="16" spans="1:76" x14ac:dyDescent="0.2">
      <c r="BA16" s="6"/>
      <c r="BB16" s="6"/>
      <c r="BC16" s="6"/>
      <c r="BD16" s="6"/>
      <c r="BE16" s="6"/>
      <c r="BF16" s="6"/>
      <c r="BG16" s="6"/>
      <c r="BH16" s="6"/>
      <c r="BI16" s="46"/>
    </row>
    <row r="17" spans="53:61" x14ac:dyDescent="0.2">
      <c r="BA17" s="6"/>
      <c r="BB17" s="6"/>
      <c r="BC17" s="6"/>
      <c r="BD17" s="6"/>
      <c r="BE17" s="6"/>
      <c r="BF17" s="6"/>
      <c r="BG17" s="6"/>
      <c r="BH17" s="6"/>
      <c r="BI17" s="4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7"/>
  <sheetViews>
    <sheetView workbookViewId="0">
      <pane xSplit="1" ySplit="4" topLeftCell="AY5" activePane="bottomRight" state="frozen"/>
      <selection activeCell="AM31" sqref="AM31"/>
      <selection pane="topRight" activeCell="AM31" sqref="AM31"/>
      <selection pane="bottomLeft" activeCell="AM31" sqref="AM31"/>
      <selection pane="bottomRight"/>
    </sheetView>
  </sheetViews>
  <sheetFormatPr defaultColWidth="9.140625" defaultRowHeight="14.25" x14ac:dyDescent="0.2"/>
  <cols>
    <col min="1" max="1" width="21.7109375" style="1" customWidth="1"/>
    <col min="2" max="35" width="12.7109375" style="1" customWidth="1"/>
    <col min="36" max="44" width="13.42578125" style="1" customWidth="1"/>
    <col min="45" max="45" width="12.5703125" style="1" customWidth="1"/>
    <col min="46" max="46" width="11.28515625" style="1" bestFit="1" customWidth="1"/>
    <col min="47" max="52" width="12.28515625" style="1" customWidth="1"/>
    <col min="53" max="53" width="11.28515625" style="1" bestFit="1" customWidth="1"/>
    <col min="54" max="55" width="10.7109375" style="1" bestFit="1" customWidth="1"/>
    <col min="56" max="56" width="10.7109375" style="1" customWidth="1"/>
    <col min="57" max="58" width="11.28515625" style="1" bestFit="1" customWidth="1"/>
    <col min="59" max="16384" width="9.140625" style="1"/>
  </cols>
  <sheetData>
    <row r="1" spans="1:59" ht="21" customHeight="1" x14ac:dyDescent="0.2">
      <c r="A1" s="9" t="s">
        <v>15</v>
      </c>
    </row>
    <row r="2" spans="1:59" ht="15" customHeight="1" x14ac:dyDescent="0.2"/>
    <row r="3" spans="1:59" s="11" customFormat="1" ht="15" customHeight="1" thickBot="1" x14ac:dyDescent="0.25">
      <c r="A3" s="2" t="s">
        <v>11</v>
      </c>
    </row>
    <row r="4" spans="1:59" s="11" customFormat="1" ht="20.25" customHeight="1" thickBot="1" x14ac:dyDescent="0.25">
      <c r="A4" s="12" t="s">
        <v>0</v>
      </c>
      <c r="B4" s="4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37</v>
      </c>
      <c r="H4" s="5" t="s">
        <v>38</v>
      </c>
      <c r="I4" s="5" t="s">
        <v>39</v>
      </c>
      <c r="J4" s="5" t="s">
        <v>40</v>
      </c>
      <c r="K4" s="5" t="s">
        <v>41</v>
      </c>
      <c r="L4" s="5" t="s">
        <v>42</v>
      </c>
      <c r="M4" s="5" t="s">
        <v>43</v>
      </c>
      <c r="N4" s="5" t="s">
        <v>44</v>
      </c>
      <c r="O4" s="5" t="s">
        <v>45</v>
      </c>
      <c r="P4" s="5" t="s">
        <v>46</v>
      </c>
      <c r="Q4" s="5" t="s">
        <v>47</v>
      </c>
      <c r="R4" s="5" t="s">
        <v>48</v>
      </c>
      <c r="S4" s="5" t="s">
        <v>49</v>
      </c>
      <c r="T4" s="5" t="s">
        <v>50</v>
      </c>
      <c r="U4" s="5" t="s">
        <v>51</v>
      </c>
      <c r="V4" s="5" t="s">
        <v>52</v>
      </c>
      <c r="W4" s="5" t="s">
        <v>53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34" t="s">
        <v>61</v>
      </c>
      <c r="AF4" s="34" t="s">
        <v>62</v>
      </c>
      <c r="AG4" s="34" t="s">
        <v>63</v>
      </c>
      <c r="AH4" s="34" t="s">
        <v>64</v>
      </c>
      <c r="AI4" s="34" t="s">
        <v>65</v>
      </c>
      <c r="AJ4" s="34" t="s">
        <v>66</v>
      </c>
      <c r="AK4" s="34" t="s">
        <v>67</v>
      </c>
      <c r="AL4" s="34" t="s">
        <v>68</v>
      </c>
      <c r="AM4" s="34" t="s">
        <v>69</v>
      </c>
      <c r="AN4" s="34" t="s">
        <v>70</v>
      </c>
      <c r="AO4" s="34" t="s">
        <v>71</v>
      </c>
      <c r="AP4" s="34" t="s">
        <v>72</v>
      </c>
      <c r="AQ4" s="34" t="s">
        <v>73</v>
      </c>
      <c r="AR4" s="34" t="s">
        <v>74</v>
      </c>
      <c r="AS4" s="34" t="s">
        <v>75</v>
      </c>
      <c r="AT4" s="34" t="s">
        <v>76</v>
      </c>
      <c r="AU4" s="34" t="s">
        <v>77</v>
      </c>
      <c r="AV4" s="34" t="s">
        <v>78</v>
      </c>
      <c r="AW4" s="34" t="s">
        <v>79</v>
      </c>
      <c r="AX4" s="34" t="s">
        <v>80</v>
      </c>
      <c r="AY4" s="34" t="s">
        <v>81</v>
      </c>
      <c r="AZ4" s="34" t="s">
        <v>82</v>
      </c>
      <c r="BA4" s="34" t="s">
        <v>83</v>
      </c>
      <c r="BB4" s="34" t="s">
        <v>84</v>
      </c>
      <c r="BC4" s="34" t="s">
        <v>85</v>
      </c>
      <c r="BD4" s="34" t="s">
        <v>86</v>
      </c>
      <c r="BE4" s="34" t="s">
        <v>87</v>
      </c>
      <c r="BF4" s="34" t="s">
        <v>88</v>
      </c>
    </row>
    <row r="5" spans="1:59" s="11" customFormat="1" ht="18" customHeight="1" x14ac:dyDescent="0.2">
      <c r="A5" s="13" t="s">
        <v>1</v>
      </c>
      <c r="B5" s="15">
        <v>0.701641621573448</v>
      </c>
      <c r="C5" s="15">
        <v>0.76330810580519204</v>
      </c>
      <c r="D5" s="15">
        <v>0.74410498287059301</v>
      </c>
      <c r="E5" s="15">
        <v>0.76469749914720198</v>
      </c>
      <c r="F5" s="15">
        <v>0.77335569857156505</v>
      </c>
      <c r="G5" s="15">
        <v>0.76884369200728797</v>
      </c>
      <c r="H5" s="15">
        <v>0.77067133266965204</v>
      </c>
      <c r="I5" s="15">
        <v>0.83325621734396305</v>
      </c>
      <c r="J5" s="15">
        <v>0.82595442339892899</v>
      </c>
      <c r="K5" s="15">
        <v>0.82133108844259695</v>
      </c>
      <c r="L5" s="15">
        <v>0.79662742729174696</v>
      </c>
      <c r="M5" s="15">
        <v>0.80420786924221699</v>
      </c>
      <c r="N5" s="15">
        <v>0.80985183632268698</v>
      </c>
      <c r="O5" s="15">
        <v>0.81530811235845602</v>
      </c>
      <c r="P5" s="15">
        <v>0.78615717199866897</v>
      </c>
      <c r="Q5" s="15">
        <v>0.80502615033159397</v>
      </c>
      <c r="R5" s="15">
        <v>0.75852784355698633</v>
      </c>
      <c r="S5" s="15">
        <v>0.74356679544633542</v>
      </c>
      <c r="T5" s="15">
        <v>0.78700182261255225</v>
      </c>
      <c r="U5" s="15">
        <v>0.81243624244095136</v>
      </c>
      <c r="V5" s="15">
        <v>0.82715524363388149</v>
      </c>
      <c r="W5" s="15">
        <v>0.79582861019182638</v>
      </c>
      <c r="X5" s="15">
        <v>0.79622396999830203</v>
      </c>
      <c r="Y5" s="15">
        <v>0.81333547830862662</v>
      </c>
      <c r="Z5" s="15">
        <v>0.8346425121381158</v>
      </c>
      <c r="AA5" s="15">
        <v>0.84633462325941367</v>
      </c>
      <c r="AB5" s="15">
        <v>0.83072738311155914</v>
      </c>
      <c r="AC5" s="15">
        <v>0.87063121302566693</v>
      </c>
      <c r="AD5" s="15">
        <v>0.88087357347910222</v>
      </c>
      <c r="AE5" s="15">
        <v>0.81434644965903435</v>
      </c>
      <c r="AF5" s="15">
        <v>0.8078734873908886</v>
      </c>
      <c r="AG5" s="15">
        <v>0.81936818091395502</v>
      </c>
      <c r="AH5" s="15">
        <v>0.78825799634997495</v>
      </c>
      <c r="AI5" s="15">
        <v>0.78305318368425303</v>
      </c>
      <c r="AJ5" s="15">
        <v>0.80141676974336196</v>
      </c>
      <c r="AK5" s="15">
        <v>0.7755598052457926</v>
      </c>
      <c r="AL5" s="15">
        <v>0.81999363568444061</v>
      </c>
      <c r="AM5" s="15">
        <v>0.82629916836385298</v>
      </c>
      <c r="AN5" s="15">
        <v>0.83209398193367279</v>
      </c>
      <c r="AO5" s="15">
        <v>0.79496993589795284</v>
      </c>
      <c r="AP5" s="15">
        <v>0.79635840749531495</v>
      </c>
      <c r="AQ5" s="15">
        <v>0.787109395122922</v>
      </c>
      <c r="AR5" s="15">
        <v>0.73521399351164629</v>
      </c>
      <c r="AS5" s="15">
        <v>0.73877079560647863</v>
      </c>
      <c r="AT5" s="15">
        <v>0.73485533457794916</v>
      </c>
      <c r="AU5" s="15">
        <v>0.78372849946023748</v>
      </c>
      <c r="AV5" s="15">
        <v>0.75022066630815343</v>
      </c>
      <c r="AW5" s="15">
        <v>0.72680245868161975</v>
      </c>
      <c r="AX5" s="15">
        <v>0.69478148533304407</v>
      </c>
      <c r="AY5" s="15">
        <v>0.69926679590383412</v>
      </c>
      <c r="AZ5" s="15">
        <v>0.67188901852677396</v>
      </c>
      <c r="BA5" s="15">
        <v>0.6736776461145868</v>
      </c>
      <c r="BB5" s="15">
        <v>0.67055153469749407</v>
      </c>
      <c r="BC5" s="15">
        <v>0.65923828085277081</v>
      </c>
      <c r="BD5" s="15">
        <v>0.67654477845349514</v>
      </c>
      <c r="BE5" s="15">
        <v>0.69405472180356886</v>
      </c>
      <c r="BF5" s="15">
        <v>0.71641510484219362</v>
      </c>
      <c r="BG5" s="57"/>
    </row>
    <row r="6" spans="1:59" s="11" customFormat="1" ht="18" customHeight="1" x14ac:dyDescent="0.2">
      <c r="A6" s="16" t="s">
        <v>2</v>
      </c>
      <c r="B6" s="18">
        <v>0.35234034463186997</v>
      </c>
      <c r="C6" s="18">
        <v>0.386203840789409</v>
      </c>
      <c r="D6" s="18">
        <v>0.47380917268614198</v>
      </c>
      <c r="E6" s="18">
        <v>0.51436531625835802</v>
      </c>
      <c r="F6" s="18">
        <v>0.46558480614404202</v>
      </c>
      <c r="G6" s="18">
        <v>0.50004546447258102</v>
      </c>
      <c r="H6" s="18">
        <v>0.49477831569814201</v>
      </c>
      <c r="I6" s="18">
        <v>0.56035657798864802</v>
      </c>
      <c r="J6" s="18">
        <v>0.62929651465928704</v>
      </c>
      <c r="K6" s="18">
        <v>0.61548627996331196</v>
      </c>
      <c r="L6" s="18">
        <v>0.65941362511868395</v>
      </c>
      <c r="M6" s="18">
        <v>0.745514335275416</v>
      </c>
      <c r="N6" s="18">
        <v>0.737017134715094</v>
      </c>
      <c r="O6" s="18">
        <v>0.694642257040054</v>
      </c>
      <c r="P6" s="18">
        <v>0.71417739095778898</v>
      </c>
      <c r="Q6" s="18">
        <v>0.76544026734688797</v>
      </c>
      <c r="R6" s="18">
        <v>0.76767736509278661</v>
      </c>
      <c r="S6" s="18">
        <v>0.76148967294004632</v>
      </c>
      <c r="T6" s="18">
        <v>0.71786336556209618</v>
      </c>
      <c r="U6" s="18">
        <v>0.77554096985209264</v>
      </c>
      <c r="V6" s="18">
        <v>0.7980399022941862</v>
      </c>
      <c r="W6" s="18">
        <v>0.79069425942678984</v>
      </c>
      <c r="X6" s="18">
        <v>0.81396490748486572</v>
      </c>
      <c r="Y6" s="18">
        <v>0.86917827704659745</v>
      </c>
      <c r="Z6" s="18">
        <v>0.88203148503144835</v>
      </c>
      <c r="AA6" s="18">
        <v>0.86480852090072124</v>
      </c>
      <c r="AB6" s="18">
        <v>0.87642315055058806</v>
      </c>
      <c r="AC6" s="18">
        <v>0.89305536614730729</v>
      </c>
      <c r="AD6" s="18">
        <v>0.87540816032675572</v>
      </c>
      <c r="AE6" s="18">
        <v>0.80926734032547798</v>
      </c>
      <c r="AF6" s="18">
        <v>0.67407212791070292</v>
      </c>
      <c r="AG6" s="18">
        <v>0.78897060498205895</v>
      </c>
      <c r="AH6" s="18">
        <v>0.76089164988297997</v>
      </c>
      <c r="AI6" s="18">
        <v>0.69851915068764892</v>
      </c>
      <c r="AJ6" s="18">
        <v>0.71608431310943177</v>
      </c>
      <c r="AK6" s="18">
        <v>0.77614833128840022</v>
      </c>
      <c r="AL6" s="18">
        <v>0.76574960290438587</v>
      </c>
      <c r="AM6" s="18">
        <v>0.68840591443025623</v>
      </c>
      <c r="AN6" s="18">
        <v>0.57533913394842573</v>
      </c>
      <c r="AO6" s="18">
        <v>0.57901161773567544</v>
      </c>
      <c r="AP6" s="18">
        <v>0.59237982882605333</v>
      </c>
      <c r="AQ6" s="18">
        <v>0.56079495499201704</v>
      </c>
      <c r="AR6" s="18">
        <v>0.49187755735603667</v>
      </c>
      <c r="AS6" s="18">
        <v>0.51920597327113072</v>
      </c>
      <c r="AT6" s="18">
        <v>0.5702187010575398</v>
      </c>
      <c r="AU6" s="18">
        <v>0.59039948377454199</v>
      </c>
      <c r="AV6" s="18">
        <v>0.77957326009941807</v>
      </c>
      <c r="AW6" s="18">
        <v>0.77483589117855334</v>
      </c>
      <c r="AX6" s="18">
        <v>0.70999657695618357</v>
      </c>
      <c r="AY6" s="18">
        <v>0.66256828965026537</v>
      </c>
      <c r="AZ6" s="18">
        <v>0.53462756971632241</v>
      </c>
      <c r="BA6" s="18">
        <v>0.57908755484136432</v>
      </c>
      <c r="BB6" s="18">
        <v>0.62332919482779958</v>
      </c>
      <c r="BC6" s="18">
        <v>0.66881052209277625</v>
      </c>
      <c r="BD6" s="18">
        <v>0.67488017911909792</v>
      </c>
      <c r="BE6" s="18">
        <v>0.66223938118312475</v>
      </c>
      <c r="BF6" s="18">
        <v>0.64175922776765204</v>
      </c>
      <c r="BG6" s="57"/>
    </row>
    <row r="7" spans="1:59" s="11" customFormat="1" ht="18" customHeight="1" thickBot="1" x14ac:dyDescent="0.25">
      <c r="A7" s="19" t="s">
        <v>3</v>
      </c>
      <c r="B7" s="21">
        <v>0.64541898129514497</v>
      </c>
      <c r="C7" s="21">
        <v>0.83338214552133605</v>
      </c>
      <c r="D7" s="21">
        <v>0.85105221949200105</v>
      </c>
      <c r="E7" s="21">
        <v>0.86493058250994403</v>
      </c>
      <c r="F7" s="21">
        <v>0.85821456716412303</v>
      </c>
      <c r="G7" s="21">
        <v>0.84556348518995295</v>
      </c>
      <c r="H7" s="21">
        <v>0.81779594275608403</v>
      </c>
      <c r="I7" s="21">
        <v>0.79152962567641405</v>
      </c>
      <c r="J7" s="21">
        <v>0.74808039454477904</v>
      </c>
      <c r="K7" s="21">
        <v>0.71966710468681605</v>
      </c>
      <c r="L7" s="21">
        <v>0.72879956920006606</v>
      </c>
      <c r="M7" s="21">
        <v>0.64848033107082104</v>
      </c>
      <c r="N7" s="21">
        <v>0.643296087189004</v>
      </c>
      <c r="O7" s="21">
        <v>0.57356643015544195</v>
      </c>
      <c r="P7" s="21">
        <v>0.65037274324467298</v>
      </c>
      <c r="Q7" s="21">
        <v>0.71487320426407297</v>
      </c>
      <c r="R7" s="21">
        <v>0.7263462951827353</v>
      </c>
      <c r="S7" s="21">
        <v>0.70923487078551606</v>
      </c>
      <c r="T7" s="21">
        <v>0.75126950349580546</v>
      </c>
      <c r="U7" s="21">
        <v>0.76496876346350451</v>
      </c>
      <c r="V7" s="21">
        <v>0.74661673840689347</v>
      </c>
      <c r="W7" s="21">
        <v>0.70481556652400068</v>
      </c>
      <c r="X7" s="21">
        <v>0.70586636920694712</v>
      </c>
      <c r="Y7" s="21">
        <v>0.74637112395152838</v>
      </c>
      <c r="Z7" s="21">
        <v>0.74378857169053192</v>
      </c>
      <c r="AA7" s="21">
        <v>0.75157879456618115</v>
      </c>
      <c r="AB7" s="21">
        <v>0.71511584553928098</v>
      </c>
      <c r="AC7" s="21">
        <v>0.73405301949626234</v>
      </c>
      <c r="AD7" s="21">
        <v>0.71079963642812805</v>
      </c>
      <c r="AE7" s="21">
        <v>0.64175900106112582</v>
      </c>
      <c r="AF7" s="21">
        <v>0.66933765732643691</v>
      </c>
      <c r="AG7" s="21">
        <v>0.67263941721620901</v>
      </c>
      <c r="AH7" s="21">
        <v>0.64138613075633999</v>
      </c>
      <c r="AI7" s="21">
        <v>0.67004457371443116</v>
      </c>
      <c r="AJ7" s="21">
        <v>0.63385141221171815</v>
      </c>
      <c r="AK7" s="21">
        <v>0.71289684966201206</v>
      </c>
      <c r="AL7" s="21">
        <v>0.79041958748610541</v>
      </c>
      <c r="AM7" s="21">
        <v>0.81677425747101906</v>
      </c>
      <c r="AN7" s="21">
        <v>0.79880995194920734</v>
      </c>
      <c r="AO7" s="21">
        <v>0.74133512139688906</v>
      </c>
      <c r="AP7" s="21">
        <v>0.74130354784942742</v>
      </c>
      <c r="AQ7" s="21">
        <v>0.74695401730880495</v>
      </c>
      <c r="AR7" s="21">
        <v>0.67207085504424047</v>
      </c>
      <c r="AS7" s="21">
        <v>0.76743480497553129</v>
      </c>
      <c r="AT7" s="21">
        <v>0.72841354194924601</v>
      </c>
      <c r="AU7" s="21">
        <v>0.78998212632168319</v>
      </c>
      <c r="AV7" s="21">
        <v>0.75472629626953736</v>
      </c>
      <c r="AW7" s="21">
        <v>0.75222053183445536</v>
      </c>
      <c r="AX7" s="21">
        <v>0.71297416162726768</v>
      </c>
      <c r="AY7" s="21">
        <v>0.63140368538001646</v>
      </c>
      <c r="AZ7" s="21">
        <v>0.58054416344419379</v>
      </c>
      <c r="BA7" s="21">
        <v>0.61627626533836699</v>
      </c>
      <c r="BB7" s="21">
        <v>0.63146350865379453</v>
      </c>
      <c r="BC7" s="21">
        <v>0.64465233401301192</v>
      </c>
      <c r="BD7" s="21">
        <v>0.66905121085246122</v>
      </c>
      <c r="BE7" s="21">
        <v>0.73041787198155239</v>
      </c>
      <c r="BF7" s="21">
        <v>0.72598479476096711</v>
      </c>
      <c r="BG7" s="57"/>
    </row>
    <row r="8" spans="1:59" s="11" customFormat="1" ht="20.25" customHeight="1" thickBot="1" x14ac:dyDescent="0.25">
      <c r="A8" s="22" t="s">
        <v>4</v>
      </c>
      <c r="B8" s="23">
        <v>0.62805925335346857</v>
      </c>
      <c r="C8" s="24">
        <v>0.66492459335929577</v>
      </c>
      <c r="D8" s="24">
        <v>0.67680148046809185</v>
      </c>
      <c r="E8" s="24">
        <v>0.69987734154218628</v>
      </c>
      <c r="F8" s="24">
        <v>0.68377216431687105</v>
      </c>
      <c r="G8" s="24">
        <v>0.69102044424644382</v>
      </c>
      <c r="H8" s="24">
        <v>0.68764331879120655</v>
      </c>
      <c r="I8" s="24">
        <v>0.7399925382744803</v>
      </c>
      <c r="J8" s="24">
        <v>0.75810820226967157</v>
      </c>
      <c r="K8" s="24">
        <v>0.75817630709798489</v>
      </c>
      <c r="L8" s="24">
        <v>0.7569723047001462</v>
      </c>
      <c r="M8" s="24">
        <v>0.77437624554510887</v>
      </c>
      <c r="N8" s="24">
        <v>0.77567406654098536</v>
      </c>
      <c r="O8" s="24">
        <v>0.7567359726425742</v>
      </c>
      <c r="P8" s="24">
        <v>0.75486318029554689</v>
      </c>
      <c r="Q8" s="24">
        <v>0.79005337791086627</v>
      </c>
      <c r="R8" s="24">
        <v>0.7578636502085071</v>
      </c>
      <c r="S8" s="24">
        <v>0.74411167124212518</v>
      </c>
      <c r="T8" s="24">
        <v>0.77148670922574059</v>
      </c>
      <c r="U8" s="24">
        <v>0.80051747503511117</v>
      </c>
      <c r="V8" s="24">
        <v>0.81403311521383237</v>
      </c>
      <c r="W8" s="24">
        <v>0.78731739467164563</v>
      </c>
      <c r="X8" s="24">
        <v>0.79270806864569576</v>
      </c>
      <c r="Y8" s="24">
        <v>0.81851343544722222</v>
      </c>
      <c r="Z8" s="24">
        <v>0.83700899136657436</v>
      </c>
      <c r="AA8" s="24">
        <v>0.84427034291937353</v>
      </c>
      <c r="AB8" s="24">
        <v>0.83146498095595556</v>
      </c>
      <c r="AC8" s="24">
        <v>0.86664498133614187</v>
      </c>
      <c r="AD8" s="24">
        <v>0.87101410788918521</v>
      </c>
      <c r="AE8" s="24">
        <v>0.80360356798949761</v>
      </c>
      <c r="AF8" s="24">
        <v>0.78336993659963439</v>
      </c>
      <c r="AG8" s="24">
        <v>0.80917415939284798</v>
      </c>
      <c r="AH8" s="24">
        <v>0.77658046748919796</v>
      </c>
      <c r="AI8" s="24">
        <v>0.76866176096835093</v>
      </c>
      <c r="AJ8" s="24">
        <v>0.7832924988080382</v>
      </c>
      <c r="AK8" s="24">
        <v>0.77242473802489375</v>
      </c>
      <c r="AL8" s="24">
        <v>0.81361073885363933</v>
      </c>
      <c r="AM8" s="24">
        <v>0.80985657857771087</v>
      </c>
      <c r="AN8" s="24">
        <v>0.7924369841904999</v>
      </c>
      <c r="AO8" s="24">
        <v>0.76275480545156005</v>
      </c>
      <c r="AP8" s="24">
        <v>0.7651854449783948</v>
      </c>
      <c r="AQ8" s="24">
        <v>0.74624164764081502</v>
      </c>
      <c r="AR8" s="24">
        <v>0.66891379377728444</v>
      </c>
      <c r="AS8" s="24">
        <v>0.67726593495021503</v>
      </c>
      <c r="AT8" s="24">
        <v>0.68715661443500597</v>
      </c>
      <c r="AU8" s="24">
        <v>0.7270644901877813</v>
      </c>
      <c r="AV8" s="24">
        <v>0.75394650980610722</v>
      </c>
      <c r="AW8" s="24">
        <v>0.73226510165459469</v>
      </c>
      <c r="AX8" s="24">
        <v>0.69686065351386406</v>
      </c>
      <c r="AY8" s="24">
        <v>0.69351720555586849</v>
      </c>
      <c r="AZ8" s="24">
        <v>0.6528372230542796</v>
      </c>
      <c r="BA8" s="24">
        <v>0.66279528426735079</v>
      </c>
      <c r="BB8" s="24">
        <v>0.66436591370044984</v>
      </c>
      <c r="BC8" s="24">
        <v>0.65968574207381736</v>
      </c>
      <c r="BD8" s="24">
        <v>0.67613673200731272</v>
      </c>
      <c r="BE8" s="24">
        <v>0.69378846386845383</v>
      </c>
      <c r="BF8" s="24">
        <v>0.71056898039828253</v>
      </c>
    </row>
    <row r="9" spans="1:59" x14ac:dyDescent="0.2">
      <c r="BB9" s="41"/>
      <c r="BC9" s="41"/>
      <c r="BD9" s="41"/>
      <c r="BE9" s="41"/>
      <c r="BF9" s="41"/>
    </row>
    <row r="10" spans="1:59" x14ac:dyDescent="0.2">
      <c r="AJ10" s="7"/>
      <c r="AK10" s="6"/>
      <c r="AL10" s="6"/>
      <c r="AM10" s="6"/>
      <c r="AN10" s="6"/>
      <c r="AO10" s="6"/>
      <c r="AP10" s="6"/>
      <c r="AQ10" s="6"/>
      <c r="AR10" s="6"/>
      <c r="BB10" s="41"/>
      <c r="BC10" s="41"/>
      <c r="BD10" s="41"/>
      <c r="BE10" s="41"/>
      <c r="BF10" s="41"/>
    </row>
    <row r="11" spans="1:59" x14ac:dyDescent="0.2">
      <c r="AJ11" s="55"/>
      <c r="AK11" s="6"/>
      <c r="AL11" s="6"/>
      <c r="AM11" s="6"/>
      <c r="AN11" s="6"/>
      <c r="AO11" s="6"/>
      <c r="AP11" s="6"/>
      <c r="AQ11" s="6"/>
      <c r="AR11" s="6"/>
      <c r="AZ11" s="7"/>
      <c r="BB11" s="41"/>
      <c r="BC11" s="41"/>
      <c r="BD11" s="41"/>
      <c r="BE11" s="41"/>
      <c r="BF11" s="41"/>
    </row>
    <row r="12" spans="1:59" x14ac:dyDescent="0.2">
      <c r="AJ12" s="53"/>
      <c r="AK12" s="6"/>
      <c r="AL12" s="6"/>
      <c r="AM12" s="6"/>
      <c r="AN12" s="6"/>
      <c r="AO12" s="6"/>
      <c r="AP12" s="6"/>
      <c r="AQ12" s="6"/>
      <c r="AR12" s="6"/>
      <c r="BB12" s="41"/>
      <c r="BC12" s="41"/>
      <c r="BD12" s="41"/>
      <c r="BE12" s="41"/>
      <c r="BF12" s="41"/>
    </row>
    <row r="13" spans="1:59" x14ac:dyDescent="0.2">
      <c r="AJ13" s="6"/>
      <c r="AK13" s="6"/>
      <c r="AL13" s="6"/>
      <c r="AM13" s="6"/>
      <c r="AN13" s="6"/>
      <c r="AO13" s="6"/>
      <c r="AP13" s="6"/>
      <c r="AQ13" s="6"/>
      <c r="AR13" s="6"/>
      <c r="BB13" s="41"/>
      <c r="BC13" s="41"/>
      <c r="BD13" s="41"/>
      <c r="BE13" s="41"/>
      <c r="BF13" s="41"/>
    </row>
    <row r="14" spans="1:59" x14ac:dyDescent="0.2">
      <c r="AJ14" s="6"/>
      <c r="AK14" s="6"/>
      <c r="AL14" s="6"/>
      <c r="AM14" s="6"/>
      <c r="AN14" s="6"/>
      <c r="AO14" s="6"/>
      <c r="AP14" s="6"/>
      <c r="AQ14" s="6"/>
      <c r="AR14" s="6"/>
      <c r="BB14" s="41"/>
      <c r="BC14" s="41"/>
      <c r="BD14" s="41"/>
      <c r="BE14" s="41"/>
      <c r="BF14" s="41"/>
    </row>
    <row r="15" spans="1:59" x14ac:dyDescent="0.2">
      <c r="AJ15" s="6"/>
      <c r="AK15" s="6"/>
      <c r="AL15" s="6"/>
      <c r="AM15" s="6"/>
      <c r="AN15" s="6"/>
      <c r="AO15" s="6"/>
      <c r="AP15" s="6"/>
      <c r="AQ15" s="6"/>
      <c r="AR15" s="6"/>
      <c r="BB15" s="41"/>
      <c r="BC15" s="41"/>
      <c r="BD15" s="41"/>
      <c r="BE15" s="41"/>
      <c r="BF15" s="41"/>
    </row>
    <row r="16" spans="1:59" x14ac:dyDescent="0.2">
      <c r="AJ16" s="6"/>
      <c r="AK16" s="6"/>
      <c r="AL16" s="6"/>
      <c r="AM16" s="6"/>
      <c r="AN16" s="6"/>
      <c r="AO16" s="6"/>
      <c r="AP16" s="6"/>
      <c r="AQ16" s="6"/>
      <c r="AR16" s="6"/>
      <c r="BB16" s="41"/>
      <c r="BC16" s="41"/>
      <c r="BD16" s="41"/>
      <c r="BE16" s="41"/>
      <c r="BF16" s="41"/>
    </row>
    <row r="17" spans="36:58" x14ac:dyDescent="0.2">
      <c r="AJ17" s="6"/>
      <c r="AK17" s="6"/>
      <c r="AL17" s="6"/>
      <c r="AM17" s="6"/>
      <c r="AN17" s="6"/>
      <c r="AO17" s="6"/>
      <c r="AP17" s="6"/>
      <c r="AQ17" s="6"/>
      <c r="AR17" s="6"/>
      <c r="BB17" s="41"/>
      <c r="BC17" s="41"/>
      <c r="BD17" s="41"/>
      <c r="BE17" s="41"/>
      <c r="BF17" s="4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"/>
  <sheetViews>
    <sheetView tabSelected="1" zoomScaleNormal="100" workbookViewId="0">
      <pane xSplit="1" ySplit="4" topLeftCell="BN5" activePane="bottomRight" state="frozen"/>
      <selection activeCell="BU8" sqref="BU8"/>
      <selection pane="topRight" activeCell="BU8" sqref="BU8"/>
      <selection pane="bottomLeft" activeCell="BU8" sqref="BU8"/>
      <selection pane="bottomRight" activeCell="BW3" sqref="BW3"/>
    </sheetView>
  </sheetViews>
  <sheetFormatPr defaultColWidth="9.140625" defaultRowHeight="14.25" x14ac:dyDescent="0.2"/>
  <cols>
    <col min="1" max="1" width="21.7109375" style="1" customWidth="1"/>
    <col min="2" max="52" width="12.7109375" style="1" customWidth="1"/>
    <col min="53" max="61" width="13.42578125" style="1" customWidth="1"/>
    <col min="62" max="62" width="11.28515625" style="1" bestFit="1" customWidth="1"/>
    <col min="63" max="63" width="13.140625" style="1" customWidth="1"/>
    <col min="64" max="64" width="12" style="1" customWidth="1"/>
    <col min="65" max="65" width="11.28515625" style="1" customWidth="1"/>
    <col min="66" max="68" width="12.5703125" style="1" customWidth="1"/>
    <col min="69" max="69" width="13" style="1" customWidth="1"/>
    <col min="70" max="70" width="11.28515625" style="1" bestFit="1" customWidth="1"/>
    <col min="71" max="72" width="10.7109375" style="1" bestFit="1" customWidth="1"/>
    <col min="73" max="73" width="10.7109375" style="1" customWidth="1"/>
    <col min="74" max="75" width="11.28515625" style="1" bestFit="1" customWidth="1"/>
    <col min="76" max="16384" width="9.140625" style="1"/>
  </cols>
  <sheetData>
    <row r="1" spans="1:75" ht="21" customHeight="1" x14ac:dyDescent="0.2">
      <c r="A1" s="3" t="s">
        <v>10</v>
      </c>
    </row>
    <row r="2" spans="1:75" ht="15" customHeight="1" x14ac:dyDescent="0.2"/>
    <row r="3" spans="1:75" s="11" customFormat="1" ht="15" customHeight="1" thickBot="1" x14ac:dyDescent="0.25">
      <c r="A3" s="2" t="s">
        <v>11</v>
      </c>
    </row>
    <row r="4" spans="1:75" s="11" customFormat="1" ht="20.25" customHeight="1" thickBot="1" x14ac:dyDescent="0.25">
      <c r="A4" s="12" t="s">
        <v>0</v>
      </c>
      <c r="B4" s="4">
        <v>38352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23</v>
      </c>
      <c r="K4" s="5" t="s">
        <v>24</v>
      </c>
      <c r="L4" s="5" t="s">
        <v>25</v>
      </c>
      <c r="M4" s="5" t="s">
        <v>26</v>
      </c>
      <c r="N4" s="5" t="s">
        <v>27</v>
      </c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  <c r="X4" s="5" t="s">
        <v>37</v>
      </c>
      <c r="Y4" s="5" t="s">
        <v>38</v>
      </c>
      <c r="Z4" s="5" t="s">
        <v>39</v>
      </c>
      <c r="AA4" s="5" t="s">
        <v>40</v>
      </c>
      <c r="AB4" s="5" t="s">
        <v>41</v>
      </c>
      <c r="AC4" s="5" t="s">
        <v>42</v>
      </c>
      <c r="AD4" s="5" t="s">
        <v>43</v>
      </c>
      <c r="AE4" s="5" t="s">
        <v>44</v>
      </c>
      <c r="AF4" s="5" t="s">
        <v>45</v>
      </c>
      <c r="AG4" s="5" t="s">
        <v>46</v>
      </c>
      <c r="AH4" s="5" t="s">
        <v>47</v>
      </c>
      <c r="AI4" s="5" t="s">
        <v>48</v>
      </c>
      <c r="AJ4" s="5" t="s">
        <v>49</v>
      </c>
      <c r="AK4" s="5" t="s">
        <v>50</v>
      </c>
      <c r="AL4" s="5" t="s">
        <v>51</v>
      </c>
      <c r="AM4" s="5" t="s">
        <v>52</v>
      </c>
      <c r="AN4" s="5" t="s">
        <v>53</v>
      </c>
      <c r="AO4" s="5" t="s">
        <v>54</v>
      </c>
      <c r="AP4" s="5" t="s">
        <v>55</v>
      </c>
      <c r="AQ4" s="5" t="s">
        <v>56</v>
      </c>
      <c r="AR4" s="5" t="s">
        <v>57</v>
      </c>
      <c r="AS4" s="5" t="s">
        <v>58</v>
      </c>
      <c r="AT4" s="5" t="s">
        <v>59</v>
      </c>
      <c r="AU4" s="34" t="s">
        <v>60</v>
      </c>
      <c r="AV4" s="34" t="s">
        <v>61</v>
      </c>
      <c r="AW4" s="34" t="s">
        <v>62</v>
      </c>
      <c r="AX4" s="34" t="s">
        <v>63</v>
      </c>
      <c r="AY4" s="34" t="s">
        <v>64</v>
      </c>
      <c r="AZ4" s="34" t="s">
        <v>65</v>
      </c>
      <c r="BA4" s="34" t="s">
        <v>66</v>
      </c>
      <c r="BB4" s="34" t="s">
        <v>67</v>
      </c>
      <c r="BC4" s="34" t="s">
        <v>68</v>
      </c>
      <c r="BD4" s="34" t="s">
        <v>69</v>
      </c>
      <c r="BE4" s="34" t="s">
        <v>70</v>
      </c>
      <c r="BF4" s="34" t="s">
        <v>71</v>
      </c>
      <c r="BG4" s="34" t="s">
        <v>72</v>
      </c>
      <c r="BH4" s="34" t="s">
        <v>73</v>
      </c>
      <c r="BI4" s="34" t="s">
        <v>74</v>
      </c>
      <c r="BJ4" s="34" t="s">
        <v>75</v>
      </c>
      <c r="BK4" s="34" t="s">
        <v>76</v>
      </c>
      <c r="BL4" s="34" t="s">
        <v>77</v>
      </c>
      <c r="BM4" s="34" t="s">
        <v>78</v>
      </c>
      <c r="BN4" s="34" t="s">
        <v>79</v>
      </c>
      <c r="BO4" s="34" t="s">
        <v>80</v>
      </c>
      <c r="BP4" s="34" t="s">
        <v>81</v>
      </c>
      <c r="BQ4" s="34" t="s">
        <v>82</v>
      </c>
      <c r="BR4" s="34" t="s">
        <v>83</v>
      </c>
      <c r="BS4" s="34" t="s">
        <v>84</v>
      </c>
      <c r="BT4" s="34" t="s">
        <v>85</v>
      </c>
      <c r="BU4" s="34" t="s">
        <v>86</v>
      </c>
      <c r="BV4" s="34" t="s">
        <v>87</v>
      </c>
      <c r="BW4" s="34" t="s">
        <v>88</v>
      </c>
    </row>
    <row r="5" spans="1:75" s="11" customFormat="1" ht="18" customHeight="1" x14ac:dyDescent="0.2">
      <c r="A5" s="13" t="s">
        <v>1</v>
      </c>
      <c r="B5" s="14">
        <v>0.95268208086229933</v>
      </c>
      <c r="C5" s="15">
        <v>0.91091674205473172</v>
      </c>
      <c r="D5" s="15">
        <v>0.87862769459116574</v>
      </c>
      <c r="E5" s="15">
        <v>0.87013218789862934</v>
      </c>
      <c r="F5" s="15">
        <v>0.96042352159494149</v>
      </c>
      <c r="G5" s="15">
        <v>0.97581729286514529</v>
      </c>
      <c r="H5" s="15">
        <v>0.9849829028117485</v>
      </c>
      <c r="I5" s="15">
        <v>0.85627286636034239</v>
      </c>
      <c r="J5" s="15">
        <v>0.79471933226794023</v>
      </c>
      <c r="K5" s="15">
        <v>0.74135478790412246</v>
      </c>
      <c r="L5" s="15">
        <v>0.70145614927441624</v>
      </c>
      <c r="M5" s="15">
        <v>0.6799030039220938</v>
      </c>
      <c r="N5" s="15">
        <v>0.66743489685354596</v>
      </c>
      <c r="O5" s="15">
        <v>0.65497255071359006</v>
      </c>
      <c r="P5" s="15">
        <v>0.63918244736646967</v>
      </c>
      <c r="Q5" s="15">
        <v>0.63662458493294138</v>
      </c>
      <c r="R5" s="15">
        <v>0.58560970295797909</v>
      </c>
      <c r="S5" s="15">
        <v>0.58799999999999997</v>
      </c>
      <c r="T5" s="15">
        <v>0.60699999999999998</v>
      </c>
      <c r="U5" s="15">
        <v>0.64</v>
      </c>
      <c r="V5" s="15">
        <v>0.63300000000000001</v>
      </c>
      <c r="W5" s="15">
        <v>0.63800000000000001</v>
      </c>
      <c r="X5" s="15">
        <v>0.67300000000000004</v>
      </c>
      <c r="Y5" s="15">
        <v>0.67565942399499368</v>
      </c>
      <c r="Z5" s="15">
        <v>0.62700425024896023</v>
      </c>
      <c r="AA5" s="15">
        <v>0.59402293346768875</v>
      </c>
      <c r="AB5" s="15">
        <f>[1]ENGVERS!$W$81</f>
        <v>0.58938035232016162</v>
      </c>
      <c r="AC5" s="15">
        <v>0.60112387652251265</v>
      </c>
      <c r="AD5" s="15">
        <v>0.63606469634182561</v>
      </c>
      <c r="AE5" s="15">
        <v>0.6614726799040419</v>
      </c>
      <c r="AF5" s="15">
        <v>0.65125111037672001</v>
      </c>
      <c r="AG5" s="15">
        <v>0.68871557641646863</v>
      </c>
      <c r="AH5" s="15">
        <v>0.71183422089604542</v>
      </c>
      <c r="AI5" s="15">
        <v>0.76331285601864307</v>
      </c>
      <c r="AJ5" s="15">
        <v>0.77486530423894429</v>
      </c>
      <c r="AK5" s="15">
        <v>0.77659907876563572</v>
      </c>
      <c r="AL5" s="15">
        <v>0.81186778445674912</v>
      </c>
      <c r="AM5" s="15">
        <v>0.83103228371928839</v>
      </c>
      <c r="AN5" s="15">
        <v>0.86158904333809661</v>
      </c>
      <c r="AO5" s="15">
        <v>0.88904449633334703</v>
      </c>
      <c r="AP5" s="15">
        <v>0.87366802285394141</v>
      </c>
      <c r="AQ5" s="15">
        <v>0.91347971317382526</v>
      </c>
      <c r="AR5" s="15">
        <v>0.89231736284818142</v>
      </c>
      <c r="AS5" s="15">
        <v>0.88634414204103995</v>
      </c>
      <c r="AT5" s="15">
        <v>0.90863976143048253</v>
      </c>
      <c r="AU5" s="15">
        <v>0.92387051740179904</v>
      </c>
      <c r="AV5" s="15">
        <v>0.6447974898852542</v>
      </c>
      <c r="AW5" s="15">
        <v>0.61472919279519644</v>
      </c>
      <c r="AX5" s="15">
        <v>0.53303996220191208</v>
      </c>
      <c r="AY5" s="15">
        <v>0.50308950937090813</v>
      </c>
      <c r="AZ5" s="15">
        <v>0.5023486059428196</v>
      </c>
      <c r="BA5" s="15">
        <v>0.48630509581244447</v>
      </c>
      <c r="BB5" s="15">
        <v>0.48705559475698473</v>
      </c>
      <c r="BC5" s="15">
        <v>0.40457178540477634</v>
      </c>
      <c r="BD5" s="15">
        <v>0.40367521386915012</v>
      </c>
      <c r="BE5" s="15">
        <v>0.39213336683708261</v>
      </c>
      <c r="BF5" s="15">
        <v>0.3927065062288157</v>
      </c>
      <c r="BG5" s="15">
        <v>0.38143858009190251</v>
      </c>
      <c r="BH5" s="15">
        <v>0.36873904146274117</v>
      </c>
      <c r="BI5" s="15">
        <v>0.30442912893619489</v>
      </c>
      <c r="BJ5" s="15">
        <v>0.29826629832712465</v>
      </c>
      <c r="BK5" s="15">
        <v>0.3034864974701591</v>
      </c>
      <c r="BL5" s="15">
        <v>0.30385695114036471</v>
      </c>
      <c r="BM5" s="15">
        <v>0.27653807134170094</v>
      </c>
      <c r="BN5" s="15">
        <v>0.28952857139627924</v>
      </c>
      <c r="BO5" s="15">
        <v>0.28504507223044839</v>
      </c>
      <c r="BP5" s="15">
        <v>0.27858066542321341</v>
      </c>
      <c r="BQ5" s="15">
        <v>0.26809681937800472</v>
      </c>
      <c r="BR5" s="15">
        <v>0.25625803662822355</v>
      </c>
      <c r="BS5" s="15">
        <v>0.25235656142097729</v>
      </c>
      <c r="BT5" s="15">
        <v>0.25038645058045456</v>
      </c>
      <c r="BU5" s="15">
        <v>0.2488616642319314</v>
      </c>
      <c r="BV5" s="15">
        <v>0.24921192240375056</v>
      </c>
      <c r="BW5" s="15">
        <v>0.24735596974697183</v>
      </c>
    </row>
    <row r="6" spans="1:75" s="11" customFormat="1" ht="18" customHeight="1" x14ac:dyDescent="0.2">
      <c r="A6" s="16" t="s">
        <v>2</v>
      </c>
      <c r="B6" s="17">
        <v>0.32073692098574658</v>
      </c>
      <c r="C6" s="18">
        <v>0.35175931046083508</v>
      </c>
      <c r="D6" s="18">
        <v>0.31476670747619651</v>
      </c>
      <c r="E6" s="18">
        <v>0.18868713517562025</v>
      </c>
      <c r="F6" s="18">
        <v>0.25534103796960783</v>
      </c>
      <c r="G6" s="18">
        <v>0.24975158903896397</v>
      </c>
      <c r="H6" s="18">
        <v>0.24626471405456477</v>
      </c>
      <c r="I6" s="18">
        <v>0.20196585275723769</v>
      </c>
      <c r="J6" s="18">
        <v>0.19685396315645243</v>
      </c>
      <c r="K6" s="18">
        <v>0.21384838774795814</v>
      </c>
      <c r="L6" s="18">
        <v>0.20824178830127207</v>
      </c>
      <c r="M6" s="18">
        <v>0.22110876645811978</v>
      </c>
      <c r="N6" s="18">
        <v>0.22593239276464464</v>
      </c>
      <c r="O6" s="18">
        <v>0.24129203584547679</v>
      </c>
      <c r="P6" s="18">
        <v>0.24871354163092035</v>
      </c>
      <c r="Q6" s="18">
        <v>0.29353041341122083</v>
      </c>
      <c r="R6" s="18">
        <v>0.2901346564015026</v>
      </c>
      <c r="S6" s="18">
        <v>0.33200000000000002</v>
      </c>
      <c r="T6" s="18">
        <v>0.38300000000000001</v>
      </c>
      <c r="U6" s="18">
        <v>0.38500000000000001</v>
      </c>
      <c r="V6" s="18">
        <v>0.40500000000000003</v>
      </c>
      <c r="W6" s="18">
        <v>0.45400000000000001</v>
      </c>
      <c r="X6" s="18">
        <v>0.44500000000000001</v>
      </c>
      <c r="Y6" s="18">
        <v>0.40390139193275537</v>
      </c>
      <c r="Z6" s="18">
        <v>0.39541759263175963</v>
      </c>
      <c r="AA6" s="18">
        <v>0.45005437572668938</v>
      </c>
      <c r="AB6" s="18">
        <f>[1]ENGVERS!$X$81</f>
        <v>0.4712341077608786</v>
      </c>
      <c r="AC6" s="18">
        <v>0.48595033607218674</v>
      </c>
      <c r="AD6" s="18">
        <v>0.41443055625941833</v>
      </c>
      <c r="AE6" s="18">
        <v>0.39585232817251975</v>
      </c>
      <c r="AF6" s="18">
        <v>0.40009017838833089</v>
      </c>
      <c r="AG6" s="18">
        <v>0.42225720188987703</v>
      </c>
      <c r="AH6" s="18">
        <v>0.34809026367857787</v>
      </c>
      <c r="AI6" s="18">
        <v>0.35155556902404689</v>
      </c>
      <c r="AJ6" s="18">
        <v>0.35403036195435683</v>
      </c>
      <c r="AK6" s="18">
        <v>0.3553761959885372</v>
      </c>
      <c r="AL6" s="18">
        <v>0.36440760563328983</v>
      </c>
      <c r="AM6" s="18">
        <v>0.37508797862338605</v>
      </c>
      <c r="AN6" s="18">
        <v>0.36524008772405142</v>
      </c>
      <c r="AO6" s="18">
        <v>0.3766618251146</v>
      </c>
      <c r="AP6" s="18">
        <v>0.35722018298724573</v>
      </c>
      <c r="AQ6" s="18">
        <v>0.35752518241579589</v>
      </c>
      <c r="AR6" s="18">
        <v>0.36277251008376249</v>
      </c>
      <c r="AS6" s="18">
        <v>0.36669133622341399</v>
      </c>
      <c r="AT6" s="18">
        <v>0.3377362623029781</v>
      </c>
      <c r="AU6" s="18">
        <v>0.33147855637838997</v>
      </c>
      <c r="AV6" s="18">
        <v>0.20625229625087227</v>
      </c>
      <c r="AW6" s="18">
        <v>0.20300920299293046</v>
      </c>
      <c r="AX6" s="18">
        <v>0.22344504617131905</v>
      </c>
      <c r="AY6" s="18">
        <v>0.2198163591629681</v>
      </c>
      <c r="AZ6" s="18">
        <v>0.19984451751212659</v>
      </c>
      <c r="BA6" s="18">
        <v>0.20639465387135003</v>
      </c>
      <c r="BB6" s="18">
        <v>0.17987342703657933</v>
      </c>
      <c r="BC6" s="18">
        <v>0.19310795908251405</v>
      </c>
      <c r="BD6" s="18">
        <v>0.19191745629108312</v>
      </c>
      <c r="BE6" s="18">
        <v>0.22404201250317821</v>
      </c>
      <c r="BF6" s="18">
        <v>0.2221455787694131</v>
      </c>
      <c r="BG6" s="18">
        <v>0.2227620019787436</v>
      </c>
      <c r="BH6" s="18">
        <v>0.23379575044113671</v>
      </c>
      <c r="BI6" s="18">
        <v>0.24171581803357811</v>
      </c>
      <c r="BJ6" s="18">
        <v>0.26018839243615421</v>
      </c>
      <c r="BK6" s="18">
        <v>0.28941999523219858</v>
      </c>
      <c r="BL6" s="18">
        <v>0.28816889037317206</v>
      </c>
      <c r="BM6" s="18">
        <v>0.17100024610774936</v>
      </c>
      <c r="BN6" s="18">
        <v>0.15398181252242302</v>
      </c>
      <c r="BO6" s="18">
        <v>0.15587076398312436</v>
      </c>
      <c r="BP6" s="18">
        <v>0.15200320167008527</v>
      </c>
      <c r="BQ6" s="18">
        <v>0.11825363223002974</v>
      </c>
      <c r="BR6" s="18">
        <v>0.10741110608585878</v>
      </c>
      <c r="BS6" s="18">
        <v>0.11391355159499376</v>
      </c>
      <c r="BT6" s="18">
        <v>0.11705301157943342</v>
      </c>
      <c r="BU6" s="18">
        <v>0.1229644951427938</v>
      </c>
      <c r="BV6" s="18">
        <v>0.11603596377070338</v>
      </c>
      <c r="BW6" s="18">
        <v>0.11448721858946573</v>
      </c>
    </row>
    <row r="7" spans="1:75" s="11" customFormat="1" ht="18" customHeight="1" thickBot="1" x14ac:dyDescent="0.25">
      <c r="A7" s="19" t="s">
        <v>3</v>
      </c>
      <c r="B7" s="20">
        <v>0.3461632387760365</v>
      </c>
      <c r="C7" s="21">
        <v>0.33530326069547767</v>
      </c>
      <c r="D7" s="21">
        <v>0.21851258914755564</v>
      </c>
      <c r="E7" s="21">
        <v>0.48007221111896831</v>
      </c>
      <c r="F7" s="21">
        <v>0.22489184668226844</v>
      </c>
      <c r="G7" s="21">
        <v>0.21749224295934583</v>
      </c>
      <c r="H7" s="21">
        <v>0.23579054667096722</v>
      </c>
      <c r="I7" s="21">
        <v>0.28755900431420794</v>
      </c>
      <c r="J7" s="21">
        <v>0.27990523438159792</v>
      </c>
      <c r="K7" s="21">
        <v>0.26621056583869679</v>
      </c>
      <c r="L7" s="21">
        <v>0.2446848571056239</v>
      </c>
      <c r="M7" s="21">
        <v>0.2623545716885618</v>
      </c>
      <c r="N7" s="21">
        <v>0.21631267613864855</v>
      </c>
      <c r="O7" s="21">
        <v>0.23339863238800612</v>
      </c>
      <c r="P7" s="21">
        <v>0.22689470638534523</v>
      </c>
      <c r="Q7" s="21">
        <v>0.21707339113760613</v>
      </c>
      <c r="R7" s="21">
        <v>0.22582824259283005</v>
      </c>
      <c r="S7" s="21">
        <v>0.251</v>
      </c>
      <c r="T7" s="21">
        <v>0.23100000000000001</v>
      </c>
      <c r="U7" s="21">
        <v>0.24099999999999999</v>
      </c>
      <c r="V7" s="21">
        <v>0.23</v>
      </c>
      <c r="W7" s="21">
        <v>0.214</v>
      </c>
      <c r="X7" s="21">
        <v>0.16700000000000001</v>
      </c>
      <c r="Y7" s="21">
        <v>0.19704340763319811</v>
      </c>
      <c r="Z7" s="21">
        <v>0.1637177080152992</v>
      </c>
      <c r="AA7" s="21">
        <v>0.17863902076070567</v>
      </c>
      <c r="AB7" s="21">
        <f>[1]ENGVERS!$Y$81</f>
        <v>0.17499763537419655</v>
      </c>
      <c r="AC7" s="21">
        <v>0.17959940444143097</v>
      </c>
      <c r="AD7" s="21">
        <v>0.32728797883706096</v>
      </c>
      <c r="AE7" s="21">
        <v>0.34364859403838205</v>
      </c>
      <c r="AF7" s="21">
        <v>0.3928411557918986</v>
      </c>
      <c r="AG7" s="21">
        <v>0.46033705196134234</v>
      </c>
      <c r="AH7" s="21">
        <v>0.84286042579232223</v>
      </c>
      <c r="AI7" s="21">
        <v>0.93419437190468246</v>
      </c>
      <c r="AJ7" s="21">
        <v>0.99377956881710505</v>
      </c>
      <c r="AK7" s="21">
        <v>0.88671829041189187</v>
      </c>
      <c r="AL7" s="21">
        <v>0.75319742476060869</v>
      </c>
      <c r="AM7" s="21">
        <v>0.89807796024337117</v>
      </c>
      <c r="AN7" s="21">
        <v>0.89528841904138068</v>
      </c>
      <c r="AO7" s="21">
        <v>0.90741410464561079</v>
      </c>
      <c r="AP7" s="21">
        <v>0.84275472227070192</v>
      </c>
      <c r="AQ7" s="21">
        <v>0.86993927651682701</v>
      </c>
      <c r="AR7" s="21">
        <v>0.82782561088234019</v>
      </c>
      <c r="AS7" s="21">
        <v>0.82208098516868822</v>
      </c>
      <c r="AT7" s="21">
        <v>0.74685518176646337</v>
      </c>
      <c r="AU7" s="21">
        <v>0.79466275933460329</v>
      </c>
      <c r="AV7" s="21">
        <v>0.46329889518045153</v>
      </c>
      <c r="AW7" s="21">
        <v>0.46748407960726818</v>
      </c>
      <c r="AX7" s="21">
        <v>0.3681440964586627</v>
      </c>
      <c r="AY7" s="21">
        <v>0.38104906384068793</v>
      </c>
      <c r="AZ7" s="21">
        <v>0.42759880208974627</v>
      </c>
      <c r="BA7" s="21">
        <v>0.46479636301542493</v>
      </c>
      <c r="BB7" s="21">
        <v>0.44143184938720204</v>
      </c>
      <c r="BC7" s="21">
        <v>0.4213936060001815</v>
      </c>
      <c r="BD7" s="21">
        <v>0.40578410712109708</v>
      </c>
      <c r="BE7" s="21">
        <v>0.3812836310547344</v>
      </c>
      <c r="BF7" s="21">
        <v>0.30967528051630494</v>
      </c>
      <c r="BG7" s="21">
        <v>0.30704949284680033</v>
      </c>
      <c r="BH7" s="21">
        <v>0.29058384980888768</v>
      </c>
      <c r="BI7" s="21">
        <v>0.24163365600865438</v>
      </c>
      <c r="BJ7" s="21">
        <v>0.23109080469106894</v>
      </c>
      <c r="BK7" s="21">
        <v>0.22052060409071161</v>
      </c>
      <c r="BL7" s="21">
        <v>0.2288702991406586</v>
      </c>
      <c r="BM7" s="21">
        <v>0.19492440613415629</v>
      </c>
      <c r="BN7" s="21">
        <v>0.15588634989204173</v>
      </c>
      <c r="BO7" s="21">
        <v>0.1640380410599391</v>
      </c>
      <c r="BP7" s="21">
        <v>0.16527316515885104</v>
      </c>
      <c r="BQ7" s="21">
        <v>0.15955024708951271</v>
      </c>
      <c r="BR7" s="21">
        <v>0.17652382051576332</v>
      </c>
      <c r="BS7" s="21">
        <v>0.16168347304406003</v>
      </c>
      <c r="BT7" s="21">
        <v>0.17321188249840014</v>
      </c>
      <c r="BU7" s="21">
        <v>0.18061011666087451</v>
      </c>
      <c r="BV7" s="21">
        <v>0.14306995505194381</v>
      </c>
      <c r="BW7" s="21">
        <v>0.15470909487316559</v>
      </c>
    </row>
    <row r="8" spans="1:75" s="11" customFormat="1" ht="20.25" customHeight="1" thickBot="1" x14ac:dyDescent="0.25">
      <c r="A8" s="22" t="s">
        <v>4</v>
      </c>
      <c r="B8" s="23">
        <v>0.59754469101010077</v>
      </c>
      <c r="C8" s="24">
        <v>0.59759161318627452</v>
      </c>
      <c r="D8" s="24">
        <v>0.5495977844478086</v>
      </c>
      <c r="E8" s="24">
        <v>0.54471350608254421</v>
      </c>
      <c r="F8" s="24">
        <v>0.55198869545230722</v>
      </c>
      <c r="G8" s="24">
        <v>0.55478693643544486</v>
      </c>
      <c r="H8" s="24">
        <v>0.57369255513881889</v>
      </c>
      <c r="I8" s="24">
        <v>0.53203557139503099</v>
      </c>
      <c r="J8" s="24">
        <v>0.4983159433687695</v>
      </c>
      <c r="K8" s="24">
        <v>0.48321201378804651</v>
      </c>
      <c r="L8" s="24">
        <v>0.3427492245587983</v>
      </c>
      <c r="M8" s="24">
        <v>0.4588856001602688</v>
      </c>
      <c r="N8" s="24">
        <v>0.45775865256890347</v>
      </c>
      <c r="O8" s="24">
        <v>0.46330757289418767</v>
      </c>
      <c r="P8" s="24">
        <v>0.4546</v>
      </c>
      <c r="Q8" s="24">
        <v>0.4676346245790613</v>
      </c>
      <c r="R8" s="24">
        <v>0.45237582501982243</v>
      </c>
      <c r="S8" s="24">
        <v>0.47299999999999998</v>
      </c>
      <c r="T8" s="24">
        <v>0.49399999999999999</v>
      </c>
      <c r="U8" s="24">
        <v>0.51500000000000001</v>
      </c>
      <c r="V8" s="24">
        <v>0.51300000000000001</v>
      </c>
      <c r="W8" s="24">
        <v>0.53200000000000003</v>
      </c>
      <c r="X8" s="24">
        <v>0.54300000000000004</v>
      </c>
      <c r="Y8" s="24">
        <v>0.54669973634730962</v>
      </c>
      <c r="Z8" s="24">
        <v>0.50942701781706834</v>
      </c>
      <c r="AA8" s="24">
        <v>0.51476644837465912</v>
      </c>
      <c r="AB8" s="24">
        <f>[1]ENGVERS!$C$81</f>
        <v>0.5236912382301383</v>
      </c>
      <c r="AC8" s="24">
        <v>0.53580530210301902</v>
      </c>
      <c r="AD8" s="24">
        <v>0.5354001345527859</v>
      </c>
      <c r="AE8" s="24">
        <v>0.54559009357580213</v>
      </c>
      <c r="AF8" s="24">
        <v>0.54742715643870843</v>
      </c>
      <c r="AG8" s="24">
        <v>0.5839098632804508</v>
      </c>
      <c r="AH8" s="24">
        <v>0.5839098632804508</v>
      </c>
      <c r="AI8" s="24">
        <v>0.63613464044751755</v>
      </c>
      <c r="AJ8" s="24">
        <v>0.64734016524768123</v>
      </c>
      <c r="AK8" s="24">
        <v>0.6467030000482028</v>
      </c>
      <c r="AL8" s="24">
        <v>0.64734637227109548</v>
      </c>
      <c r="AM8" s="24">
        <v>0.66985517879136158</v>
      </c>
      <c r="AN8" s="24">
        <v>0.68086525387556118</v>
      </c>
      <c r="AO8" s="24">
        <v>0.70229805226229702</v>
      </c>
      <c r="AP8" s="24">
        <v>0.70758281308653259</v>
      </c>
      <c r="AQ8" s="24">
        <v>0.730921126725392</v>
      </c>
      <c r="AR8" s="24">
        <v>0.72163779648460236</v>
      </c>
      <c r="AS8" s="24">
        <v>0.71983165969305773</v>
      </c>
      <c r="AT8" s="24">
        <v>0.72213610521877902</v>
      </c>
      <c r="AU8" s="24">
        <v>0.73409231885383153</v>
      </c>
      <c r="AV8" s="24">
        <v>0.4988974189010193</v>
      </c>
      <c r="AW8" s="24">
        <v>0.4754875920479914</v>
      </c>
      <c r="AX8" s="24">
        <v>0.45245057381853948</v>
      </c>
      <c r="AY8" s="24">
        <v>0.43034124953697811</v>
      </c>
      <c r="AZ8" s="24">
        <v>0.42541679558552797</v>
      </c>
      <c r="BA8" s="24">
        <v>0.41844054980155188</v>
      </c>
      <c r="BB8" s="24">
        <v>0.41132870238110902</v>
      </c>
      <c r="BC8" s="24">
        <v>0.35670089256092286</v>
      </c>
      <c r="BD8" s="24">
        <v>0.35429654897478646</v>
      </c>
      <c r="BE8" s="24">
        <v>0.35339801835503382</v>
      </c>
      <c r="BF8" s="24">
        <v>0.3521869002270358</v>
      </c>
      <c r="BG8" s="24">
        <v>0.34359860593348496</v>
      </c>
      <c r="BH8" s="24">
        <v>0.33676609781143679</v>
      </c>
      <c r="BI8" s="24">
        <v>0.28864020405814794</v>
      </c>
      <c r="BJ8" s="24">
        <v>0.28761899605542474</v>
      </c>
      <c r="BK8" s="24">
        <v>0.29741045356705159</v>
      </c>
      <c r="BL8" s="24">
        <v>0.29785193604890553</v>
      </c>
      <c r="BM8" s="24">
        <v>0.2514254279991483</v>
      </c>
      <c r="BN8" s="24">
        <v>0.2558921418187709</v>
      </c>
      <c r="BO8" s="24">
        <v>0.25319224164867093</v>
      </c>
      <c r="BP8" s="24">
        <v>0.24769160727097295</v>
      </c>
      <c r="BQ8" s="24">
        <v>0.23962322261915214</v>
      </c>
      <c r="BR8" s="24">
        <v>0.22951621123727134</v>
      </c>
      <c r="BS8" s="24">
        <v>0.22706769242627359</v>
      </c>
      <c r="BT8" s="24">
        <v>0.2263976498341306</v>
      </c>
      <c r="BU8" s="24">
        <v>0.22699912134769828</v>
      </c>
      <c r="BV8" s="24">
        <v>0.22613392247956224</v>
      </c>
      <c r="BW8" s="24">
        <v>0.22472382128015611</v>
      </c>
    </row>
    <row r="10" spans="1:75" x14ac:dyDescent="0.2">
      <c r="BA10" s="6"/>
      <c r="BB10" s="6"/>
      <c r="BC10" s="6"/>
      <c r="BD10" s="6"/>
      <c r="BE10" s="6"/>
      <c r="BF10" s="6"/>
      <c r="BG10" s="6"/>
      <c r="BH10" s="6"/>
      <c r="BI10" s="6"/>
    </row>
    <row r="11" spans="1:75" x14ac:dyDescent="0.2">
      <c r="BA11" s="6"/>
      <c r="BB11" s="6"/>
      <c r="BC11" s="6"/>
      <c r="BD11" s="6"/>
      <c r="BE11" s="6"/>
      <c r="BF11" s="6"/>
      <c r="BG11" s="6"/>
      <c r="BH11" s="6"/>
      <c r="BI11" s="6"/>
      <c r="BP11" s="41"/>
      <c r="BQ11" s="41"/>
      <c r="BR11" s="41"/>
      <c r="BS11" s="41"/>
      <c r="BT11" s="41"/>
      <c r="BU11" s="41"/>
      <c r="BV11" s="41"/>
    </row>
    <row r="12" spans="1:75" x14ac:dyDescent="0.2">
      <c r="BA12" s="6"/>
      <c r="BB12" s="6"/>
      <c r="BC12" s="6"/>
      <c r="BD12" s="6"/>
      <c r="BE12" s="6"/>
      <c r="BF12" s="6"/>
      <c r="BG12" s="6"/>
      <c r="BH12" s="6"/>
      <c r="BI12" s="6"/>
      <c r="BP12" s="41"/>
      <c r="BQ12" s="41"/>
      <c r="BR12" s="41"/>
      <c r="BS12" s="41"/>
      <c r="BT12" s="41"/>
      <c r="BU12" s="41"/>
      <c r="BV12" s="41"/>
    </row>
    <row r="13" spans="1:75" ht="15" x14ac:dyDescent="0.25">
      <c r="BA13" s="6"/>
      <c r="BB13" s="6"/>
      <c r="BC13" s="6"/>
      <c r="BD13" s="6"/>
      <c r="BE13" s="6"/>
      <c r="BF13" s="6"/>
      <c r="BG13" s="6"/>
      <c r="BH13" s="6"/>
      <c r="BI13" s="6"/>
      <c r="BP13" s="41"/>
      <c r="BQ13" s="42"/>
      <c r="BR13" s="41"/>
      <c r="BS13" s="41"/>
      <c r="BT13" s="41"/>
      <c r="BU13" s="41"/>
      <c r="BV13" s="41"/>
    </row>
    <row r="14" spans="1:75" ht="15" x14ac:dyDescent="0.2">
      <c r="BA14" s="6"/>
      <c r="BB14" s="6"/>
      <c r="BC14" s="6"/>
      <c r="BD14" s="6"/>
      <c r="BE14" s="6"/>
      <c r="BF14" s="6"/>
      <c r="BG14" s="6"/>
      <c r="BH14" s="6"/>
      <c r="BI14" s="6"/>
      <c r="BP14" s="40"/>
      <c r="BQ14" s="41"/>
      <c r="BR14" s="43"/>
      <c r="BS14" s="41"/>
      <c r="BT14" s="41"/>
      <c r="BU14" s="41"/>
      <c r="BV14" s="41"/>
    </row>
    <row r="15" spans="1:75" ht="15" x14ac:dyDescent="0.2">
      <c r="BA15" s="6"/>
      <c r="BB15" s="6"/>
      <c r="BC15" s="6"/>
      <c r="BD15" s="6"/>
      <c r="BE15" s="6"/>
      <c r="BF15" s="6"/>
      <c r="BG15" s="6"/>
      <c r="BH15" s="6"/>
      <c r="BI15" s="6"/>
      <c r="BP15" s="40"/>
      <c r="BQ15" s="41"/>
      <c r="BR15" s="43"/>
      <c r="BS15" s="41"/>
      <c r="BT15" s="41"/>
      <c r="BU15" s="41"/>
      <c r="BV15" s="41"/>
    </row>
    <row r="16" spans="1:75" ht="15" x14ac:dyDescent="0.2">
      <c r="BA16" s="6"/>
      <c r="BB16" s="6"/>
      <c r="BC16" s="6"/>
      <c r="BD16" s="6"/>
      <c r="BE16" s="6"/>
      <c r="BF16" s="6"/>
      <c r="BG16" s="6"/>
      <c r="BH16" s="6"/>
      <c r="BI16" s="6"/>
      <c r="BP16" s="40"/>
      <c r="BQ16" s="41"/>
      <c r="BR16" s="43"/>
      <c r="BS16" s="41"/>
      <c r="BT16" s="41"/>
      <c r="BU16" s="41"/>
      <c r="BV16" s="41"/>
    </row>
    <row r="17" spans="53:74" x14ac:dyDescent="0.2">
      <c r="BA17" s="6"/>
      <c r="BB17" s="6"/>
      <c r="BC17" s="6"/>
      <c r="BD17" s="6"/>
      <c r="BE17" s="6"/>
      <c r="BF17" s="6"/>
      <c r="BG17" s="6"/>
      <c r="BH17" s="6"/>
      <c r="BI17" s="6"/>
      <c r="BP17" s="41"/>
      <c r="BQ17" s="41"/>
      <c r="BR17" s="41"/>
      <c r="BS17" s="41"/>
      <c r="BT17" s="41"/>
      <c r="BU17" s="41"/>
      <c r="BV17" s="41"/>
    </row>
    <row r="18" spans="53:74" x14ac:dyDescent="0.2">
      <c r="BP18" s="41"/>
      <c r="BQ18" s="41"/>
      <c r="BR18" s="41"/>
      <c r="BS18" s="41"/>
      <c r="BT18" s="41"/>
      <c r="BU18" s="41"/>
      <c r="BV18" s="41"/>
    </row>
    <row r="19" spans="53:74" x14ac:dyDescent="0.2">
      <c r="BP19" s="41"/>
      <c r="BQ19" s="41"/>
      <c r="BR19" s="41"/>
      <c r="BS19" s="41"/>
      <c r="BT19" s="41"/>
      <c r="BU19" s="41"/>
      <c r="BV19" s="41"/>
    </row>
    <row r="20" spans="53:74" x14ac:dyDescent="0.2">
      <c r="BP20" s="41"/>
      <c r="BQ20" s="41"/>
      <c r="BR20" s="41"/>
      <c r="BS20" s="41"/>
      <c r="BT20" s="41"/>
      <c r="BU20" s="41"/>
      <c r="BV20" s="41"/>
    </row>
    <row r="21" spans="53:74" x14ac:dyDescent="0.2">
      <c r="BP21" s="41"/>
      <c r="BQ21" s="41"/>
      <c r="BR21" s="41"/>
      <c r="BS21" s="41"/>
      <c r="BT21" s="41"/>
      <c r="BU21" s="41"/>
      <c r="BV21" s="41"/>
    </row>
    <row r="22" spans="53:74" x14ac:dyDescent="0.2">
      <c r="BP22" s="41"/>
      <c r="BQ22" s="41"/>
      <c r="BR22" s="41"/>
      <c r="BS22" s="41"/>
      <c r="BT22" s="41"/>
      <c r="BU22" s="41"/>
      <c r="BV22" s="41"/>
    </row>
    <row r="23" spans="53:74" x14ac:dyDescent="0.2">
      <c r="BP23" s="41"/>
      <c r="BQ23" s="41"/>
      <c r="BR23" s="41"/>
      <c r="BS23" s="41"/>
      <c r="BT23" s="41"/>
      <c r="BU23" s="41"/>
      <c r="BV23" s="4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ВКИ</vt:lpstr>
      <vt:lpstr>ВГД  ВКИ</vt:lpstr>
      <vt:lpstr>Д  ВКИ</vt:lpstr>
      <vt:lpstr>НВГДИВ  СС</vt:lpstr>
      <vt:lpstr>Д  СС</vt:lpstr>
      <vt:lpstr>ПИВПР  ВКИ</vt:lpstr>
      <vt:lpstr>НК  ВК</vt:lpstr>
      <vt:lpstr>ИВ НК</vt:lpstr>
      <vt:lpstr>ПИВПР  СС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dcterms:created xsi:type="dcterms:W3CDTF">2011-05-31T12:13:26Z</dcterms:created>
  <dcterms:modified xsi:type="dcterms:W3CDTF">2023-05-12T10:58:05Z</dcterms:modified>
</cp:coreProperties>
</file>