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imitarJ\Desktop\"/>
    </mc:Choice>
  </mc:AlternateContent>
  <bookViews>
    <workbookView xWindow="0" yWindow="0" windowWidth="28800" windowHeight="12300" firstSheet="9" activeTab="12"/>
  </bookViews>
  <sheets>
    <sheet name="RS" sheetId="12" r:id="rId1"/>
    <sheet name="ND" sheetId="13" r:id="rId2"/>
    <sheet name="IP" sheetId="14" r:id="rId3"/>
    <sheet name="CIS" sheetId="15" r:id="rId4"/>
    <sheet name="OIS" sheetId="16" r:id="rId5"/>
    <sheet name="RS 1" sheetId="18" r:id="rId6"/>
    <sheet name="liquid assets " sheetId="7" r:id="rId7"/>
    <sheet name="outflows " sheetId="5" r:id="rId8"/>
    <sheet name="inflows" sheetId="8" r:id="rId9"/>
    <sheet name="swaps" sheetId="9" r:id="rId10"/>
    <sheet name="LCR calculation" sheetId="10" r:id="rId11"/>
    <sheet name="SPL Consolidation" sheetId="11" r:id="rId12"/>
    <sheet name="LP" sheetId="17" r:id="rId13"/>
  </sheets>
  <externalReferences>
    <externalReference r:id="rId14"/>
    <externalReference r:id="rId15"/>
    <externalReference r:id="rId16"/>
  </externalReferences>
  <definedNames>
    <definedName name="_xlnm._FilterDatabase" localSheetId="0" hidden="1">RS!$A$8:$Y$100</definedName>
    <definedName name="_FSA001" localSheetId="3">#REF!</definedName>
    <definedName name="_FSA001" localSheetId="2">IP!#REF!</definedName>
    <definedName name="_FSA001" localSheetId="1">ND!#REF!</definedName>
    <definedName name="_FSA001" localSheetId="4">#REF!</definedName>
    <definedName name="_FSA001" localSheetId="0">#REF!</definedName>
    <definedName name="_FSA001">#REF!</definedName>
    <definedName name="_FSA002" localSheetId="3">#REF!</definedName>
    <definedName name="_FSA002" localSheetId="2">#REF!</definedName>
    <definedName name="_FSA002" localSheetId="1">#REF!</definedName>
    <definedName name="_FSA002" localSheetId="4">#REF!</definedName>
    <definedName name="_FSA002" localSheetId="0">#REF!</definedName>
    <definedName name="_FSA002" localSheetId="5">#REF!</definedName>
    <definedName name="_FSA002">#REF!</definedName>
    <definedName name="_FSA003" localSheetId="3">#REF!</definedName>
    <definedName name="_FSA003" localSheetId="2">#REF!</definedName>
    <definedName name="_FSA003" localSheetId="1">#REF!</definedName>
    <definedName name="_FSA003" localSheetId="4">#REF!</definedName>
    <definedName name="_FSA003" localSheetId="0">#REF!</definedName>
    <definedName name="_FSA003" localSheetId="5">#REF!</definedName>
    <definedName name="_FSA003">#REF!</definedName>
    <definedName name="_FSA007" localSheetId="3">[1]FSA002!$A$1</definedName>
    <definedName name="_FSA007" localSheetId="2">[1]FSA002!$A$1</definedName>
    <definedName name="_FSA007" localSheetId="1">[1]FSA002!$A$1</definedName>
    <definedName name="_FSA007" localSheetId="4">[1]FSA002!$A$1</definedName>
    <definedName name="_FSA007">[2]FSA002!$A$1</definedName>
    <definedName name="_FSA014" localSheetId="3">#REF!</definedName>
    <definedName name="_FSA014" localSheetId="2">#REF!</definedName>
    <definedName name="_FSA014" localSheetId="1">#REF!</definedName>
    <definedName name="_FSA014" localSheetId="4">#REF!</definedName>
    <definedName name="_FSA014" localSheetId="0">#REF!</definedName>
    <definedName name="_FSA014" localSheetId="5">#REF!</definedName>
    <definedName name="_FSA014">#REF!</definedName>
    <definedName name="_FSA015" localSheetId="3">#REF!</definedName>
    <definedName name="_FSA015" localSheetId="2">#REF!</definedName>
    <definedName name="_FSA015" localSheetId="1">#REF!</definedName>
    <definedName name="_FSA015" localSheetId="4">#REF!</definedName>
    <definedName name="_FSA015" localSheetId="0">#REF!</definedName>
    <definedName name="_FSA015" localSheetId="5">#REF!</definedName>
    <definedName name="_FSA015">#REF!</definedName>
    <definedName name="_FSA016" localSheetId="3">#REF!</definedName>
    <definedName name="_FSA016" localSheetId="2">#REF!</definedName>
    <definedName name="_FSA016" localSheetId="1">#REF!</definedName>
    <definedName name="_FSA016" localSheetId="4">#REF!</definedName>
    <definedName name="_FSA016" localSheetId="0">#REF!</definedName>
    <definedName name="_FSA016" localSheetId="5">#REF!</definedName>
    <definedName name="_FSA016">#REF!</definedName>
    <definedName name="_FSA027" localSheetId="3">#REF!</definedName>
    <definedName name="_FSA027" localSheetId="2">#REF!</definedName>
    <definedName name="_FSA027" localSheetId="1">#REF!</definedName>
    <definedName name="_FSA027" localSheetId="4">#REF!</definedName>
    <definedName name="_FSA027" localSheetId="0">#REF!</definedName>
    <definedName name="_FSA027" localSheetId="5">#REF!</definedName>
    <definedName name="_FSA027">#REF!</definedName>
    <definedName name="_FSA028" localSheetId="3">#REF!</definedName>
    <definedName name="_FSA028" localSheetId="2">#REF!</definedName>
    <definedName name="_FSA028" localSheetId="1">#REF!</definedName>
    <definedName name="_FSA028" localSheetId="4">#REF!</definedName>
    <definedName name="_FSA028" localSheetId="0">#REF!</definedName>
    <definedName name="_FSA028" localSheetId="5">#REF!</definedName>
    <definedName name="_FSA028">#REF!</definedName>
    <definedName name="COMPANY">'[3]Drop Down List'!$H$1</definedName>
    <definedName name="FSA007a" localSheetId="3">[1]FSA004!$A$1</definedName>
    <definedName name="FSA007a" localSheetId="2">[1]FSA004!$A$1</definedName>
    <definedName name="FSA007a" localSheetId="1">[1]FSA004!$A$1</definedName>
    <definedName name="FSA007a" localSheetId="4">[1]FSA004!$A$1</definedName>
    <definedName name="FSA007a">[2]FSA004!$A$1</definedName>
    <definedName name="MONTH">'[3]Drop Down List'!$H$2</definedName>
    <definedName name="_xlnm.Print_Area" localSheetId="3">CIS!$B$2:$U$15</definedName>
    <definedName name="_xlnm.Print_Area" localSheetId="2">IP!$B$2:$H$26</definedName>
    <definedName name="_xlnm.Print_Area" localSheetId="1">ND!$B$2:$J$41</definedName>
    <definedName name="_xlnm.Print_Area" localSheetId="4">OIS!$A$1:$AI$13</definedName>
    <definedName name="_xlnm.Print_Area" localSheetId="0">RS!$B$2:$Y$114</definedName>
    <definedName name="_xlnm.Print_Titles" localSheetId="0">RS!$2:$8</definedName>
    <definedName name="Table_A" localSheetId="3">#REF!</definedName>
    <definedName name="Table_A" localSheetId="2">#REF!</definedName>
    <definedName name="Table_A" localSheetId="1">#REF!</definedName>
    <definedName name="Table_A" localSheetId="4">#REF!</definedName>
    <definedName name="Table_A" localSheetId="0">#REF!</definedName>
    <definedName name="Table_A" localSheetId="5">#REF!</definedName>
    <definedName name="Table_A">#REF!</definedName>
    <definedName name="Table_AB" localSheetId="3">#REF!</definedName>
    <definedName name="Table_AB" localSheetId="2">#REF!</definedName>
    <definedName name="Table_AB" localSheetId="1">#REF!</definedName>
    <definedName name="Table_AB" localSheetId="4">#REF!</definedName>
    <definedName name="Table_AB" localSheetId="0">#REF!</definedName>
    <definedName name="Table_AB" localSheetId="5">#REF!</definedName>
    <definedName name="Table_AB">#REF!</definedName>
    <definedName name="Table_AD" localSheetId="3">#REF!</definedName>
    <definedName name="Table_AD" localSheetId="2">#REF!</definedName>
    <definedName name="Table_AD" localSheetId="1">#REF!</definedName>
    <definedName name="Table_AD" localSheetId="4">#REF!</definedName>
    <definedName name="Table_AD" localSheetId="0">#REF!</definedName>
    <definedName name="Table_AD" localSheetId="5">#REF!</definedName>
    <definedName name="Table_AD">#REF!</definedName>
    <definedName name="Table_AE" localSheetId="3">#REF!</definedName>
    <definedName name="Table_AE" localSheetId="2">#REF!</definedName>
    <definedName name="Table_AE" localSheetId="1">#REF!</definedName>
    <definedName name="Table_AE" localSheetId="4">#REF!</definedName>
    <definedName name="Table_AE" localSheetId="0">#REF!</definedName>
    <definedName name="Table_AE" localSheetId="5">#REF!</definedName>
    <definedName name="Table_AE">#REF!</definedName>
    <definedName name="Table_AF" localSheetId="3">#REF!</definedName>
    <definedName name="Table_AF" localSheetId="2">#REF!</definedName>
    <definedName name="Table_AF" localSheetId="1">#REF!</definedName>
    <definedName name="Table_AF" localSheetId="4">#REF!</definedName>
    <definedName name="Table_AF" localSheetId="0">#REF!</definedName>
    <definedName name="Table_AF" localSheetId="5">#REF!</definedName>
    <definedName name="Table_AF">#REF!</definedName>
    <definedName name="Table_AH" localSheetId="3">#REF!</definedName>
    <definedName name="Table_AH" localSheetId="2">#REF!</definedName>
    <definedName name="Table_AH" localSheetId="1">#REF!</definedName>
    <definedName name="Table_AH" localSheetId="4">#REF!</definedName>
    <definedName name="Table_AH" localSheetId="0">#REF!</definedName>
    <definedName name="Table_AH" localSheetId="5">#REF!</definedName>
    <definedName name="Table_AH">#REF!</definedName>
    <definedName name="Table_AL" localSheetId="3">#REF!</definedName>
    <definedName name="Table_AL" localSheetId="2">#REF!</definedName>
    <definedName name="Table_AL" localSheetId="1">#REF!</definedName>
    <definedName name="Table_AL" localSheetId="4">#REF!</definedName>
    <definedName name="Table_AL" localSheetId="0">#REF!</definedName>
    <definedName name="Table_AL" localSheetId="5">#REF!</definedName>
    <definedName name="Table_AL">#REF!</definedName>
    <definedName name="Table_B" localSheetId="3">#REF!</definedName>
    <definedName name="Table_B" localSheetId="2">#REF!</definedName>
    <definedName name="Table_B" localSheetId="1">#REF!</definedName>
    <definedName name="Table_B" localSheetId="4">#REF!</definedName>
    <definedName name="Table_B" localSheetId="0">#REF!</definedName>
    <definedName name="Table_B" localSheetId="5">#REF!</definedName>
    <definedName name="Table_B">#REF!</definedName>
    <definedName name="Table_C" localSheetId="3">#REF!</definedName>
    <definedName name="Table_C" localSheetId="2">#REF!</definedName>
    <definedName name="Table_C" localSheetId="1">#REF!</definedName>
    <definedName name="Table_C" localSheetId="4">#REF!</definedName>
    <definedName name="Table_C" localSheetId="0">#REF!</definedName>
    <definedName name="Table_C" localSheetId="5">#REF!</definedName>
    <definedName name="Table_C">#REF!</definedName>
    <definedName name="Table_D" localSheetId="3">#REF!</definedName>
    <definedName name="Table_D" localSheetId="2">#REF!</definedName>
    <definedName name="Table_D" localSheetId="1">#REF!</definedName>
    <definedName name="Table_D" localSheetId="4">#REF!</definedName>
    <definedName name="Table_D" localSheetId="0">#REF!</definedName>
    <definedName name="Table_D" localSheetId="5">#REF!</definedName>
    <definedName name="Table_D">#REF!</definedName>
    <definedName name="Table_F" localSheetId="3">#REF!</definedName>
    <definedName name="Table_F" localSheetId="2">#REF!</definedName>
    <definedName name="Table_F" localSheetId="1">#REF!</definedName>
    <definedName name="Table_F" localSheetId="4">#REF!</definedName>
    <definedName name="Table_F" localSheetId="0">#REF!</definedName>
    <definedName name="Table_F" localSheetId="5">#REF!</definedName>
    <definedName name="Table_F">#REF!</definedName>
    <definedName name="Table_G" localSheetId="3">#REF!</definedName>
    <definedName name="Table_G" localSheetId="2">#REF!</definedName>
    <definedName name="Table_G" localSheetId="1">#REF!</definedName>
    <definedName name="Table_G" localSheetId="4">#REF!</definedName>
    <definedName name="Table_G" localSheetId="0">#REF!</definedName>
    <definedName name="Table_G" localSheetId="5">#REF!</definedName>
    <definedName name="Table_G">#REF!</definedName>
    <definedName name="Table_H" localSheetId="3">#REF!</definedName>
    <definedName name="Table_H" localSheetId="2">#REF!</definedName>
    <definedName name="Table_H" localSheetId="1">#REF!</definedName>
    <definedName name="Table_H" localSheetId="4">#REF!</definedName>
    <definedName name="Table_H" localSheetId="0">#REF!</definedName>
    <definedName name="Table_H" localSheetId="5">#REF!</definedName>
    <definedName name="Table_H">#REF!</definedName>
    <definedName name="Table_J" localSheetId="3">#REF!</definedName>
    <definedName name="Table_J" localSheetId="2">#REF!</definedName>
    <definedName name="Table_J" localSheetId="1">#REF!</definedName>
    <definedName name="Table_J" localSheetId="4">#REF!</definedName>
    <definedName name="Table_J" localSheetId="0">#REF!</definedName>
    <definedName name="Table_J" localSheetId="5">#REF!</definedName>
    <definedName name="Table_J">#REF!</definedName>
    <definedName name="Table_K" localSheetId="3">#REF!</definedName>
    <definedName name="Table_K" localSheetId="2">#REF!</definedName>
    <definedName name="Table_K" localSheetId="1">#REF!</definedName>
    <definedName name="Table_K" localSheetId="4">#REF!</definedName>
    <definedName name="Table_K" localSheetId="0">#REF!</definedName>
    <definedName name="Table_K" localSheetId="5">#REF!</definedName>
    <definedName name="Table_K">#REF!</definedName>
    <definedName name="Table_M" localSheetId="3">#REF!</definedName>
    <definedName name="Table_M" localSheetId="2">#REF!</definedName>
    <definedName name="Table_M" localSheetId="1">#REF!</definedName>
    <definedName name="Table_M" localSheetId="4">#REF!</definedName>
    <definedName name="Table_M" localSheetId="0">#REF!</definedName>
    <definedName name="Table_M" localSheetId="5">#REF!</definedName>
    <definedName name="Table_M">#REF!</definedName>
    <definedName name="Table_O" localSheetId="3">#REF!</definedName>
    <definedName name="Table_O" localSheetId="2">#REF!</definedName>
    <definedName name="Table_O" localSheetId="1">#REF!</definedName>
    <definedName name="Table_O" localSheetId="4">#REF!</definedName>
    <definedName name="Table_O" localSheetId="0">#REF!</definedName>
    <definedName name="Table_O" localSheetId="5">#REF!</definedName>
    <definedName name="Table_O">#REF!</definedName>
    <definedName name="Table_Q" localSheetId="3">#REF!</definedName>
    <definedName name="Table_Q" localSheetId="2">#REF!</definedName>
    <definedName name="Table_Q" localSheetId="1">#REF!</definedName>
    <definedName name="Table_Q" localSheetId="4">#REF!</definedName>
    <definedName name="Table_Q" localSheetId="0">#REF!</definedName>
    <definedName name="Table_Q" localSheetId="5">#REF!</definedName>
    <definedName name="Table_Q">#REF!</definedName>
    <definedName name="Table_S" localSheetId="3">#REF!</definedName>
    <definedName name="Table_S" localSheetId="2">#REF!</definedName>
    <definedName name="Table_S" localSheetId="1">#REF!</definedName>
    <definedName name="Table_S" localSheetId="4">#REF!</definedName>
    <definedName name="Table_S" localSheetId="0">#REF!</definedName>
    <definedName name="Table_S" localSheetId="5">#REF!</definedName>
    <definedName name="Table_S">#REF!</definedName>
    <definedName name="Table_T" localSheetId="3">#REF!</definedName>
    <definedName name="Table_T" localSheetId="2">#REF!</definedName>
    <definedName name="Table_T" localSheetId="1">#REF!</definedName>
    <definedName name="Table_T" localSheetId="4">#REF!</definedName>
    <definedName name="Table_T" localSheetId="0">#REF!</definedName>
    <definedName name="Table_T" localSheetId="5">#REF!</definedName>
    <definedName name="Table_T">#REF!</definedName>
    <definedName name="Table_U" localSheetId="3">#REF!</definedName>
    <definedName name="Table_U" localSheetId="2">#REF!</definedName>
    <definedName name="Table_U" localSheetId="1">#REF!</definedName>
    <definedName name="Table_U" localSheetId="4">#REF!</definedName>
    <definedName name="Table_U" localSheetId="0">#REF!</definedName>
    <definedName name="Table_U" localSheetId="5">#REF!</definedName>
    <definedName name="Table_U">#REF!</definedName>
    <definedName name="Table_V" localSheetId="3">#REF!</definedName>
    <definedName name="Table_V" localSheetId="2">#REF!</definedName>
    <definedName name="Table_V" localSheetId="1">#REF!</definedName>
    <definedName name="Table_V" localSheetId="4">#REF!</definedName>
    <definedName name="Table_V" localSheetId="0">#REF!</definedName>
    <definedName name="Table_V" localSheetId="5">#REF!</definedName>
    <definedName name="Table_V">#REF!</definedName>
    <definedName name="YEAR">'[3]Drop Down List'!$H$3</definedName>
    <definedName name="Z_081A75C7_A8E0_4CA6_B7A1_9A586A572BD6_.wvu.PrintArea" localSheetId="2" hidden="1">IP!#REF!</definedName>
    <definedName name="Z_081A75C7_A8E0_4CA6_B7A1_9A586A572BD6_.wvu.PrintArea" localSheetId="1" hidden="1">ND!#REF!</definedName>
    <definedName name="Z_9FEE02AA_5B00_478B_988F_BDF6596FA4CB_.wvu.PrintArea" localSheetId="2" hidden="1">IP!#REF!</definedName>
    <definedName name="Z_9FEE02AA_5B00_478B_988F_BDF6596FA4CB_.wvu.PrintArea" localSheetId="1" hidden="1">ND!#REF!</definedName>
    <definedName name="Z_AAA66183_20F0_45F3_AFDA_E55A7F6C708C_.wvu.PrintTitles" localSheetId="0" hidden="1">RS!#REF!</definedName>
  </definedNames>
  <calcPr calcId="162913"/>
</workbook>
</file>

<file path=xl/calcChain.xml><?xml version="1.0" encoding="utf-8"?>
<calcChain xmlns="http://schemas.openxmlformats.org/spreadsheetml/2006/main">
  <c r="AE13" i="16" l="1"/>
  <c r="AA13" i="16"/>
  <c r="W13" i="16"/>
  <c r="S13" i="16"/>
  <c r="O13" i="16"/>
  <c r="K13" i="16"/>
  <c r="G13" i="16"/>
  <c r="AE12" i="16"/>
  <c r="AA12" i="16"/>
  <c r="W12" i="16"/>
  <c r="S12" i="16"/>
  <c r="O12" i="16"/>
  <c r="K12" i="16"/>
  <c r="G12" i="16"/>
  <c r="AE11" i="16"/>
  <c r="AA11" i="16"/>
  <c r="W11" i="16"/>
  <c r="S11" i="16"/>
  <c r="O11" i="16"/>
  <c r="K11" i="16"/>
  <c r="G11" i="16"/>
  <c r="AD10" i="16"/>
  <c r="AC10" i="16"/>
  <c r="AB10" i="16"/>
  <c r="Z10" i="16"/>
  <c r="Y10" i="16"/>
  <c r="X10" i="16"/>
  <c r="V10" i="16"/>
  <c r="W10" i="16" s="1"/>
  <c r="U10" i="16"/>
  <c r="T10" i="16"/>
  <c r="R10" i="16"/>
  <c r="Q10" i="16"/>
  <c r="P10" i="16"/>
  <c r="N10" i="16"/>
  <c r="M10" i="16"/>
  <c r="L10" i="16"/>
  <c r="J10" i="16"/>
  <c r="I10" i="16"/>
  <c r="H10" i="16"/>
  <c r="F10" i="16"/>
  <c r="G10" i="16" s="1"/>
  <c r="E10" i="16"/>
  <c r="D10" i="16"/>
  <c r="U10" i="15"/>
  <c r="S10" i="15"/>
  <c r="Q10" i="15"/>
  <c r="O10" i="15"/>
  <c r="M10" i="15"/>
  <c r="K10" i="15"/>
  <c r="I10" i="15"/>
  <c r="G10" i="15"/>
  <c r="E10" i="15"/>
  <c r="F23" i="14"/>
  <c r="E23" i="14"/>
  <c r="D23" i="14"/>
  <c r="F18" i="14"/>
  <c r="E18" i="14"/>
  <c r="D18" i="14"/>
  <c r="F10" i="14"/>
  <c r="E10" i="14"/>
  <c r="D10" i="14"/>
  <c r="G39" i="13"/>
  <c r="G36" i="13"/>
  <c r="H36" i="13" s="1"/>
  <c r="G33" i="13"/>
  <c r="H33" i="13" s="1"/>
  <c r="G30" i="13"/>
  <c r="H30" i="13" s="1"/>
  <c r="G27" i="13"/>
  <c r="H27" i="13" s="1"/>
  <c r="G24" i="13"/>
  <c r="H24" i="13" s="1"/>
  <c r="G21" i="13"/>
  <c r="H21" i="13" s="1"/>
  <c r="G18" i="13"/>
  <c r="G15" i="13"/>
  <c r="G12" i="13"/>
  <c r="Y102" i="12"/>
  <c r="X102" i="12"/>
  <c r="W102" i="12"/>
  <c r="V102" i="12"/>
  <c r="U102" i="12"/>
  <c r="T102" i="12"/>
  <c r="S102" i="12"/>
  <c r="R102" i="12"/>
  <c r="Q102" i="12"/>
  <c r="P102" i="12"/>
  <c r="O102" i="12"/>
  <c r="N102" i="12"/>
  <c r="M102" i="12"/>
  <c r="L102" i="12"/>
  <c r="K102" i="12"/>
  <c r="J102" i="12"/>
  <c r="I102" i="12"/>
  <c r="H102" i="12"/>
  <c r="G102" i="12"/>
  <c r="F102" i="12"/>
  <c r="E102" i="12"/>
  <c r="Y91" i="12"/>
  <c r="X91" i="12"/>
  <c r="W91" i="12"/>
  <c r="V91" i="12"/>
  <c r="U91" i="12"/>
  <c r="T91" i="12"/>
  <c r="S91" i="12"/>
  <c r="R91" i="12"/>
  <c r="Q91" i="12"/>
  <c r="P91" i="12"/>
  <c r="O91" i="12"/>
  <c r="N91" i="12"/>
  <c r="M91" i="12"/>
  <c r="L91" i="12"/>
  <c r="K91" i="12"/>
  <c r="J91" i="12"/>
  <c r="I91" i="12"/>
  <c r="H91" i="12"/>
  <c r="G91" i="12"/>
  <c r="F91" i="12"/>
  <c r="E91" i="12"/>
  <c r="D91" i="12"/>
  <c r="Y87" i="12"/>
  <c r="X87" i="12"/>
  <c r="W87" i="12"/>
  <c r="V87" i="12"/>
  <c r="U87" i="12"/>
  <c r="T87" i="12"/>
  <c r="S87" i="12"/>
  <c r="R87" i="12"/>
  <c r="Q87" i="12"/>
  <c r="P87" i="12"/>
  <c r="O87" i="12"/>
  <c r="N87" i="12"/>
  <c r="M87" i="12"/>
  <c r="L87" i="12"/>
  <c r="K87" i="12"/>
  <c r="J87" i="12"/>
  <c r="I87" i="12"/>
  <c r="H87" i="12"/>
  <c r="G87" i="12"/>
  <c r="F87" i="12"/>
  <c r="E87" i="12"/>
  <c r="D87" i="12"/>
  <c r="Y82" i="12"/>
  <c r="Y81" i="12" s="1"/>
  <c r="X82" i="12"/>
  <c r="X81" i="12" s="1"/>
  <c r="W82" i="12"/>
  <c r="W81" i="12" s="1"/>
  <c r="V82" i="12"/>
  <c r="V81" i="12" s="1"/>
  <c r="U82" i="12"/>
  <c r="U81" i="12" s="1"/>
  <c r="T82" i="12"/>
  <c r="T81" i="12" s="1"/>
  <c r="S82" i="12"/>
  <c r="R82" i="12"/>
  <c r="Q82" i="12"/>
  <c r="Q81" i="12" s="1"/>
  <c r="Q99" i="12" s="1"/>
  <c r="P82" i="12"/>
  <c r="P81" i="12" s="1"/>
  <c r="O82" i="12"/>
  <c r="N82" i="12"/>
  <c r="N81" i="12" s="1"/>
  <c r="M82" i="12"/>
  <c r="M81" i="12" s="1"/>
  <c r="L82" i="12"/>
  <c r="L81" i="12" s="1"/>
  <c r="K82" i="12"/>
  <c r="K81" i="12" s="1"/>
  <c r="J82" i="12"/>
  <c r="J81" i="12" s="1"/>
  <c r="J99" i="12" s="1"/>
  <c r="I82" i="12"/>
  <c r="I81" i="12" s="1"/>
  <c r="H82" i="12"/>
  <c r="H81" i="12" s="1"/>
  <c r="G82" i="12"/>
  <c r="F82" i="12"/>
  <c r="E82" i="12"/>
  <c r="E81" i="12" s="1"/>
  <c r="E99" i="12" s="1"/>
  <c r="D82" i="12"/>
  <c r="D81" i="12" s="1"/>
  <c r="S81" i="12"/>
  <c r="R81" i="12"/>
  <c r="O81" i="12"/>
  <c r="O99" i="12" s="1"/>
  <c r="G81" i="12"/>
  <c r="F81" i="12"/>
  <c r="Y64" i="12"/>
  <c r="X64" i="12"/>
  <c r="W64" i="12"/>
  <c r="V64" i="12"/>
  <c r="U64" i="12"/>
  <c r="T64" i="12"/>
  <c r="S64" i="12"/>
  <c r="R64" i="12"/>
  <c r="Q64" i="12"/>
  <c r="P64" i="12"/>
  <c r="O64" i="12"/>
  <c r="N64" i="12"/>
  <c r="M64" i="12"/>
  <c r="L64" i="12"/>
  <c r="K64" i="12"/>
  <c r="J64" i="12"/>
  <c r="I64" i="12"/>
  <c r="H64" i="12"/>
  <c r="G64" i="12"/>
  <c r="F64" i="12"/>
  <c r="E64" i="12"/>
  <c r="Y57" i="12"/>
  <c r="X57" i="12"/>
  <c r="W57" i="12"/>
  <c r="V57" i="12"/>
  <c r="U57" i="12"/>
  <c r="T57" i="12"/>
  <c r="S57" i="12"/>
  <c r="R57" i="12"/>
  <c r="Q57" i="12"/>
  <c r="P57" i="12"/>
  <c r="O57" i="12"/>
  <c r="N57" i="12"/>
  <c r="M57" i="12"/>
  <c r="L57" i="12"/>
  <c r="K57" i="12"/>
  <c r="J57" i="12"/>
  <c r="I57" i="12"/>
  <c r="H57" i="12"/>
  <c r="G57" i="12"/>
  <c r="F57" i="12"/>
  <c r="E57" i="12"/>
  <c r="Y53" i="12"/>
  <c r="X53" i="12"/>
  <c r="W53" i="12"/>
  <c r="V53" i="12"/>
  <c r="U53" i="12"/>
  <c r="T53" i="12"/>
  <c r="S53" i="12"/>
  <c r="R53" i="12"/>
  <c r="Q53" i="12"/>
  <c r="P53" i="12"/>
  <c r="O53" i="12"/>
  <c r="N53" i="12"/>
  <c r="M53" i="12"/>
  <c r="L53" i="12"/>
  <c r="K53" i="12"/>
  <c r="J53" i="12"/>
  <c r="I53" i="12"/>
  <c r="H53" i="12"/>
  <c r="G53" i="12"/>
  <c r="F53" i="12"/>
  <c r="E53" i="12"/>
  <c r="Y48" i="12"/>
  <c r="Y47" i="12" s="1"/>
  <c r="X48" i="12"/>
  <c r="W48" i="12"/>
  <c r="W47" i="12" s="1"/>
  <c r="V48" i="12"/>
  <c r="U48" i="12"/>
  <c r="U47" i="12" s="1"/>
  <c r="T48" i="12"/>
  <c r="T47" i="12" s="1"/>
  <c r="S48" i="12"/>
  <c r="S47" i="12" s="1"/>
  <c r="R48" i="12"/>
  <c r="R47" i="12" s="1"/>
  <c r="Q48" i="12"/>
  <c r="Q47" i="12" s="1"/>
  <c r="P48" i="12"/>
  <c r="P47" i="12" s="1"/>
  <c r="P46" i="12" s="1"/>
  <c r="O48" i="12"/>
  <c r="O47" i="12" s="1"/>
  <c r="N48" i="12"/>
  <c r="M48" i="12"/>
  <c r="M47" i="12" s="1"/>
  <c r="L48" i="12"/>
  <c r="L47" i="12" s="1"/>
  <c r="K48" i="12"/>
  <c r="K47" i="12" s="1"/>
  <c r="J48" i="12"/>
  <c r="J47" i="12" s="1"/>
  <c r="I48" i="12"/>
  <c r="I47" i="12" s="1"/>
  <c r="H48" i="12"/>
  <c r="H47" i="12" s="1"/>
  <c r="H46" i="12" s="1"/>
  <c r="G48" i="12"/>
  <c r="G47" i="12" s="1"/>
  <c r="F48" i="12"/>
  <c r="E48" i="12"/>
  <c r="E47" i="12" s="1"/>
  <c r="X47" i="12"/>
  <c r="V47" i="12"/>
  <c r="N47" i="12"/>
  <c r="F47" i="12"/>
  <c r="F46" i="12" s="1"/>
  <c r="F75" i="12" s="1"/>
  <c r="Y32" i="12"/>
  <c r="X32" i="12"/>
  <c r="W32" i="12"/>
  <c r="V32" i="12"/>
  <c r="U32" i="12"/>
  <c r="T32" i="12"/>
  <c r="S32" i="12"/>
  <c r="R32" i="12"/>
  <c r="Q32" i="12"/>
  <c r="P32" i="12"/>
  <c r="O32" i="12"/>
  <c r="N32" i="12"/>
  <c r="M32" i="12"/>
  <c r="L32" i="12"/>
  <c r="K32" i="12"/>
  <c r="J32" i="12"/>
  <c r="I32" i="12"/>
  <c r="H32" i="12"/>
  <c r="G32" i="12"/>
  <c r="F32" i="12"/>
  <c r="E32" i="12"/>
  <c r="Y25" i="12"/>
  <c r="X25" i="12"/>
  <c r="W25" i="12"/>
  <c r="V25" i="12"/>
  <c r="U25" i="12"/>
  <c r="T25" i="12"/>
  <c r="S25" i="12"/>
  <c r="R25" i="12"/>
  <c r="Q25" i="12"/>
  <c r="P25" i="12"/>
  <c r="O25" i="12"/>
  <c r="N25" i="12"/>
  <c r="M25" i="12"/>
  <c r="L25" i="12"/>
  <c r="K25" i="12"/>
  <c r="J25" i="12"/>
  <c r="I25" i="12"/>
  <c r="H25" i="12"/>
  <c r="G25" i="12"/>
  <c r="F25" i="12"/>
  <c r="E25" i="12"/>
  <c r="Y21" i="12"/>
  <c r="X21" i="12"/>
  <c r="W21" i="12"/>
  <c r="V21" i="12"/>
  <c r="U21" i="12"/>
  <c r="T21" i="12"/>
  <c r="S21" i="12"/>
  <c r="R21" i="12"/>
  <c r="Q21" i="12"/>
  <c r="P21" i="12"/>
  <c r="O21" i="12"/>
  <c r="N21" i="12"/>
  <c r="M21" i="12"/>
  <c r="L21" i="12"/>
  <c r="K21" i="12"/>
  <c r="J21" i="12"/>
  <c r="I21" i="12"/>
  <c r="H21" i="12"/>
  <c r="G21" i="12"/>
  <c r="F21" i="12"/>
  <c r="E21" i="12"/>
  <c r="Y16" i="12"/>
  <c r="Y15" i="12" s="1"/>
  <c r="Y14" i="12" s="1"/>
  <c r="X16" i="12"/>
  <c r="X15" i="12" s="1"/>
  <c r="W16" i="12"/>
  <c r="W15" i="12" s="1"/>
  <c r="V16" i="12"/>
  <c r="V15" i="12" s="1"/>
  <c r="U16" i="12"/>
  <c r="U15" i="12" s="1"/>
  <c r="T16" i="12"/>
  <c r="T15" i="12" s="1"/>
  <c r="S16" i="12"/>
  <c r="S15" i="12" s="1"/>
  <c r="R16" i="12"/>
  <c r="R15" i="12" s="1"/>
  <c r="R14" i="12" s="1"/>
  <c r="Q16" i="12"/>
  <c r="Q15" i="12" s="1"/>
  <c r="Q14" i="12" s="1"/>
  <c r="P16" i="12"/>
  <c r="P15" i="12" s="1"/>
  <c r="O16" i="12"/>
  <c r="N16" i="12"/>
  <c r="N15" i="12" s="1"/>
  <c r="M16" i="12"/>
  <c r="M15" i="12" s="1"/>
  <c r="M14" i="12" s="1"/>
  <c r="L16" i="12"/>
  <c r="L15" i="12" s="1"/>
  <c r="K16" i="12"/>
  <c r="K15" i="12" s="1"/>
  <c r="J16" i="12"/>
  <c r="J15" i="12" s="1"/>
  <c r="I16" i="12"/>
  <c r="I15" i="12" s="1"/>
  <c r="H16" i="12"/>
  <c r="H15" i="12" s="1"/>
  <c r="G16" i="12"/>
  <c r="F16" i="12"/>
  <c r="F15" i="12" s="1"/>
  <c r="F14" i="12" s="1"/>
  <c r="E16" i="12"/>
  <c r="E15" i="12" s="1"/>
  <c r="E14" i="12" s="1"/>
  <c r="O15" i="12"/>
  <c r="G15" i="12"/>
  <c r="Y10" i="12"/>
  <c r="X10" i="12"/>
  <c r="W10" i="12"/>
  <c r="V10" i="12"/>
  <c r="U10" i="12"/>
  <c r="T10" i="12"/>
  <c r="S10" i="12"/>
  <c r="R10" i="12"/>
  <c r="Q10" i="12"/>
  <c r="P10" i="12"/>
  <c r="O10" i="12"/>
  <c r="N10" i="12"/>
  <c r="M10" i="12"/>
  <c r="L10" i="12"/>
  <c r="K10" i="12"/>
  <c r="J10" i="12"/>
  <c r="I10" i="12"/>
  <c r="H10" i="12"/>
  <c r="G10" i="12"/>
  <c r="F10" i="12"/>
  <c r="E10" i="12"/>
  <c r="K14" i="12" l="1"/>
  <c r="S14" i="12"/>
  <c r="K99" i="12"/>
  <c r="W99" i="12"/>
  <c r="O10" i="16"/>
  <c r="AE10" i="16"/>
  <c r="S10" i="16"/>
  <c r="V46" i="12"/>
  <c r="V75" i="12" s="1"/>
  <c r="K46" i="12"/>
  <c r="K75" i="12" s="1"/>
  <c r="K76" i="12" s="1"/>
  <c r="O46" i="12"/>
  <c r="O75" i="12" s="1"/>
  <c r="W46" i="12"/>
  <c r="W75" i="12" s="1"/>
  <c r="D100" i="12"/>
  <c r="E100" i="12" s="1"/>
  <c r="P99" i="12"/>
  <c r="K10" i="16"/>
  <c r="AF10" i="16" s="1"/>
  <c r="AA10" i="16"/>
  <c r="AF12" i="16"/>
  <c r="R99" i="12"/>
  <c r="X99" i="12"/>
  <c r="L99" i="12"/>
  <c r="D17" i="14"/>
  <c r="X46" i="12"/>
  <c r="N14" i="12"/>
  <c r="N44" i="12" s="1"/>
  <c r="N46" i="12"/>
  <c r="N75" i="12" s="1"/>
  <c r="L46" i="12"/>
  <c r="L75" i="12" s="1"/>
  <c r="G99" i="12"/>
  <c r="S99" i="12"/>
  <c r="M99" i="12"/>
  <c r="Y99" i="12"/>
  <c r="I14" i="12"/>
  <c r="I44" i="12" s="1"/>
  <c r="U14" i="12"/>
  <c r="U44" i="12" s="1"/>
  <c r="U76" i="12" s="1"/>
  <c r="G46" i="12"/>
  <c r="G75" i="12" s="1"/>
  <c r="S46" i="12"/>
  <c r="S75" i="12" s="1"/>
  <c r="H99" i="12"/>
  <c r="T99" i="12"/>
  <c r="J14" i="12"/>
  <c r="J44" i="12" s="1"/>
  <c r="V14" i="12"/>
  <c r="V44" i="12" s="1"/>
  <c r="V76" i="12" s="1"/>
  <c r="T46" i="12"/>
  <c r="T75" i="12" s="1"/>
  <c r="I99" i="12"/>
  <c r="U99" i="12"/>
  <c r="F17" i="14"/>
  <c r="E44" i="12"/>
  <c r="Q44" i="12"/>
  <c r="F44" i="12"/>
  <c r="F76" i="12" s="1"/>
  <c r="R44" i="12"/>
  <c r="H75" i="12"/>
  <c r="P75" i="12"/>
  <c r="X75" i="12"/>
  <c r="E17" i="14"/>
  <c r="AF11" i="16"/>
  <c r="M44" i="12"/>
  <c r="Y44" i="12"/>
  <c r="G44" i="12"/>
  <c r="G76" i="12" s="1"/>
  <c r="O44" i="12"/>
  <c r="W44" i="12"/>
  <c r="W76" i="12" s="1"/>
  <c r="G14" i="12"/>
  <c r="O14" i="12"/>
  <c r="W14" i="12"/>
  <c r="J46" i="12"/>
  <c r="J75" i="12" s="1"/>
  <c r="R46" i="12"/>
  <c r="R75" i="12" s="1"/>
  <c r="E46" i="12"/>
  <c r="E75" i="12" s="1"/>
  <c r="I46" i="12"/>
  <c r="I75" i="12" s="1"/>
  <c r="M46" i="12"/>
  <c r="M75" i="12" s="1"/>
  <c r="Q46" i="12"/>
  <c r="Q75" i="12" s="1"/>
  <c r="U46" i="12"/>
  <c r="U75" i="12" s="1"/>
  <c r="Y46" i="12"/>
  <c r="Y75" i="12" s="1"/>
  <c r="F99" i="12"/>
  <c r="F100" i="12" s="1"/>
  <c r="G100" i="12" s="1"/>
  <c r="H100" i="12" s="1"/>
  <c r="I100" i="12" s="1"/>
  <c r="J100" i="12" s="1"/>
  <c r="K100" i="12" s="1"/>
  <c r="L100" i="12" s="1"/>
  <c r="M100" i="12" s="1"/>
  <c r="N100" i="12" s="1"/>
  <c r="O100" i="12" s="1"/>
  <c r="P100" i="12" s="1"/>
  <c r="Q100" i="12" s="1"/>
  <c r="R100" i="12" s="1"/>
  <c r="S100" i="12" s="1"/>
  <c r="T100" i="12" s="1"/>
  <c r="U100" i="12" s="1"/>
  <c r="V100" i="12" s="1"/>
  <c r="W100" i="12" s="1"/>
  <c r="X100" i="12" s="1"/>
  <c r="Y100" i="12" s="1"/>
  <c r="N99" i="12"/>
  <c r="V99" i="12"/>
  <c r="L44" i="12"/>
  <c r="H14" i="12"/>
  <c r="H44" i="12" s="1"/>
  <c r="L14" i="12"/>
  <c r="P14" i="12"/>
  <c r="P44" i="12" s="1"/>
  <c r="T14" i="12"/>
  <c r="T44" i="12" s="1"/>
  <c r="T76" i="12" s="1"/>
  <c r="X14" i="12"/>
  <c r="X44" i="12" s="1"/>
  <c r="G9" i="13"/>
  <c r="G41" i="13" s="1"/>
  <c r="H15" i="13" s="1"/>
  <c r="AF13" i="16"/>
  <c r="K44" i="12"/>
  <c r="S44" i="12"/>
  <c r="S76" i="12" s="1"/>
  <c r="D19" i="10"/>
  <c r="E76" i="12" l="1"/>
  <c r="E77" i="12" s="1"/>
  <c r="F77" i="12" s="1"/>
  <c r="R76" i="12"/>
  <c r="Y76" i="12"/>
  <c r="O76" i="12"/>
  <c r="I76" i="12"/>
  <c r="L76" i="12"/>
  <c r="H12" i="13"/>
  <c r="J76" i="12"/>
  <c r="N76" i="12"/>
  <c r="H39" i="13"/>
  <c r="H18" i="13"/>
  <c r="M76" i="12"/>
  <c r="Q76" i="12"/>
  <c r="G77" i="12"/>
  <c r="P76" i="12"/>
  <c r="H76" i="12"/>
  <c r="X76" i="12"/>
  <c r="D34" i="10"/>
  <c r="D30" i="10"/>
  <c r="D26" i="10"/>
  <c r="D33" i="10"/>
  <c r="D29" i="10"/>
  <c r="D25" i="10"/>
  <c r="D20" i="10"/>
  <c r="H77" i="12" l="1"/>
  <c r="I77" i="12" s="1"/>
  <c r="J77" i="12" s="1"/>
  <c r="K77" i="12" s="1"/>
  <c r="L77" i="12" s="1"/>
  <c r="M77" i="12" s="1"/>
  <c r="N77" i="12" s="1"/>
  <c r="O77" i="12" s="1"/>
  <c r="P77" i="12" s="1"/>
  <c r="Q77" i="12" s="1"/>
  <c r="R77" i="12" s="1"/>
  <c r="S77" i="12" s="1"/>
  <c r="T77" i="12" s="1"/>
  <c r="U77" i="12" s="1"/>
  <c r="V77" i="12" s="1"/>
  <c r="W77" i="12" s="1"/>
  <c r="X77" i="12" s="1"/>
  <c r="Y77" i="12" s="1"/>
  <c r="Q16" i="8"/>
  <c r="Q72" i="8"/>
  <c r="D33" i="8" l="1"/>
  <c r="Q28" i="8" l="1"/>
  <c r="R29" i="8"/>
  <c r="S29" i="8"/>
  <c r="Q29" i="8"/>
  <c r="Q24" i="8"/>
  <c r="Q25" i="8"/>
  <c r="D107" i="5" l="1"/>
  <c r="E107" i="5"/>
  <c r="E91" i="5"/>
  <c r="D91" i="5"/>
  <c r="D83" i="5" l="1"/>
  <c r="D80" i="5" s="1"/>
  <c r="I88" i="5"/>
  <c r="I87" i="5"/>
  <c r="I86" i="5"/>
  <c r="I85" i="5"/>
  <c r="I84" i="5"/>
  <c r="I89" i="5"/>
  <c r="I82" i="5"/>
  <c r="I81" i="5"/>
  <c r="I83" i="5" l="1"/>
  <c r="I80" i="5" s="1"/>
  <c r="I52" i="5"/>
  <c r="D35" i="5"/>
  <c r="I41" i="5"/>
  <c r="I40" i="5"/>
  <c r="D29" i="5" l="1"/>
  <c r="I28" i="5" l="1"/>
  <c r="I26" i="5"/>
  <c r="I27" i="5"/>
  <c r="D25" i="5"/>
  <c r="D13" i="5"/>
  <c r="I25" i="5" l="1"/>
  <c r="I268" i="9"/>
  <c r="E268" i="9"/>
  <c r="C268" i="9"/>
  <c r="L251" i="9"/>
  <c r="K251" i="9"/>
  <c r="J251" i="9"/>
  <c r="I251" i="9"/>
  <c r="E251" i="9"/>
  <c r="C251" i="9"/>
  <c r="L234" i="9"/>
  <c r="K234" i="9"/>
  <c r="J234" i="9"/>
  <c r="I234" i="9"/>
  <c r="E234" i="9"/>
  <c r="C234" i="9"/>
  <c r="L217" i="9"/>
  <c r="K217" i="9"/>
  <c r="J217" i="9"/>
  <c r="I217" i="9"/>
  <c r="E217" i="9"/>
  <c r="C217" i="9"/>
  <c r="L200" i="9"/>
  <c r="K200" i="9"/>
  <c r="J200" i="9"/>
  <c r="I200" i="9"/>
  <c r="E200" i="9"/>
  <c r="C200" i="9"/>
  <c r="L183" i="9"/>
  <c r="K183" i="9"/>
  <c r="J183" i="9"/>
  <c r="I183" i="9"/>
  <c r="E183" i="9"/>
  <c r="C183" i="9"/>
  <c r="L166" i="9"/>
  <c r="K166" i="9"/>
  <c r="J166" i="9"/>
  <c r="I166" i="9"/>
  <c r="E166" i="9"/>
  <c r="C166" i="9"/>
  <c r="L149" i="9"/>
  <c r="K149" i="9"/>
  <c r="J149" i="9"/>
  <c r="I149" i="9"/>
  <c r="E149" i="9"/>
  <c r="C149" i="9"/>
  <c r="I132" i="9"/>
  <c r="E132" i="9"/>
  <c r="C132" i="9"/>
  <c r="K115" i="9"/>
  <c r="L115" i="9"/>
  <c r="J115" i="9"/>
  <c r="I115" i="9"/>
  <c r="E115" i="9"/>
  <c r="C115" i="9"/>
  <c r="K98" i="9"/>
  <c r="L98" i="9"/>
  <c r="J98" i="9"/>
  <c r="I98" i="9"/>
  <c r="E98" i="9"/>
  <c r="C98" i="9"/>
  <c r="K81" i="9"/>
  <c r="L81" i="9"/>
  <c r="J81" i="9"/>
  <c r="I81" i="9"/>
  <c r="E81" i="9"/>
  <c r="C81" i="9"/>
  <c r="I47" i="9"/>
  <c r="L64" i="9"/>
  <c r="K64" i="9"/>
  <c r="J64" i="9"/>
  <c r="I64" i="9"/>
  <c r="E64" i="9"/>
  <c r="C64" i="9"/>
  <c r="E148" i="9" l="1"/>
  <c r="I148" i="9"/>
  <c r="J148" i="9"/>
  <c r="C148" i="9"/>
  <c r="K148" i="9"/>
  <c r="L148" i="9"/>
  <c r="K47" i="9"/>
  <c r="L47" i="9"/>
  <c r="J47" i="9"/>
  <c r="E47" i="9"/>
  <c r="C47" i="9"/>
  <c r="L30" i="9"/>
  <c r="K30" i="9"/>
  <c r="J30" i="9"/>
  <c r="I30" i="9"/>
  <c r="E30" i="9"/>
  <c r="C30" i="9"/>
  <c r="L13" i="9"/>
  <c r="K13" i="9"/>
  <c r="J13" i="9"/>
  <c r="I13" i="9"/>
  <c r="E13" i="9"/>
  <c r="C13" i="9"/>
  <c r="C12" i="9" l="1"/>
  <c r="K12" i="9"/>
  <c r="R73" i="8" s="1"/>
  <c r="L12" i="9"/>
  <c r="S73" i="8" s="1"/>
  <c r="J12" i="9"/>
  <c r="Q73" i="8" s="1"/>
  <c r="I12" i="9"/>
  <c r="I123" i="5" s="1"/>
  <c r="S72" i="8"/>
  <c r="R72" i="8"/>
  <c r="S71" i="8"/>
  <c r="R71" i="8"/>
  <c r="Q71" i="8"/>
  <c r="S70" i="8"/>
  <c r="R70" i="8"/>
  <c r="Q70" i="8"/>
  <c r="S66" i="8"/>
  <c r="R66" i="8"/>
  <c r="Q66" i="8"/>
  <c r="S64" i="8"/>
  <c r="R64" i="8"/>
  <c r="Q64" i="8"/>
  <c r="S62" i="8"/>
  <c r="R62" i="8"/>
  <c r="Q62" i="8"/>
  <c r="S60" i="8"/>
  <c r="R60" i="8"/>
  <c r="Q60" i="8"/>
  <c r="S58" i="8"/>
  <c r="R58" i="8"/>
  <c r="Q58" i="8"/>
  <c r="S56" i="8"/>
  <c r="R56" i="8"/>
  <c r="Q56" i="8"/>
  <c r="R54" i="8"/>
  <c r="S54" i="8"/>
  <c r="Q54" i="8"/>
  <c r="I53" i="8"/>
  <c r="H53" i="8"/>
  <c r="G53" i="8"/>
  <c r="E53" i="8"/>
  <c r="F53" i="8"/>
  <c r="D53" i="8"/>
  <c r="E69" i="8"/>
  <c r="F69" i="8"/>
  <c r="D69" i="8"/>
  <c r="S46" i="8"/>
  <c r="R46" i="8"/>
  <c r="Q46" i="8"/>
  <c r="S44" i="8"/>
  <c r="R44" i="8"/>
  <c r="Q44" i="8"/>
  <c r="S42" i="8"/>
  <c r="R42" i="8"/>
  <c r="Q42" i="8"/>
  <c r="S40" i="8"/>
  <c r="R40" i="8"/>
  <c r="Q40" i="8"/>
  <c r="S38" i="8"/>
  <c r="R38" i="8"/>
  <c r="Q38" i="8"/>
  <c r="R36" i="8"/>
  <c r="S36" i="8"/>
  <c r="Q36" i="8"/>
  <c r="D52" i="8" l="1"/>
  <c r="S69" i="8"/>
  <c r="E52" i="8"/>
  <c r="F52" i="8"/>
  <c r="R53" i="8"/>
  <c r="Q69" i="8"/>
  <c r="R69" i="8"/>
  <c r="Q53" i="8"/>
  <c r="S53" i="8"/>
  <c r="R34" i="8"/>
  <c r="S34" i="8"/>
  <c r="Q34" i="8"/>
  <c r="G33" i="8"/>
  <c r="H33" i="8"/>
  <c r="I33" i="8"/>
  <c r="F33" i="8"/>
  <c r="E33" i="8"/>
  <c r="S52" i="8" l="1"/>
  <c r="Q52" i="8"/>
  <c r="R52" i="8"/>
  <c r="I14" i="5"/>
  <c r="D39" i="7" l="1"/>
  <c r="D33" i="7"/>
  <c r="I57" i="5"/>
  <c r="D32" i="7" l="1"/>
  <c r="I102" i="5"/>
  <c r="I104" i="5"/>
  <c r="I106" i="5"/>
  <c r="E12" i="9"/>
  <c r="S16" i="8" l="1"/>
  <c r="R16" i="8"/>
  <c r="D90" i="5"/>
  <c r="D21" i="10" s="1"/>
  <c r="D70" i="5"/>
  <c r="D65" i="5"/>
  <c r="D45" i="5"/>
  <c r="D21" i="5"/>
  <c r="D34" i="5" l="1"/>
  <c r="S51" i="8"/>
  <c r="R51" i="8"/>
  <c r="Q51" i="8"/>
  <c r="S50" i="8"/>
  <c r="R50" i="8"/>
  <c r="Q50" i="8"/>
  <c r="E49" i="8"/>
  <c r="E32" i="8" s="1"/>
  <c r="E31" i="8" s="1"/>
  <c r="F49" i="8"/>
  <c r="F32" i="8" s="1"/>
  <c r="F31" i="8" s="1"/>
  <c r="D49" i="8"/>
  <c r="D32" i="8" l="1"/>
  <c r="D31" i="8" s="1"/>
  <c r="D22" i="10" s="1"/>
  <c r="R33" i="8"/>
  <c r="S33" i="8"/>
  <c r="R49" i="8"/>
  <c r="Q49" i="8"/>
  <c r="S49" i="8"/>
  <c r="R28" i="8"/>
  <c r="S28" i="8"/>
  <c r="S30" i="8"/>
  <c r="R30" i="8"/>
  <c r="Q30" i="8"/>
  <c r="S27" i="8"/>
  <c r="R27" i="8"/>
  <c r="Q27" i="8"/>
  <c r="S26" i="8"/>
  <c r="R26" i="8"/>
  <c r="Q26" i="8"/>
  <c r="S25" i="8"/>
  <c r="R25" i="8"/>
  <c r="S24" i="8"/>
  <c r="R24" i="8"/>
  <c r="S23" i="8"/>
  <c r="R23" i="8"/>
  <c r="Q23" i="8"/>
  <c r="S22" i="8"/>
  <c r="R22" i="8"/>
  <c r="Q22" i="8"/>
  <c r="S21" i="8"/>
  <c r="R21" i="8"/>
  <c r="Q21" i="8"/>
  <c r="S20" i="8"/>
  <c r="R20" i="8"/>
  <c r="Q20" i="8"/>
  <c r="S18" i="8"/>
  <c r="R18" i="8"/>
  <c r="Q18" i="8"/>
  <c r="S17" i="8"/>
  <c r="R17" i="8"/>
  <c r="Q17" i="8"/>
  <c r="S14" i="8"/>
  <c r="R14" i="8"/>
  <c r="Q14" i="8"/>
  <c r="E19" i="8"/>
  <c r="F19" i="8"/>
  <c r="D19" i="8"/>
  <c r="E15" i="8"/>
  <c r="F15" i="8"/>
  <c r="D15" i="8"/>
  <c r="F13" i="8" l="1"/>
  <c r="F12" i="8" s="1"/>
  <c r="E13" i="8"/>
  <c r="E12" i="8" s="1"/>
  <c r="D13" i="8"/>
  <c r="D12" i="8" s="1"/>
  <c r="S32" i="8"/>
  <c r="S31" i="8" s="1"/>
  <c r="R32" i="8"/>
  <c r="R31" i="8" s="1"/>
  <c r="Q33" i="8"/>
  <c r="R19" i="8"/>
  <c r="R15" i="8"/>
  <c r="S19" i="8"/>
  <c r="Q19" i="8"/>
  <c r="S15" i="8"/>
  <c r="Q15" i="8"/>
  <c r="R13" i="8" l="1"/>
  <c r="Q13" i="8"/>
  <c r="S13" i="8"/>
  <c r="Q32" i="8"/>
  <c r="Q31" i="8" s="1"/>
  <c r="I72" i="5"/>
  <c r="I73" i="5"/>
  <c r="I74" i="5"/>
  <c r="I75" i="5"/>
  <c r="I76" i="5"/>
  <c r="I77" i="5"/>
  <c r="I78" i="5"/>
  <c r="I79" i="5"/>
  <c r="I71" i="5"/>
  <c r="I67" i="5"/>
  <c r="I68" i="5"/>
  <c r="I69" i="5"/>
  <c r="I66" i="5"/>
  <c r="I64" i="5"/>
  <c r="I63" i="5"/>
  <c r="D62" i="5"/>
  <c r="I59" i="5"/>
  <c r="I60" i="5"/>
  <c r="I61" i="5"/>
  <c r="I58" i="5"/>
  <c r="I51" i="5"/>
  <c r="I53" i="5"/>
  <c r="I42" i="5"/>
  <c r="Q12" i="8" l="1"/>
  <c r="D46" i="10" s="1"/>
  <c r="I70" i="5"/>
  <c r="I65" i="5"/>
  <c r="S12" i="8"/>
  <c r="D44" i="10" s="1"/>
  <c r="R12" i="8"/>
  <c r="D45" i="10" s="1"/>
  <c r="D56" i="5"/>
  <c r="I62" i="5"/>
  <c r="I47" i="5"/>
  <c r="I48" i="5"/>
  <c r="I49" i="5"/>
  <c r="I50" i="5"/>
  <c r="I54" i="5"/>
  <c r="I55" i="5"/>
  <c r="I46" i="5"/>
  <c r="I44" i="5"/>
  <c r="I43" i="5"/>
  <c r="I39" i="5"/>
  <c r="I38" i="5"/>
  <c r="I37" i="5"/>
  <c r="I36" i="5"/>
  <c r="D12" i="5" l="1"/>
  <c r="D11" i="5" s="1"/>
  <c r="D43" i="10"/>
  <c r="I35" i="5"/>
  <c r="I56" i="5"/>
  <c r="I45" i="5"/>
  <c r="I110" i="5"/>
  <c r="I112" i="5"/>
  <c r="I114" i="5"/>
  <c r="I116" i="5"/>
  <c r="I118" i="5"/>
  <c r="I120" i="5"/>
  <c r="I122" i="5"/>
  <c r="I108" i="5"/>
  <c r="I94" i="5"/>
  <c r="I96" i="5"/>
  <c r="I98" i="5"/>
  <c r="I100" i="5"/>
  <c r="I92" i="5"/>
  <c r="I33" i="5"/>
  <c r="I32" i="5"/>
  <c r="I31" i="5"/>
  <c r="I30" i="5"/>
  <c r="I24" i="5"/>
  <c r="I23" i="5"/>
  <c r="I22" i="5"/>
  <c r="I20" i="5"/>
  <c r="I19" i="5"/>
  <c r="I18" i="5"/>
  <c r="I17" i="5"/>
  <c r="I16" i="5"/>
  <c r="I15" i="5"/>
  <c r="G35" i="7"/>
  <c r="G36" i="7"/>
  <c r="G37" i="7"/>
  <c r="G38" i="7"/>
  <c r="G34" i="7"/>
  <c r="G41" i="7"/>
  <c r="G42" i="7"/>
  <c r="G43" i="7"/>
  <c r="G44" i="7"/>
  <c r="G45" i="7"/>
  <c r="G46" i="7"/>
  <c r="G47" i="7"/>
  <c r="G48" i="7"/>
  <c r="G49" i="7"/>
  <c r="G40" i="7"/>
  <c r="D13" i="7"/>
  <c r="D29" i="7"/>
  <c r="G31" i="7"/>
  <c r="G15" i="7"/>
  <c r="G16" i="7"/>
  <c r="G17" i="7"/>
  <c r="G18" i="7"/>
  <c r="G19" i="7"/>
  <c r="G20" i="7"/>
  <c r="G21" i="7"/>
  <c r="G22" i="7"/>
  <c r="G23" i="7"/>
  <c r="G24" i="7"/>
  <c r="G25" i="7"/>
  <c r="G26" i="7"/>
  <c r="G27" i="7"/>
  <c r="G28" i="7"/>
  <c r="G30" i="7"/>
  <c r="G14" i="7"/>
  <c r="I107" i="5" l="1"/>
  <c r="I91" i="5"/>
  <c r="I29" i="5"/>
  <c r="I13" i="5"/>
  <c r="G33" i="7"/>
  <c r="D28" i="10" s="1"/>
  <c r="D27" i="10" s="1"/>
  <c r="I34" i="5"/>
  <c r="I21" i="5"/>
  <c r="G39" i="7"/>
  <c r="G29" i="7"/>
  <c r="D24" i="10" s="1"/>
  <c r="D23" i="10" s="1"/>
  <c r="D12" i="7"/>
  <c r="G13" i="7"/>
  <c r="D18" i="10" s="1"/>
  <c r="I12" i="5" l="1"/>
  <c r="I90" i="5"/>
  <c r="D17" i="10"/>
  <c r="D11" i="7"/>
  <c r="G32" i="7"/>
  <c r="D32" i="10"/>
  <c r="D31" i="10" s="1"/>
  <c r="G12" i="7"/>
  <c r="I11" i="5" l="1"/>
  <c r="D37" i="10"/>
  <c r="D16" i="10"/>
  <c r="D36" i="10" s="1"/>
  <c r="D38" i="10"/>
  <c r="D39" i="10"/>
  <c r="D41" i="10"/>
  <c r="G11" i="7"/>
  <c r="D49" i="10" l="1"/>
  <c r="D50" i="10"/>
  <c r="D35" i="10"/>
  <c r="D48" i="10"/>
  <c r="D11" i="10" l="1"/>
  <c r="D42" i="10"/>
  <c r="D12" i="10" s="1"/>
  <c r="D13" i="10" l="1"/>
</calcChain>
</file>

<file path=xl/sharedStrings.xml><?xml version="1.0" encoding="utf-8"?>
<sst xmlns="http://schemas.openxmlformats.org/spreadsheetml/2006/main" count="1943" uniqueCount="1068">
  <si>
    <t>REPORTS ON THE MATURITY STRUCTURE OF ASSETS AND LIABILITIES</t>
  </si>
  <si>
    <t>Aggregately and by significant currency</t>
  </si>
  <si>
    <t>in Denar 000</t>
  </si>
  <si>
    <t>Ref. no.</t>
  </si>
  <si>
    <t>Position</t>
  </si>
  <si>
    <t>Contractual maturity</t>
  </si>
  <si>
    <t>1</t>
  </si>
  <si>
    <t>2</t>
  </si>
  <si>
    <t>3</t>
  </si>
  <si>
    <t>4</t>
  </si>
  <si>
    <t>5</t>
  </si>
  <si>
    <t>6</t>
  </si>
  <si>
    <t>7</t>
  </si>
  <si>
    <t>8</t>
  </si>
  <si>
    <t>9</t>
  </si>
  <si>
    <t>10</t>
  </si>
  <si>
    <t>11</t>
  </si>
  <si>
    <t>12</t>
  </si>
  <si>
    <t>13</t>
  </si>
  <si>
    <t>14</t>
  </si>
  <si>
    <t>15</t>
  </si>
  <si>
    <t>16</t>
  </si>
  <si>
    <t>17</t>
  </si>
  <si>
    <t>18</t>
  </si>
  <si>
    <t>19</t>
  </si>
  <si>
    <t>20</t>
  </si>
  <si>
    <t>21</t>
  </si>
  <si>
    <t>22</t>
  </si>
  <si>
    <t>Part 1. OUTFLOWS</t>
  </si>
  <si>
    <t>Overnight</t>
  </si>
  <si>
    <t>From overnight to 2 days</t>
  </si>
  <si>
    <t>Over 2 days up to 3 days</t>
  </si>
  <si>
    <t>Over 3 days up to 4 days</t>
  </si>
  <si>
    <t>Over 4 days up to 5 days</t>
  </si>
  <si>
    <t>Over 5 days up to 6 days</t>
  </si>
  <si>
    <t>Over 6 days up to 7 days</t>
  </si>
  <si>
    <t>Over 7 days up to 2 weeks</t>
  </si>
  <si>
    <t>Over 2 weeks up to 3 weeks</t>
  </si>
  <si>
    <t>Over 3 weeks up to 4 weeks</t>
  </si>
  <si>
    <t>Over 4 weeks up to 5 weeks</t>
  </si>
  <si>
    <t>Over 5 weeks up to 2 months</t>
  </si>
  <si>
    <t>Over 2 months up to 3 months</t>
  </si>
  <si>
    <t>Over 3 months up to 4 months</t>
  </si>
  <si>
    <t>Over 4 months up to 5 months</t>
  </si>
  <si>
    <t>Over 5 months up to 6 months</t>
  </si>
  <si>
    <t>Over 6 months up to 9 months</t>
  </si>
  <si>
    <t>Over 9 months up to 12 months</t>
  </si>
  <si>
    <t>Over 12 months up to 2 years</t>
  </si>
  <si>
    <t>Over 2 years up to 5 years</t>
  </si>
  <si>
    <t>Over 5 years</t>
  </si>
  <si>
    <t>1.1</t>
  </si>
  <si>
    <t>Liabilities from issued securities (which are not treated as retail deposits)</t>
  </si>
  <si>
    <t>1.1.1</t>
  </si>
  <si>
    <t>covered bonds</t>
  </si>
  <si>
    <t>1.1.2</t>
  </si>
  <si>
    <t>securitization</t>
  </si>
  <si>
    <t>1.1.3</t>
  </si>
  <si>
    <t>other</t>
  </si>
  <si>
    <t>1.2</t>
  </si>
  <si>
    <t>Liabilities resulting from secured lending and capital market-driven transactions, covered by:</t>
  </si>
  <si>
    <t>1.2.1</t>
  </si>
  <si>
    <t>Level 1 liquid assets</t>
  </si>
  <si>
    <t>1.2.1.1</t>
  </si>
  <si>
    <t>Level 1 (excluding covered bonds)</t>
  </si>
  <si>
    <t>1.2.1.1.1</t>
  </si>
  <si>
    <t>Level 1 central bank</t>
  </si>
  <si>
    <t>1.2.1.1.2</t>
  </si>
  <si>
    <t>Level 1 central government</t>
  </si>
  <si>
    <t>1.2.1.1.3</t>
  </si>
  <si>
    <t>Level 1 other</t>
  </si>
  <si>
    <t>1.2.1.2</t>
  </si>
  <si>
    <t>Level 1 covered bonds</t>
  </si>
  <si>
    <t>1.2.2</t>
  </si>
  <si>
    <t>Sub-level 2A liquid assets</t>
  </si>
  <si>
    <t>1.2.2.1</t>
  </si>
  <si>
    <t>Sub-level 2A corporate debt securities</t>
  </si>
  <si>
    <t>1.2.2.2</t>
  </si>
  <si>
    <t>Sub-level 2А covered bonds</t>
  </si>
  <si>
    <t>1.2.2.3</t>
  </si>
  <si>
    <t>Sub-level 2A other</t>
  </si>
  <si>
    <t>1.2.3</t>
  </si>
  <si>
    <t>Sub-level 2B liquid assets</t>
  </si>
  <si>
    <t>1.2.3.1</t>
  </si>
  <si>
    <t>Sub-level 2B securitization</t>
  </si>
  <si>
    <t>1.2.3.2</t>
  </si>
  <si>
    <t xml:space="preserve">Sub-level 2B covered bonds </t>
  </si>
  <si>
    <t>1.2.3.3</t>
  </si>
  <si>
    <t>Sub-level 2B corporate debt securities</t>
  </si>
  <si>
    <t>1.2.3.4</t>
  </si>
  <si>
    <t xml:space="preserve">Sub-level 2B shares </t>
  </si>
  <si>
    <t>1.2.3.5</t>
  </si>
  <si>
    <t>Sub-level 2B other</t>
  </si>
  <si>
    <t>1.2.4</t>
  </si>
  <si>
    <t>Other positions</t>
  </si>
  <si>
    <t>1.3</t>
  </si>
  <si>
    <t xml:space="preserve">Liabilities based on deposits </t>
  </si>
  <si>
    <t>1.3.1</t>
  </si>
  <si>
    <t>stable retail deposits</t>
  </si>
  <si>
    <t>1.3.2</t>
  </si>
  <si>
    <t>other retail deposits</t>
  </si>
  <si>
    <t>1.3.3</t>
  </si>
  <si>
    <t>operational deposits</t>
  </si>
  <si>
    <t>1.3.4</t>
  </si>
  <si>
    <t>non-operational bank deposits</t>
  </si>
  <si>
    <t>1.3.5</t>
  </si>
  <si>
    <t>non-operational deposits from other financial entities</t>
  </si>
  <si>
    <t>1.3.6</t>
  </si>
  <si>
    <t>non-operational deposits from central banks</t>
  </si>
  <si>
    <t>1.3.7</t>
  </si>
  <si>
    <t>non-operational deposits from non-financial entities</t>
  </si>
  <si>
    <t>1.3.8</t>
  </si>
  <si>
    <t>non-operational deposits from other entities</t>
  </si>
  <si>
    <t>1.4</t>
  </si>
  <si>
    <t>Foreign currency swap contracts (FX)</t>
  </si>
  <si>
    <t>1.5</t>
  </si>
  <si>
    <t>Outflows from other derivatives</t>
  </si>
  <si>
    <t>1.6</t>
  </si>
  <si>
    <t>Other outflows</t>
  </si>
  <si>
    <t>1.7</t>
  </si>
  <si>
    <t>Total outflows (1.1+1.2+1.3+1.4+1.5+1.6)</t>
  </si>
  <si>
    <t>Part 2. INFLOWS</t>
  </si>
  <si>
    <t>2.1</t>
  </si>
  <si>
    <t>Claims from secured lending and capital market-driven transactions, covered by:</t>
  </si>
  <si>
    <t>2.1.1</t>
  </si>
  <si>
    <t>2.1.1.1</t>
  </si>
  <si>
    <t>2.1.1.1.1</t>
  </si>
  <si>
    <t>2.1.1.1.2</t>
  </si>
  <si>
    <t>2.1.1.1.3</t>
  </si>
  <si>
    <t>2.1.1.2</t>
  </si>
  <si>
    <t>2.1.2</t>
  </si>
  <si>
    <t>2.1.2.1</t>
  </si>
  <si>
    <t>2.1.2.2</t>
  </si>
  <si>
    <t>2.1.2.3</t>
  </si>
  <si>
    <t>2.1.3</t>
  </si>
  <si>
    <t>2.1.3.1</t>
  </si>
  <si>
    <t>2.1.3.2</t>
  </si>
  <si>
    <t>2.1.3.3</t>
  </si>
  <si>
    <t>2.1.3.4</t>
  </si>
  <si>
    <t>2.1.3.5</t>
  </si>
  <si>
    <t>2.1.4</t>
  </si>
  <si>
    <t>2.2</t>
  </si>
  <si>
    <t>Claims based on loans and advances approved to:</t>
  </si>
  <si>
    <t>2.2.1</t>
  </si>
  <si>
    <t>natural persons and small companies</t>
  </si>
  <si>
    <t>2.2.2</t>
  </si>
  <si>
    <t>non-financial entities</t>
  </si>
  <si>
    <t>2.2.3</t>
  </si>
  <si>
    <t xml:space="preserve">banks </t>
  </si>
  <si>
    <t>2.2.4</t>
  </si>
  <si>
    <t xml:space="preserve">other financial entities </t>
  </si>
  <si>
    <t>2.2.5</t>
  </si>
  <si>
    <t xml:space="preserve">central banks </t>
  </si>
  <si>
    <t>2.2.6</t>
  </si>
  <si>
    <t xml:space="preserve">other entities </t>
  </si>
  <si>
    <t>2.3</t>
  </si>
  <si>
    <t>2.4</t>
  </si>
  <si>
    <t>Inflows from other derivatives</t>
  </si>
  <si>
    <t>2.5</t>
  </si>
  <si>
    <t xml:space="preserve">Inflows based on investment in securities </t>
  </si>
  <si>
    <t>2.6</t>
  </si>
  <si>
    <t>Other inflows</t>
  </si>
  <si>
    <t>2.7</t>
  </si>
  <si>
    <t>Total inflows (2.1+2.2+2.3+2.4+2.5+2.6)</t>
  </si>
  <si>
    <t>2.8</t>
  </si>
  <si>
    <t xml:space="preserve">Difference (total inflows-total outflows) </t>
  </si>
  <si>
    <t>2.9</t>
  </si>
  <si>
    <t xml:space="preserve">Cumulative </t>
  </si>
  <si>
    <t xml:space="preserve">Part 3. AVAILABLE AMOUNT </t>
  </si>
  <si>
    <t>Initial balance</t>
  </si>
  <si>
    <t>3.1</t>
  </si>
  <si>
    <t xml:space="preserve">Cash </t>
  </si>
  <si>
    <t>3.2</t>
  </si>
  <si>
    <t>Funds with the central bank that can be withdrawn</t>
  </si>
  <si>
    <t>3.3</t>
  </si>
  <si>
    <t>3.3.1</t>
  </si>
  <si>
    <t>3.3.1.1</t>
  </si>
  <si>
    <t>3.3.1.2</t>
  </si>
  <si>
    <t>3.3.1.3</t>
  </si>
  <si>
    <t>3.3.2</t>
  </si>
  <si>
    <t>3.4</t>
  </si>
  <si>
    <t>3.4.1</t>
  </si>
  <si>
    <t>3.4.2</t>
  </si>
  <si>
    <t>3.4.3</t>
  </si>
  <si>
    <t>3.5</t>
  </si>
  <si>
    <t>3.5.1</t>
  </si>
  <si>
    <t>3.5.2</t>
  </si>
  <si>
    <t>3.5.3</t>
  </si>
  <si>
    <t>3.5.4</t>
  </si>
  <si>
    <t>3.5.5</t>
  </si>
  <si>
    <t>3.6</t>
  </si>
  <si>
    <t>3.7</t>
  </si>
  <si>
    <t>Unused approved off-balance sheet support</t>
  </si>
  <si>
    <t>3.8</t>
  </si>
  <si>
    <t>Net change in the amount of unencumbered assets</t>
  </si>
  <si>
    <t>3.9</t>
  </si>
  <si>
    <t>Cumulative amount of unencumbered assets</t>
  </si>
  <si>
    <t>Part 4. OFF-BALANCE SHEET LIABILITIES</t>
  </si>
  <si>
    <t>4.1</t>
  </si>
  <si>
    <t>Outflows from credit and liquidity facilities</t>
  </si>
  <si>
    <t>4.1.1</t>
  </si>
  <si>
    <t xml:space="preserve">Credit facility </t>
  </si>
  <si>
    <t>4.1.2</t>
  </si>
  <si>
    <t>Liquidity facility</t>
  </si>
  <si>
    <t>4.2</t>
  </si>
  <si>
    <t>Other outflows from off-balance sheet liabilities</t>
  </si>
  <si>
    <t>4.3</t>
  </si>
  <si>
    <t>Outflows due to significant reduction in the creditworthiness</t>
  </si>
  <si>
    <t>Part 5. ADDITIONAL DATA</t>
  </si>
  <si>
    <t>VKLA acceptable from the central bank</t>
  </si>
  <si>
    <t xml:space="preserve">Other positions acceptable from the central bank </t>
  </si>
  <si>
    <t>Received collateral that is reused (receiving leg)</t>
  </si>
  <si>
    <t>Provided collateral that is previously obtained (re-using leg)</t>
  </si>
  <si>
    <t>Expected outflows from deposits</t>
  </si>
  <si>
    <t>Expected inflows from loans and advances</t>
  </si>
  <si>
    <t>Expected use of off-balance sheet liabilities</t>
  </si>
  <si>
    <t>REPORT ON MONITORING THE CONCENTRATION OF FUNDING SOURCES BY MAJOR DEPOSITORS</t>
  </si>
  <si>
    <t xml:space="preserve">Concentration of funding sources </t>
  </si>
  <si>
    <t>Row</t>
  </si>
  <si>
    <t xml:space="preserve">Name </t>
  </si>
  <si>
    <t xml:space="preserve">Sector </t>
  </si>
  <si>
    <t>Main office</t>
  </si>
  <si>
    <t>Type of product</t>
  </si>
  <si>
    <r>
      <rPr>
        <b/>
        <sz val="11"/>
        <color theme="1"/>
        <rFont val="Tahoma"/>
        <family val="2"/>
        <charset val="204"/>
      </rPr>
      <t xml:space="preserve">Amount          </t>
    </r>
    <r>
      <rPr>
        <b/>
        <sz val="9"/>
        <color rgb="FF000000"/>
        <rFont val="Tahoma"/>
        <family val="2"/>
        <charset val="204"/>
      </rPr>
      <t>(in 000 denars)</t>
    </r>
  </si>
  <si>
    <t xml:space="preserve"> Share</t>
  </si>
  <si>
    <t>Weighted average contractual maturity</t>
  </si>
  <si>
    <t>Weighted average residual maturity</t>
  </si>
  <si>
    <t xml:space="preserve">Part - 1 10 largest depositors </t>
  </si>
  <si>
    <t>Name and surname / title (depositor 1)</t>
  </si>
  <si>
    <t>Persons connected to the depositor 1</t>
  </si>
  <si>
    <t>Total depositor 1</t>
  </si>
  <si>
    <t>Name and surname / title (depositor 2)</t>
  </si>
  <si>
    <t>Persons connected to the depositor 2</t>
  </si>
  <si>
    <t>Total depositor 2</t>
  </si>
  <si>
    <t>Name and surname / title (depositor 3)</t>
  </si>
  <si>
    <t>Persons connected to the depositor 3</t>
  </si>
  <si>
    <t>Total depositor 3</t>
  </si>
  <si>
    <t>Name and surname / title (depositor 4)</t>
  </si>
  <si>
    <t>5.1</t>
  </si>
  <si>
    <t>Persons connected to the depositor 4</t>
  </si>
  <si>
    <t>5.2</t>
  </si>
  <si>
    <t>Total depositor 4</t>
  </si>
  <si>
    <t>Name and surname / title (depositor 5)</t>
  </si>
  <si>
    <t>6.1</t>
  </si>
  <si>
    <t>Persons connected to the depositor 5</t>
  </si>
  <si>
    <t>6.2</t>
  </si>
  <si>
    <t>Total depositor 5</t>
  </si>
  <si>
    <t>Name and surname / title (depositor 6)</t>
  </si>
  <si>
    <t>7.1</t>
  </si>
  <si>
    <t>Persons connected to the depositor 6</t>
  </si>
  <si>
    <t>7.2</t>
  </si>
  <si>
    <t>Total depositor 6</t>
  </si>
  <si>
    <t>Name and surname / title (depositor 7)</t>
  </si>
  <si>
    <t>8.1</t>
  </si>
  <si>
    <t>Persons connected to the depositor 7</t>
  </si>
  <si>
    <t>8.2</t>
  </si>
  <si>
    <t>Total depositor 7</t>
  </si>
  <si>
    <t>Name and surname / title (depositor 8)</t>
  </si>
  <si>
    <t>9.1</t>
  </si>
  <si>
    <t>Persons connected to the depositor 8</t>
  </si>
  <si>
    <t>9.2</t>
  </si>
  <si>
    <t>Total depositor 8</t>
  </si>
  <si>
    <t>Name and surname / title (depositor 9)</t>
  </si>
  <si>
    <t>10.1</t>
  </si>
  <si>
    <t>Persons connected to the depositor 9</t>
  </si>
  <si>
    <t>10.2</t>
  </si>
  <si>
    <t>Total depositor 9</t>
  </si>
  <si>
    <t>Name and surname / title (depositor 10)</t>
  </si>
  <si>
    <t>11.1</t>
  </si>
  <si>
    <t>Persons connected to depositor 10</t>
  </si>
  <si>
    <t>11.2</t>
  </si>
  <si>
    <t>Total depositor 10</t>
  </si>
  <si>
    <t xml:space="preserve">Part - 2 OTHER SOURCES OF FINANCING </t>
  </si>
  <si>
    <t>TOTAL
(Part 1 + Part 2)</t>
  </si>
  <si>
    <t>`</t>
  </si>
  <si>
    <t>REPORT ON MONITORING THE CONCENTRATION OF FUNDING SOURCES BY INSTRUMENT I.E. PRODUCT</t>
  </si>
  <si>
    <t>Concentration of funding sources by instrument, i.e. product</t>
  </si>
  <si>
    <t>Product</t>
  </si>
  <si>
    <t>Amount                               (in 000 denars)</t>
  </si>
  <si>
    <t>Amount that is subject to indemnification (in 000 denars)</t>
  </si>
  <si>
    <t>Amount that is not subject to indemnification                                             (in 000 denars)</t>
  </si>
  <si>
    <t>Products whose share in the total liabilities is greater than 1%</t>
  </si>
  <si>
    <t>DEPOSITS FROM NATURAL PERSONS AND SMALL COMPANIES</t>
  </si>
  <si>
    <t>demand deposits</t>
  </si>
  <si>
    <t>term deposits that cannot be withdrawn in the next 30 days</t>
  </si>
  <si>
    <t>term deposits that can be withdrawn in the next 30 days</t>
  </si>
  <si>
    <t xml:space="preserve">deposits with a withdrawal notification period longer than 30 days </t>
  </si>
  <si>
    <t xml:space="preserve">deposits with a withdrawal notification period shorter than 30 days </t>
  </si>
  <si>
    <t>SOURCES OF FUNDS FROM LEGAL ENTITIES</t>
  </si>
  <si>
    <t xml:space="preserve">Provided sources of funds </t>
  </si>
  <si>
    <t>transactions financed by securities</t>
  </si>
  <si>
    <t>securities covered by certain assets</t>
  </si>
  <si>
    <t xml:space="preserve">Other sources of funds </t>
  </si>
  <si>
    <t>loans and deposits from financial entities</t>
  </si>
  <si>
    <t>loans and deposits from non-financial entities</t>
  </si>
  <si>
    <t>loans and deposits from persons who are part of a banking group</t>
  </si>
  <si>
    <r>
      <rPr>
        <b/>
        <sz val="14"/>
        <color theme="1"/>
        <rFont val="Tahoma"/>
        <family val="2"/>
      </rPr>
      <t>REPORT ON THE PRICE OF FUNDING SOURCES AND THEIR MATURITY</t>
    </r>
  </si>
  <si>
    <t>Prices of funding sources by maturity</t>
  </si>
  <si>
    <t>1 week</t>
  </si>
  <si>
    <t>1 month</t>
  </si>
  <si>
    <t>3 months</t>
  </si>
  <si>
    <t>6 months</t>
  </si>
  <si>
    <t>1 year</t>
  </si>
  <si>
    <t>2 years</t>
  </si>
  <si>
    <t>5 years</t>
  </si>
  <si>
    <t>10 years</t>
  </si>
  <si>
    <t>Span</t>
  </si>
  <si>
    <t>Amount</t>
  </si>
  <si>
    <t>Total sources of funds</t>
  </si>
  <si>
    <t>financial and non-financial entities</t>
  </si>
  <si>
    <t>other sources of funds</t>
  </si>
  <si>
    <t>REPORT ON THE POSSIBILITY OF RENEWAL OF THE FUNDING SOURCES</t>
  </si>
  <si>
    <t>&gt; 1 day ≤ 7 days</t>
  </si>
  <si>
    <t>&gt;7 days ≤ 14 days</t>
  </si>
  <si>
    <t>&gt;14 days ≤ 1 month</t>
  </si>
  <si>
    <t>&gt;1 month ≤ 3 months</t>
  </si>
  <si>
    <t>&gt;3 months ≤ 6 months</t>
  </si>
  <si>
    <t>&gt;6 months</t>
  </si>
  <si>
    <t>Total net cash flows</t>
  </si>
  <si>
    <t>Average maturity</t>
  </si>
  <si>
    <t>Maturity</t>
  </si>
  <si>
    <t>Renewal</t>
  </si>
  <si>
    <t>New sources</t>
  </si>
  <si>
    <t>Net</t>
  </si>
  <si>
    <t>Sources of financing</t>
  </si>
  <si>
    <t>23</t>
  </si>
  <si>
    <t>24</t>
  </si>
  <si>
    <t>25</t>
  </si>
  <si>
    <t>26</t>
  </si>
  <si>
    <t>27</t>
  </si>
  <si>
    <t>28</t>
  </si>
  <si>
    <t>29</t>
  </si>
  <si>
    <t>30</t>
  </si>
  <si>
    <t>31</t>
  </si>
  <si>
    <t>32</t>
  </si>
  <si>
    <t xml:space="preserve">Total </t>
  </si>
  <si>
    <t>Natural persons and small companies</t>
  </si>
  <si>
    <t>Legal entities</t>
  </si>
  <si>
    <t>Provided</t>
  </si>
  <si>
    <t>REPORT ON DETERMINING THE AVAILABLE UNENCUMBERED ASSETS</t>
  </si>
  <si>
    <t>Aggregately and by significant currencies</t>
  </si>
  <si>
    <t>Concentration of the amount of unencumbered assets</t>
  </si>
  <si>
    <t>Market/ nominal value</t>
  </si>
  <si>
    <t>Value of the collateral acceptable to CB</t>
  </si>
  <si>
    <t>Central banks</t>
  </si>
  <si>
    <t>Central governments</t>
  </si>
  <si>
    <t>Banks</t>
  </si>
  <si>
    <r>
      <rPr>
        <sz val="11"/>
        <color theme="1"/>
        <rFont val="Tahoma"/>
        <family val="2"/>
        <charset val="204"/>
      </rPr>
      <t>Other financial institutions</t>
    </r>
  </si>
  <si>
    <t>Non-financial institutions</t>
  </si>
  <si>
    <t xml:space="preserve">OTHER POSITIONS </t>
  </si>
  <si>
    <t>Currency</t>
  </si>
  <si>
    <t>REPORT</t>
  </si>
  <si>
    <t xml:space="preserve">ON THE HIGH-QUALITY LIQUID ASSETS </t>
  </si>
  <si>
    <t>as of ______________</t>
  </si>
  <si>
    <t xml:space="preserve">Ref. No. </t>
  </si>
  <si>
    <t>POSITION</t>
  </si>
  <si>
    <t>Link to the Decision</t>
  </si>
  <si>
    <t>Amount/market value</t>
  </si>
  <si>
    <t>Prescribed weight</t>
  </si>
  <si>
    <t>Applied weight</t>
  </si>
  <si>
    <t>Value</t>
  </si>
  <si>
    <t>7=4*6</t>
  </si>
  <si>
    <t>TOTAL UNADJUSTED LIQUID ASSETS (2+3)</t>
  </si>
  <si>
    <t>TOTAL UNADJUSTED LEVEL 1 LIQUID ASSETS (2.1+2.2)</t>
  </si>
  <si>
    <t>Total unadjusted level 1 liquid assets excluding the exceptionally high-quality covered bonds (2.1.1+2.1.2+2.1.3+2.1.4+2.1.5+2.1.6+2.1.7+2.1.8+2.1.9+2.1.10+2.1.11+2.1.12+2.1.13+2.1.14+2.1.15)</t>
  </si>
  <si>
    <t>Bank assets with the National Bank</t>
  </si>
  <si>
    <t xml:space="preserve">Exposure to or exposure guaranteed by the National Bank </t>
  </si>
  <si>
    <t>Bank assets with the ECB and with the central bank of another country with a credit quality level of 1</t>
  </si>
  <si>
    <t>2.1.5</t>
  </si>
  <si>
    <t xml:space="preserve">Exposure to or exposure guaranteed by the ECB and central bank of another country with a credit quality level of 1 </t>
  </si>
  <si>
    <t>2.1.6</t>
  </si>
  <si>
    <t>Exposure to or exposure guaranteed by the central government of the RNM</t>
  </si>
  <si>
    <t>2.1.7</t>
  </si>
  <si>
    <t>Exposure to or exposure guaranteed by the central government of another country for which a credit quality level of 1 is determined</t>
  </si>
  <si>
    <t>2.1.8</t>
  </si>
  <si>
    <t>Exposure to or exposure guaranteed by the regional government, local government or public sector entity in the RNM with treatment of exposure to the central government</t>
  </si>
  <si>
    <t>2.1.9</t>
  </si>
  <si>
    <t>Exposure to or exposure guaranteed by the regional government or the local government in another country with treatment of exposure to the central government in that country with a credit quality level of 1</t>
  </si>
  <si>
    <t>2.1.10</t>
  </si>
  <si>
    <t>Bank assets with the central bank of another country for which no credit quality level of 1 is determined and exposure to or exposure guaranteed by the central government or the central bank of another country for which no credit quality level of 1 is determined</t>
  </si>
  <si>
    <t>2.1.11</t>
  </si>
  <si>
    <t>Exposure to the Development Bank of North Macedonia</t>
  </si>
  <si>
    <t>2.1.12</t>
  </si>
  <si>
    <t xml:space="preserve">Positions issued by a bank founded by the central government, regional government or local government of an EU member country or by a bank that approves promotional loans </t>
  </si>
  <si>
    <t>2.1.13</t>
  </si>
  <si>
    <t>Exposure to or exposure guaranteed by multilateral development banks and international organizations which have been assigned risk weight of 0%</t>
  </si>
  <si>
    <t>2.1.14</t>
  </si>
  <si>
    <t>Investment in units of open-end investment funds - cash and exposures to central banks</t>
  </si>
  <si>
    <t>25 paragraph 2 indent 1</t>
  </si>
  <si>
    <t>2.1.15</t>
  </si>
  <si>
    <t>Investment in units of open-end investment funds - other positions from level 1 liquid assets excluding the exceptionally high-quality covered bonds</t>
  </si>
  <si>
    <t>25 paragraph 2 indent 2</t>
  </si>
  <si>
    <t>Total amount of unadjusted exceptionally high-quality covered bonds (2.2.1+2.2.2)</t>
  </si>
  <si>
    <t xml:space="preserve">Exceptionally high-quality covered bonds </t>
  </si>
  <si>
    <t>Investment in units of open-end investment funds - exceptionally high-quality covered bonds</t>
  </si>
  <si>
    <t>25 paragraph 2 indent 3</t>
  </si>
  <si>
    <t>TOTAL UNADJUSTED LEVEL 2 LIQUID ASSETS (3.1+3.2)</t>
  </si>
  <si>
    <t>Total unadjusted level 2A liquid assets (3.1.1+3.1.2+3.1.3+3.1.4+3.1.5)</t>
  </si>
  <si>
    <t>3.1.1</t>
  </si>
  <si>
    <t>Exposure to or exposure guaranteed by the central government, central bank, regional government, local government or public sector entity which have been assigned risk weight of 20%</t>
  </si>
  <si>
    <t>3.1.2</t>
  </si>
  <si>
    <t xml:space="preserve">High-quality covered bonds </t>
  </si>
  <si>
    <t>3.1.3</t>
  </si>
  <si>
    <t xml:space="preserve">Covered bonds issued by banks in other countries </t>
  </si>
  <si>
    <t>3.1.4</t>
  </si>
  <si>
    <t>Debt securities issued by legal entities (corporate debt securities)</t>
  </si>
  <si>
    <t>3.1.5</t>
  </si>
  <si>
    <t>Investment in units of open-end investment funds</t>
  </si>
  <si>
    <t>25 paragraph 2 indent 4</t>
  </si>
  <si>
    <t>Total unadjusted level 2B liquid assets (3.2.1+3.2.2+3.2.3+3.2.4+3.2.5+3.2.6+3.2.7+3.2.8+3.2.9+3.2.10)</t>
  </si>
  <si>
    <t>3.2.1</t>
  </si>
  <si>
    <t xml:space="preserve">Investments in securitization - housing and car loans </t>
  </si>
  <si>
    <t>24 paragraph 2 indents 1 and 3</t>
  </si>
  <si>
    <t>3.2.2</t>
  </si>
  <si>
    <t>Investments in securitization - loans to legal entities and consumer loans</t>
  </si>
  <si>
    <t>24 paragraph 2 indents 2 and 4</t>
  </si>
  <si>
    <t>3.2.3</t>
  </si>
  <si>
    <t>3.2.4</t>
  </si>
  <si>
    <t>Corporate debt securities</t>
  </si>
  <si>
    <t>3.2.5</t>
  </si>
  <si>
    <t>Shares</t>
  </si>
  <si>
    <t>3.2.6</t>
  </si>
  <si>
    <t>Limited application liquidity support</t>
  </si>
  <si>
    <t>3.2.7</t>
  </si>
  <si>
    <t>Investment in units of open-end investment funds - securitization (housing and car loans)</t>
  </si>
  <si>
    <t>25 paragraph 2 indent 5</t>
  </si>
  <si>
    <t>3.2.8</t>
  </si>
  <si>
    <t xml:space="preserve">Investment in units of open-end investment funds - high-quality covered bonds </t>
  </si>
  <si>
    <t>25 paragraph 2 indent 6</t>
  </si>
  <si>
    <t>3.2.9</t>
  </si>
  <si>
    <t>Investment in units of open-end investment funds - securitization (loans to legal entities and consumer loans)</t>
  </si>
  <si>
    <t>25 paragraph 2 indent 7</t>
  </si>
  <si>
    <t>3.2.10</t>
  </si>
  <si>
    <t>Investment in units of open-end investment funds - Corporate debt securities and shares</t>
  </si>
  <si>
    <t>25 paragraph 2 indent 8</t>
  </si>
  <si>
    <t>Additional data</t>
  </si>
  <si>
    <t>Positions that are excluded from VKLA due to currency mismatch</t>
  </si>
  <si>
    <t>Positions that are excluded from VKLA due to failure to meet the operational requirements with the exception of the currency mismatch</t>
  </si>
  <si>
    <t>18 (except 18.6)</t>
  </si>
  <si>
    <t>Only the white fields shall be filled in</t>
  </si>
  <si>
    <t>NOT FILLED IN</t>
  </si>
  <si>
    <t>FORMULAE</t>
  </si>
  <si>
    <t>ON CASH OUTFLOWS</t>
  </si>
  <si>
    <t>Market value of the provided collateral</t>
  </si>
  <si>
    <t>Market value of the provided collateral with an applied correction factor</t>
  </si>
  <si>
    <t>Prescribed outflow rate/ utilization rate</t>
  </si>
  <si>
    <t xml:space="preserve">Applied outflow rate/ utilization rate </t>
  </si>
  <si>
    <t>Outflow</t>
  </si>
  <si>
    <t>9=4*8</t>
  </si>
  <si>
    <t>CASH OUTFLOWS (2+3)</t>
  </si>
  <si>
    <r>
      <rPr>
        <b/>
        <sz val="11"/>
        <color theme="1"/>
        <rFont val="Tahoma"/>
        <family val="2"/>
        <charset val="204"/>
      </rPr>
      <t>OUTFLOWS FROM UNSECURED TRANSACTIONS/DEPOSITS (2.1+2.2+2.3+2.4+2.5+2.6</t>
    </r>
    <r>
      <rPr>
        <b/>
        <sz val="11"/>
        <color rgb="FF000000"/>
        <rFont val="Tahoma"/>
        <family val="2"/>
        <charset val="204"/>
      </rPr>
      <t>+2.7+2.8)</t>
    </r>
  </si>
  <si>
    <t>Retail deposits (2.1.1+2.1.2+2.1.3+2.1.4+2.1.5+2.1.6+2.1.7)</t>
  </si>
  <si>
    <t>Deposits for which no cash outflows are calculated</t>
  </si>
  <si>
    <t>32 paragraph 1</t>
  </si>
  <si>
    <t>Stable retail deposits</t>
  </si>
  <si>
    <t>Deposits with higher outflow rates - category 1</t>
  </si>
  <si>
    <t>31 paragraph 2 indent 1</t>
  </si>
  <si>
    <t>10% -15%</t>
  </si>
  <si>
    <t>Deposits with higher outflow rates - category 2</t>
  </si>
  <si>
    <t>31 paragraph 2 indent 2 and paragraph 3</t>
  </si>
  <si>
    <t>15% -20%</t>
  </si>
  <si>
    <t>Deposits that are already canceled by the depositor and have a residual maturity that is shorter than 30 days</t>
  </si>
  <si>
    <t>32 paragraph 3</t>
  </si>
  <si>
    <t>Deposits in other countries where higher outflow rates are applied</t>
  </si>
  <si>
    <t>Other retail deposits</t>
  </si>
  <si>
    <r>
      <rPr>
        <sz val="11"/>
        <color theme="1"/>
        <rFont val="Tahoma"/>
        <family val="2"/>
      </rPr>
      <t>31 paragraph</t>
    </r>
    <r>
      <rPr>
        <sz val="11"/>
        <color rgb="FF000000"/>
        <rFont val="Tahoma"/>
        <family val="2"/>
      </rPr>
      <t xml:space="preserve"> 1</t>
    </r>
  </si>
  <si>
    <t>Operational deposits (2.2.1+2.2.2+2.2.3)</t>
  </si>
  <si>
    <t>Settlement, providing services of property keeping, asset management and other similar activities - uncovered by an insurance scheme</t>
  </si>
  <si>
    <t>34 paragraph 6</t>
  </si>
  <si>
    <t>Settlement, providing services of property keeping, asset management and other similar activities - covered by an insurance scheme</t>
  </si>
  <si>
    <t>34 paragraph 7</t>
  </si>
  <si>
    <t>Other activities for which a permanent business relationship has been established with the client - non-financial legal entity</t>
  </si>
  <si>
    <t>34 paragraph 1 indent 2</t>
  </si>
  <si>
    <t>Excess operational deposits (2.3.1 +2.3.2+2.3.3)</t>
  </si>
  <si>
    <t>2.3.1</t>
  </si>
  <si>
    <t>Deposits from non-financial legal entities, central governments, central banks, multilateral development banks and public sector entities - uncovered by an insurance scheme</t>
  </si>
  <si>
    <t>34 paragraph 6</t>
  </si>
  <si>
    <t>2.3.2</t>
  </si>
  <si>
    <t>Deposits from non-financial legal entities, central governments, central banks, multilateral development banks and public sector entities - covered by an insurance scheme</t>
  </si>
  <si>
    <t>2.3.3</t>
  </si>
  <si>
    <t>Deposits from financial entities</t>
  </si>
  <si>
    <t>Non-operational deposits (2.4. 1 2.4.1+2.4.2+2.4.3)</t>
  </si>
  <si>
    <t>2.4.1</t>
  </si>
  <si>
    <t xml:space="preserve">Assets on correspondent accounts from other banks and deposits for providing brokerage services </t>
  </si>
  <si>
    <t>34 paragraph 8</t>
  </si>
  <si>
    <t>2.4.2</t>
  </si>
  <si>
    <t>35 paragraph 1</t>
  </si>
  <si>
    <t>2.4.3</t>
  </si>
  <si>
    <t>35 paragraph 2</t>
  </si>
  <si>
    <t>2.4.4</t>
  </si>
  <si>
    <t>Credit and liquidity facilities (2.5.1+2.5.2)</t>
  </si>
  <si>
    <t>2.5.1</t>
  </si>
  <si>
    <t>Credit facilities (2.5.1.1+2.5.1.2+2.5.1.3+2.5.1.4+2.5.1.5+2.5.1.6+2.5.1.7+2.5.1.8+2.5.1.9)</t>
  </si>
  <si>
    <t>2.5.1.1</t>
  </si>
  <si>
    <t>Retail portfolio</t>
  </si>
  <si>
    <t xml:space="preserve">42 paragraph 1 indent 1  </t>
  </si>
  <si>
    <t>2.5.1.2</t>
  </si>
  <si>
    <t>Non-financial legal entities, with the exception of small companies</t>
  </si>
  <si>
    <t xml:space="preserve">42 paragraph 1 indent 2  </t>
  </si>
  <si>
    <t>2.5.1.3</t>
  </si>
  <si>
    <t>Central government, central bank, public sector entity or multilateral development bank</t>
  </si>
  <si>
    <t xml:space="preserve">42 paragraph 1 indent 2 </t>
  </si>
  <si>
    <t>2.5.1.4</t>
  </si>
  <si>
    <t>Banks for the purpose of approving promotional loans to natural persons and small companies</t>
  </si>
  <si>
    <t>42 paragraphs 2 and 3</t>
  </si>
  <si>
    <t>2.5.1.5</t>
  </si>
  <si>
    <t>Banks for the purpose of approving promotional loans to non-financial legal entities, with the exception of small companies</t>
  </si>
  <si>
    <t>2.5.1.6</t>
  </si>
  <si>
    <t>Banks for the purpose of approving promotional loans to central government, central bank, public sector entity or multilateral development bank</t>
  </si>
  <si>
    <t>2.5.1.7</t>
  </si>
  <si>
    <t>Banks - other</t>
  </si>
  <si>
    <t xml:space="preserve">42 paragraph 1 indent 5  </t>
  </si>
  <si>
    <t>2.5.1.8</t>
  </si>
  <si>
    <t xml:space="preserve">Financial sector entities subject to supervision by an appropriate regulatory body    </t>
  </si>
  <si>
    <t xml:space="preserve">42 paragraph 1 indent 6 </t>
  </si>
  <si>
    <t>2.5.1.9</t>
  </si>
  <si>
    <t>Other financial sector entities</t>
  </si>
  <si>
    <t xml:space="preserve">42 paragraph 1 indent 8  </t>
  </si>
  <si>
    <t>2.5.2</t>
  </si>
  <si>
    <t>Liquidity facilities (2.5.2.1+2.5.2.2+2.5.2.3+2.5.2.4+2.5.2.5+2.5.2.6+2.5.2.7+2.5.2.8+2.5.2.9+2.5.2.10)</t>
  </si>
  <si>
    <t>2.5.2.1</t>
  </si>
  <si>
    <t xml:space="preserve">Retail portfolio </t>
  </si>
  <si>
    <t>2.5.2.2</t>
  </si>
  <si>
    <t>42 paragraph 1 indent 3</t>
  </si>
  <si>
    <t>2.5.2.3</t>
  </si>
  <si>
    <t>2.5.2.4</t>
  </si>
  <si>
    <t>Entities with a special purpose for purchasing exposures to non-financial entities, with the exception of securities</t>
  </si>
  <si>
    <t>42 paragraph 1 indent 4</t>
  </si>
  <si>
    <t>2.5.2.5</t>
  </si>
  <si>
    <t>2.5.2.6</t>
  </si>
  <si>
    <t>2.5.2.7</t>
  </si>
  <si>
    <t>Banks for the purpose of approving promotional loans to the central government, central bank, public sector entity or multilateral development bank</t>
  </si>
  <si>
    <t>2.5.2.8</t>
  </si>
  <si>
    <t>2.5.2.9</t>
  </si>
  <si>
    <t xml:space="preserve">Other entities with a special purpose </t>
  </si>
  <si>
    <t xml:space="preserve">42 paragraph 1 indent 7  </t>
  </si>
  <si>
    <t>2.5.2.10</t>
  </si>
  <si>
    <t>Additional cash outflows (2.6.1+2.6.2+2.6.3+2.6.4+2.6.5+2.6.6+2.6.7)</t>
  </si>
  <si>
    <t>2.6.1</t>
  </si>
  <si>
    <t xml:space="preserve">Derivatives contracts </t>
  </si>
  <si>
    <t>2.6.2</t>
  </si>
  <si>
    <t>Collateral in the form of a position from level 2 liquid assets</t>
  </si>
  <si>
    <t>43 paragraph 1</t>
  </si>
  <si>
    <t>2.6.3</t>
  </si>
  <si>
    <t>Collateral in the form of exceptionally high-quality covered bonds</t>
  </si>
  <si>
    <t>43 paragraph 2</t>
  </si>
  <si>
    <t>2.6.4</t>
  </si>
  <si>
    <r>
      <rPr>
        <sz val="11"/>
        <color theme="1"/>
        <rFont val="Tahoma"/>
        <family val="2"/>
        <charset val="204"/>
      </rPr>
      <t xml:space="preserve">Significant reduction in the bank’s </t>
    </r>
    <r>
      <rPr>
        <sz val="11"/>
        <color rgb="FF000000"/>
        <rFont val="Tahoma"/>
        <family val="2"/>
        <charset val="204"/>
      </rPr>
      <t>creditworthiness</t>
    </r>
    <r>
      <rPr>
        <sz val="11"/>
        <color rgb="FF000000"/>
        <rFont val="Tahoma"/>
        <family val="2"/>
        <charset val="204"/>
      </rPr>
      <t xml:space="preserve"> </t>
    </r>
  </si>
  <si>
    <t>2.6.5</t>
  </si>
  <si>
    <t xml:space="preserve">Impact of the negative developments in the market </t>
  </si>
  <si>
    <t>2.6.6</t>
  </si>
  <si>
    <t>Short positions (2.6.6.1+2.6.6.2)</t>
  </si>
  <si>
    <t>2.6.6.1</t>
  </si>
  <si>
    <t>Covered by secured transactions financed by securities</t>
  </si>
  <si>
    <t>2.6.6.2</t>
  </si>
  <si>
    <t>Other</t>
  </si>
  <si>
    <t>2.6.7</t>
  </si>
  <si>
    <t>Other additional outflows (2.6.7.1+2.6.7.2+2.6.7.3+2.6.7.4)</t>
  </si>
  <si>
    <t>2.6.7.1</t>
  </si>
  <si>
    <t>Excess collateral which can be revoked by the counterparty</t>
  </si>
  <si>
    <t>48 paragraph 1 indent 1</t>
  </si>
  <si>
    <t>2.6.7.2</t>
  </si>
  <si>
    <t xml:space="preserve">Collateral which can be requested by the counterparty </t>
  </si>
  <si>
    <t>48 paragraph 1 indent 2</t>
  </si>
  <si>
    <t>2.6.7.3</t>
  </si>
  <si>
    <r>
      <rPr>
        <sz val="11"/>
        <color theme="1"/>
        <rFont val="Tahoma"/>
        <family val="2"/>
        <charset val="204"/>
      </rPr>
      <t xml:space="preserve">VKLA collateral which can be replaced by collateral that </t>
    </r>
    <r>
      <rPr>
        <sz val="11"/>
        <color rgb="FF000000"/>
        <rFont val="Tahoma"/>
        <family val="2"/>
        <charset val="204"/>
      </rPr>
      <t>is not VKLA collateral without an approval of the bank</t>
    </r>
  </si>
  <si>
    <t>48 paragraph 1 indent 3</t>
  </si>
  <si>
    <t>2.6.7.4</t>
  </si>
  <si>
    <t>Financing through securities covered by certain assets, covered bonds and other similar financial instruments</t>
  </si>
  <si>
    <t>48 paragraph 1 indent 4</t>
  </si>
  <si>
    <t>Other products and services (2.7.1+2.7.2+2.7.3+2.7.4+2.7.5+2.7.6+2.7.7+2.7.8+2.7.9)</t>
  </si>
  <si>
    <t>2.7.1</t>
  </si>
  <si>
    <t>Other off-balance sheet and contingent funding obligations, including uncommitted funding facilities</t>
  </si>
  <si>
    <t>49 paragraph 1 indent 1</t>
  </si>
  <si>
    <t>2.7.2</t>
  </si>
  <si>
    <t>Undrawn loans and advances to wholesale counterparties</t>
  </si>
  <si>
    <t>49 paragraph 1 indent 2</t>
  </si>
  <si>
    <t>2.7.3</t>
  </si>
  <si>
    <t>Mortgage loans that have been agreed but not yet drawn down</t>
  </si>
  <si>
    <t>49 paragraph 1 indent 3</t>
  </si>
  <si>
    <t>2.7.4</t>
  </si>
  <si>
    <t>Credit cards</t>
  </si>
  <si>
    <t>49 paragraph 1 indent 4</t>
  </si>
  <si>
    <t>2.7.5</t>
  </si>
  <si>
    <t>Overdrafts</t>
  </si>
  <si>
    <t>49 paragraph 1 indent 5</t>
  </si>
  <si>
    <t>2.7.6</t>
  </si>
  <si>
    <t>Planned outflows related to renewal or extension of new retail or wholesale loans</t>
  </si>
  <si>
    <t>49 paragraph 1 indent 6</t>
  </si>
  <si>
    <t>2.7.7</t>
  </si>
  <si>
    <t>Other derivatives payables not included in the previous positions</t>
  </si>
  <si>
    <t>49 paragraph 1 indent 7</t>
  </si>
  <si>
    <t>2.7.8</t>
  </si>
  <si>
    <t>Trade finance off-balance sheet items</t>
  </si>
  <si>
    <t>49 paragraph 1 indent 8</t>
  </si>
  <si>
    <t>2.7.9</t>
  </si>
  <si>
    <t>Other products and services</t>
  </si>
  <si>
    <t>Other liabilities (2.8.1+2.8.2+2.8.3+2.8.4+2.8.5)</t>
  </si>
  <si>
    <t>2.8.1</t>
  </si>
  <si>
    <r>
      <rPr>
        <sz val="11"/>
        <color theme="1"/>
        <rFont val="Tahoma"/>
        <family val="2"/>
        <charset val="204"/>
      </rPr>
      <t xml:space="preserve">Liabilities </t>
    </r>
    <r>
      <rPr>
        <sz val="11"/>
        <color rgb="FF000000"/>
        <rFont val="Tahoma"/>
        <family val="2"/>
        <charset val="204"/>
      </rPr>
      <t>incurring operating costs</t>
    </r>
  </si>
  <si>
    <t>2.8.2</t>
  </si>
  <si>
    <t>Outflows from bills, bonds and other debt securities issued by the bank, with the exception of those securities that are included in retail deposits</t>
  </si>
  <si>
    <t>2.8.3</t>
  </si>
  <si>
    <t>Excess financing from non-financial entities (2.8.3.1+2.8.3.2+2.8.3.3+2.8.3.4)</t>
  </si>
  <si>
    <t>48 paragraph 4</t>
  </si>
  <si>
    <t>2.8.3.1</t>
  </si>
  <si>
    <t>Natural persons</t>
  </si>
  <si>
    <t>2.8.3.2</t>
  </si>
  <si>
    <t>Non-financial legal entities</t>
  </si>
  <si>
    <t>2.8.3.3</t>
  </si>
  <si>
    <t>Central governments, multilateral development banks and public sector entities</t>
  </si>
  <si>
    <t>2.8.3.4</t>
  </si>
  <si>
    <t>Other non-financial entities</t>
  </si>
  <si>
    <t>2.8.4</t>
  </si>
  <si>
    <t xml:space="preserve">Funds borrowed without collateral </t>
  </si>
  <si>
    <t xml:space="preserve">40 and 48 paragraph 2 </t>
  </si>
  <si>
    <t>2.8.5</t>
  </si>
  <si>
    <t>Other uncovered liabilities</t>
  </si>
  <si>
    <t xml:space="preserve"> 29 paragraph 3</t>
  </si>
  <si>
    <t>OUTFLOWS FROM SECURED LENDING AND CAPITAL MARKET-DRIVEN TRANSACTIONS (3.1+3.2)</t>
  </si>
  <si>
    <t>Concluded with the central bank (3.1.1+3.1.2+3.1.3+3.1.4+3.1.5+3.1.6+3.1.7+3.1.8)</t>
  </si>
  <si>
    <t>37 paragraph 2</t>
  </si>
  <si>
    <t xml:space="preserve">Secured by level 1 liquid assets, with the exception of the exceptionally high-quality covered bonds  </t>
  </si>
  <si>
    <t>3.1.1.1</t>
  </si>
  <si>
    <t>The collateral meets the operational requirements</t>
  </si>
  <si>
    <t>Secured by exceptionally high-quality covered bonds from level 1 liquid assets</t>
  </si>
  <si>
    <t>3.1.2.1</t>
  </si>
  <si>
    <t>Secured by positions from sub-level 2A liquid assets</t>
  </si>
  <si>
    <t>3.1.3.1</t>
  </si>
  <si>
    <t>Secured by securities covered by certain assets (housing and car loans) from sub-level 2B liquid assets</t>
  </si>
  <si>
    <t>3.1.4.1</t>
  </si>
  <si>
    <t>Secured by high-quality covered bonds from sub-level 2B liquid assets</t>
  </si>
  <si>
    <t>3.1.5.1</t>
  </si>
  <si>
    <t>3.1.6</t>
  </si>
  <si>
    <t>Secured by securities covered by certain assets (loans to legal entities and consumer loans) from sub-level 2B liquid assets</t>
  </si>
  <si>
    <t>3.1.6.1</t>
  </si>
  <si>
    <t>3.1.7</t>
  </si>
  <si>
    <t>Secured by other positions from sub-level 2B liquid assets</t>
  </si>
  <si>
    <t>3.1.7.1</t>
  </si>
  <si>
    <t>3.1.8</t>
  </si>
  <si>
    <t>Secured by illiquid assets</t>
  </si>
  <si>
    <t>Concluded with other entities other than the central bank (3.2.1+3.2.2+3.2.3+3.2.4+3.2.5+3.2.6+3.2.7+3.2.8)</t>
  </si>
  <si>
    <t>37 paragraph 1</t>
  </si>
  <si>
    <t>3.2.1.1</t>
  </si>
  <si>
    <t>3.2.2.1</t>
  </si>
  <si>
    <t>3.2.3.1</t>
  </si>
  <si>
    <t>3.2.4.1</t>
  </si>
  <si>
    <t>3.2.5.1</t>
  </si>
  <si>
    <t>3.2.6.1</t>
  </si>
  <si>
    <t>3.2.7.1</t>
  </si>
  <si>
    <t>TOTAL OUTFLOW FROM COLLATERAL SWAP CONTRACT</t>
  </si>
  <si>
    <r>
      <rPr>
        <b/>
        <sz val="11"/>
        <color theme="1"/>
        <rFont val="Tahoma"/>
        <family val="2"/>
        <charset val="204"/>
      </rPr>
      <t xml:space="preserve">Operational deposits included in 2.2.1 and </t>
    </r>
    <r>
      <rPr>
        <b/>
        <sz val="11"/>
        <color rgb="FF000000"/>
        <rFont val="Tahoma"/>
        <family val="2"/>
        <charset val="204"/>
      </rPr>
      <t>2.2.2</t>
    </r>
  </si>
  <si>
    <t>34 indent 1</t>
  </si>
  <si>
    <t>Other financial entities</t>
  </si>
  <si>
    <t>Central governments, central banks, public sector entities and multilateral development banks</t>
  </si>
  <si>
    <t>Other clients</t>
  </si>
  <si>
    <t>Outflows in foreign currency</t>
  </si>
  <si>
    <t xml:space="preserve">Secured lending in the calculation of adjustments </t>
  </si>
  <si>
    <t>Secured by positions from sub-level 2B liquid assets</t>
  </si>
  <si>
    <t>ON CASH INFLOWS</t>
  </si>
  <si>
    <t xml:space="preserve">Amount </t>
  </si>
  <si>
    <t>Market value of the received collateral</t>
  </si>
  <si>
    <t>Prescribed inflow rate</t>
  </si>
  <si>
    <t>Applied inflow rate</t>
  </si>
  <si>
    <t>Market value of the received collateral with an applied correction factor</t>
  </si>
  <si>
    <t>Inflow</t>
  </si>
  <si>
    <t>OP 
(75%)</t>
  </si>
  <si>
    <t>DP 
(90%)</t>
  </si>
  <si>
    <t>NP</t>
  </si>
  <si>
    <t>17=4*11</t>
  </si>
  <si>
    <t>18=5*12</t>
  </si>
  <si>
    <t>19=6*13</t>
  </si>
  <si>
    <t>CASH INFLOWS (2+3+4-5-6)</t>
  </si>
  <si>
    <t>INFLOWS FROM UNSECURED TRANSACTIONS (2.1+2.2+2.3+2.4+2.5+2.6+2.7+2.8+2.9+2.10)</t>
  </si>
  <si>
    <t xml:space="preserve">Inflows from central banks </t>
  </si>
  <si>
    <t>51 paragraph 1 indent 1</t>
  </si>
  <si>
    <t>Inflows from financial entities (2.2.1+2.2.2+2.2.3)</t>
  </si>
  <si>
    <t>Inflows from operational deposits (determined symmetric rate)</t>
  </si>
  <si>
    <t>Inflows from operational deposits (without determined symmetric rate)</t>
  </si>
  <si>
    <t>Other inflows from financial entities</t>
  </si>
  <si>
    <t>Inflows from non-financial entities (2.3.1+2.3.2+2.3.3+2.3.4)</t>
  </si>
  <si>
    <t>Inflows from natural persons and small companies</t>
  </si>
  <si>
    <t xml:space="preserve">52.1 paragraph 1 </t>
  </si>
  <si>
    <t>Inflows from non-financial legal entities, with the exception of small companies</t>
  </si>
  <si>
    <t>Inflows from central governments, multilateral development banks and from public sector entities</t>
  </si>
  <si>
    <t>2.3.4</t>
  </si>
  <si>
    <t>Inflows from other non-financial entities</t>
  </si>
  <si>
    <t>Inflows from short-term transactions for financing of the trade in goods and services</t>
  </si>
  <si>
    <t>51 paragraph 1 indent 2</t>
  </si>
  <si>
    <t>Inflows from securities</t>
  </si>
  <si>
    <t>51 paragraph 1 indent 3</t>
  </si>
  <si>
    <t>Inflows from shares that are included in the MBI10 or in a stock exchange index on the market of another country</t>
  </si>
  <si>
    <t>51 paragraph 1 indent 4</t>
  </si>
  <si>
    <t>Promotional loans or inflows from similar funds from a multilateral development bank or public sector entity</t>
  </si>
  <si>
    <t>52.1 paragraph 2</t>
  </si>
  <si>
    <t>Loans that have no maturity</t>
  </si>
  <si>
    <t>Derivatives contracts</t>
  </si>
  <si>
    <t>2.10</t>
  </si>
  <si>
    <t>Other inflows that fall due in the next 30 days and which are not included in VKLA</t>
  </si>
  <si>
    <t>52.7, 52.8, 54</t>
  </si>
  <si>
    <t>INFLOWS FROM SECURED LENDING AND CAPITAL MARKET-DRIVEN TRANSACTIONS (3.1+3.2)</t>
  </si>
  <si>
    <t>Concluded with the central bank (3.1.1+3.1.2+3.1.3)</t>
  </si>
  <si>
    <t>Secured by liquid assets (3.1.1.1+3.1.1.2+3.1.1.3+3.1.1.4+3.1.1.5+3.1.1.6+3.1.1.7)</t>
  </si>
  <si>
    <t xml:space="preserve">Level 1 liquid assets, with the exception of the exceptionally high-quality covered bonds </t>
  </si>
  <si>
    <t>3.1.1.1.1</t>
  </si>
  <si>
    <t>3.1.1.2</t>
  </si>
  <si>
    <t>Exceptionally high-quality covered bonds from level 1 liquid assets</t>
  </si>
  <si>
    <t>3.1.1.2.1</t>
  </si>
  <si>
    <t>3.1.1.3</t>
  </si>
  <si>
    <t>3.1.1.3.1</t>
  </si>
  <si>
    <t>3.1.1.4</t>
  </si>
  <si>
    <t>Securities covered by certain assets (housing and car loans) from sub-level 2B liquid assets</t>
  </si>
  <si>
    <t>3.1.1.4.1</t>
  </si>
  <si>
    <t>3.1.1.5</t>
  </si>
  <si>
    <t>High-quality covered bonds from sub-level 2B liquid assets</t>
  </si>
  <si>
    <t>3.1.1.5.1</t>
  </si>
  <si>
    <t>3.1.1.6</t>
  </si>
  <si>
    <t>Securities covered by certain assets (loans to legal entities and consumer loans) from sub-level 2B liquid assets</t>
  </si>
  <si>
    <t>3.1.1.6.1</t>
  </si>
  <si>
    <t>3.1.1.7</t>
  </si>
  <si>
    <t>Other positions from sub-level 2B liquid assets</t>
  </si>
  <si>
    <t>3.1.1.7.1</t>
  </si>
  <si>
    <t>The collateral is used to cover the short position</t>
  </si>
  <si>
    <t>52.2 paragraph 2 and 52.6</t>
  </si>
  <si>
    <t>Secured by illiquid assets (3.1.3.1+3.1.3.2)</t>
  </si>
  <si>
    <t>Shares that are not liquid assets</t>
  </si>
  <si>
    <t>3.1.3.2</t>
  </si>
  <si>
    <t>Other illiquid assets</t>
  </si>
  <si>
    <t>52.2 paragraph 1 indent 9</t>
  </si>
  <si>
    <t>Concluded with other entities other than the central bank (3.2.1+3.2.2+3.2.3)</t>
  </si>
  <si>
    <t>Secured by liquid assets (3.2.1.1+3.2.1.2+3.2.1.3+3.2.1.4+3.2.1.5+3.2.1.6+3.2.1.7)</t>
  </si>
  <si>
    <t>52.2</t>
  </si>
  <si>
    <t>3.2.1.1.1</t>
  </si>
  <si>
    <t>3.2.1.2</t>
  </si>
  <si>
    <t>3.2.1.2.1</t>
  </si>
  <si>
    <t>3.2.1.3</t>
  </si>
  <si>
    <t>3.2.1.3.1</t>
  </si>
  <si>
    <t>3.2.1.4</t>
  </si>
  <si>
    <t>3.2.1.4.1</t>
  </si>
  <si>
    <t>3.2.1.5</t>
  </si>
  <si>
    <t>3.2.1.5.1</t>
  </si>
  <si>
    <t>3.2.1.6</t>
  </si>
  <si>
    <t>3.2.1.6.1</t>
  </si>
  <si>
    <t>3.2.1.7</t>
  </si>
  <si>
    <t>3.2.1.7.1</t>
  </si>
  <si>
    <t>Secured by illiquid assets (3.2.3.1+3.2.3.2+3.2.3.3)</t>
  </si>
  <si>
    <t>Trading loans</t>
  </si>
  <si>
    <t>52.3</t>
  </si>
  <si>
    <t>3.2.3.2</t>
  </si>
  <si>
    <t>3.2.3.3</t>
  </si>
  <si>
    <t>TOTAL INFLOW FROM COLLATERAL SWAP CONTRACT</t>
  </si>
  <si>
    <t>DIFFERENCE BETWEEN THE TOTAL INFLOW AND THE TOTAL OUTFLOW FROM TRANSACTIONS WITH THIRD COUNTRIES WHERE THERE ARE LIMITATIONS IN THE TRANSFER OF FUNDS OR WHICH ARE DENOMINATED IN INCONVERTIBLE CURRENCY</t>
  </si>
  <si>
    <t>50 paragraph 3</t>
  </si>
  <si>
    <t>EXCESS INFLOWS FROM BANKS SPECIALIZED TO PERFORM CERTAIN ACTIVITIES</t>
  </si>
  <si>
    <t>Inflows in foreign currency</t>
  </si>
  <si>
    <t>Secured lending in the calculation of adjustments</t>
  </si>
  <si>
    <t>8.3</t>
  </si>
  <si>
    <t>8.4</t>
  </si>
  <si>
    <t>8.5</t>
  </si>
  <si>
    <t xml:space="preserve">ON THE COLLATERAL SWAP CONTRACTS </t>
  </si>
  <si>
    <t>Market value of the asset provided to the other party</t>
  </si>
  <si>
    <t>Market value of the provided asset with an applied correction factor</t>
  </si>
  <si>
    <t>Market value of the asset received from the other party</t>
  </si>
  <si>
    <t>Market value of the received asset with an applied correction factor</t>
  </si>
  <si>
    <t>Prescribed inflow/outflow rate</t>
  </si>
  <si>
    <t>Applied inflow/outflow rate</t>
  </si>
  <si>
    <t xml:space="preserve">Outflows </t>
  </si>
  <si>
    <t>Inflows</t>
  </si>
  <si>
    <t>9=5*8</t>
  </si>
  <si>
    <t>10=3*8</t>
  </si>
  <si>
    <t>11=3*8</t>
  </si>
  <si>
    <t>12=3*8</t>
  </si>
  <si>
    <t>Collateral swap contracts concluded with the central bank (1.1+1.2+1.3+1.4+1.5+1.6+1.7+1.8)</t>
  </si>
  <si>
    <t>Transactions in which funds from level 1 liquid assets (excluding exceptionally high-quality covered bonds) are provided, and the following funds are received:</t>
  </si>
  <si>
    <t>1.1.1.1</t>
  </si>
  <si>
    <t>1.1.2.1</t>
  </si>
  <si>
    <t>1.1.3.1</t>
  </si>
  <si>
    <t>1.1.4</t>
  </si>
  <si>
    <t>1.1.4.1</t>
  </si>
  <si>
    <t>1.1.5</t>
  </si>
  <si>
    <t>1.1.5.1</t>
  </si>
  <si>
    <t>1.1.6</t>
  </si>
  <si>
    <t>1.1.6.1</t>
  </si>
  <si>
    <t>1.1.7</t>
  </si>
  <si>
    <t>1.1.7.1</t>
  </si>
  <si>
    <t>1.1.8</t>
  </si>
  <si>
    <t>Illiquid assets</t>
  </si>
  <si>
    <t>1.1.8.1</t>
  </si>
  <si>
    <t>Transactions in which exceptionally high-quality covered bonds from level 1 liquid assets are provided, and the following funds are received:</t>
  </si>
  <si>
    <t>1.2.4.1</t>
  </si>
  <si>
    <t>1.2.5</t>
  </si>
  <si>
    <t>1.2.5.1</t>
  </si>
  <si>
    <t>1.2.6</t>
  </si>
  <si>
    <t>1.2.6.1</t>
  </si>
  <si>
    <t>1.2.7</t>
  </si>
  <si>
    <t>1.2.7.1</t>
  </si>
  <si>
    <t>1.2.8</t>
  </si>
  <si>
    <t>1.2.8.1</t>
  </si>
  <si>
    <t>Transactions in which funds from sub-level 2A liquid assets are provided, and the following funds are received:</t>
  </si>
  <si>
    <t>1.3.1.1</t>
  </si>
  <si>
    <t>1.3.2.1</t>
  </si>
  <si>
    <t>1.3.3.1</t>
  </si>
  <si>
    <t>1.3.4.1</t>
  </si>
  <si>
    <t>1.3.5.1</t>
  </si>
  <si>
    <t>1.3.6.1</t>
  </si>
  <si>
    <t>1.3.7.1</t>
  </si>
  <si>
    <t>1.3.8.1</t>
  </si>
  <si>
    <t>Transactions in which securities covered by certain assets (housing and car loans) from sub-level 2B liquid assets are provided, and the following funds are received:</t>
  </si>
  <si>
    <t>1.4.1</t>
  </si>
  <si>
    <t>1.4.1.1</t>
  </si>
  <si>
    <t>1.4.2</t>
  </si>
  <si>
    <t>1.4.2.1</t>
  </si>
  <si>
    <t>1.4.3</t>
  </si>
  <si>
    <t>1.4.3.1</t>
  </si>
  <si>
    <t>1.4.4</t>
  </si>
  <si>
    <t>1.4.4.1</t>
  </si>
  <si>
    <t>1.4.5</t>
  </si>
  <si>
    <t>1.4.5.1</t>
  </si>
  <si>
    <t>1.4.6</t>
  </si>
  <si>
    <t>1.4.6.1</t>
  </si>
  <si>
    <t>1.4.7</t>
  </si>
  <si>
    <t>1.4.7.1</t>
  </si>
  <si>
    <t>1.4.8</t>
  </si>
  <si>
    <t>1.4.8.1</t>
  </si>
  <si>
    <t>Transactions in which high-quality covered bonds from sub-level 2B liquid assets are provided, and the following funds are received:</t>
  </si>
  <si>
    <t>1.5.1</t>
  </si>
  <si>
    <t>1.5.1.1</t>
  </si>
  <si>
    <t>1.5.2</t>
  </si>
  <si>
    <t>1.5.2.1</t>
  </si>
  <si>
    <t>1.5.3</t>
  </si>
  <si>
    <t>1.5.3.1</t>
  </si>
  <si>
    <t>1.5.4</t>
  </si>
  <si>
    <t>1.5.4.1</t>
  </si>
  <si>
    <t>1.5.5</t>
  </si>
  <si>
    <t>1.5.5.1</t>
  </si>
  <si>
    <t>1.5.6</t>
  </si>
  <si>
    <t>1.5.6.1</t>
  </si>
  <si>
    <t>1.5.7</t>
  </si>
  <si>
    <t>1.5.7.1</t>
  </si>
  <si>
    <t>1.5.8</t>
  </si>
  <si>
    <t>1.5.8.1</t>
  </si>
  <si>
    <t>Transactions in which securities covered by certain assets (loans to legal entities and consumer loans) from sub-level 2B liquid assets are provided, and the following funds are received:</t>
  </si>
  <si>
    <t>1.6.1</t>
  </si>
  <si>
    <t>1.6.1.1</t>
  </si>
  <si>
    <t>1.6.2</t>
  </si>
  <si>
    <t>1.6.2.1</t>
  </si>
  <si>
    <t>1.6.3</t>
  </si>
  <si>
    <t>1.6.3.1</t>
  </si>
  <si>
    <t>1.6.4</t>
  </si>
  <si>
    <t>1.6.4.1</t>
  </si>
  <si>
    <t>1.6.5</t>
  </si>
  <si>
    <t>1.6.5.1</t>
  </si>
  <si>
    <t>1.6.6</t>
  </si>
  <si>
    <t>1.6.6.1</t>
  </si>
  <si>
    <t>1.6.7</t>
  </si>
  <si>
    <t>1.6.7.1</t>
  </si>
  <si>
    <t>1.6.8</t>
  </si>
  <si>
    <t>1.6.8.1</t>
  </si>
  <si>
    <t>Transactions in which other positions from sub-level 2B liquid assets are provided, and the following funds are received:</t>
  </si>
  <si>
    <t>1.7.1</t>
  </si>
  <si>
    <t>1.7.1.1</t>
  </si>
  <si>
    <t>1.7.2</t>
  </si>
  <si>
    <t>1.7.2.1</t>
  </si>
  <si>
    <t>1.7.3</t>
  </si>
  <si>
    <t>1.7.3.1</t>
  </si>
  <si>
    <t>1.7.4</t>
  </si>
  <si>
    <t>1.7.4.1</t>
  </si>
  <si>
    <t>1.7.5</t>
  </si>
  <si>
    <t>1.7.5.1</t>
  </si>
  <si>
    <t>1.7.6</t>
  </si>
  <si>
    <t>1.7.6.1</t>
  </si>
  <si>
    <t>1.7.7</t>
  </si>
  <si>
    <t>1.7.7.1</t>
  </si>
  <si>
    <t>1.7.8</t>
  </si>
  <si>
    <t>1.7.8.1</t>
  </si>
  <si>
    <t>Transactions in which funds that are not part of VKLA (illiquid assets) are provided, and the following funds are received:</t>
  </si>
  <si>
    <t>1.8.1</t>
  </si>
  <si>
    <t>1.8.1.1</t>
  </si>
  <si>
    <t>1.8.2</t>
  </si>
  <si>
    <t>1.8.2.1</t>
  </si>
  <si>
    <t>1.8.3</t>
  </si>
  <si>
    <t>1.8.3.1</t>
  </si>
  <si>
    <t>1.8.4</t>
  </si>
  <si>
    <t>1.8.4.1</t>
  </si>
  <si>
    <t>1.8.5</t>
  </si>
  <si>
    <t>1.8.5.1</t>
  </si>
  <si>
    <t>1.8.6</t>
  </si>
  <si>
    <t>1.8.6.1</t>
  </si>
  <si>
    <t>1.8.7</t>
  </si>
  <si>
    <t>1.8.7.1</t>
  </si>
  <si>
    <t>1.8.8</t>
  </si>
  <si>
    <t>Collateral swap contracts concluded with other entities (2.1+2.2+2.3+2.4+2.5+2.6+2.7+2.8)</t>
  </si>
  <si>
    <t>2.1.4.1</t>
  </si>
  <si>
    <t>2.1.5.1</t>
  </si>
  <si>
    <t>2.1.6.1</t>
  </si>
  <si>
    <t>2.1.7.1</t>
  </si>
  <si>
    <t>2.1.8.1</t>
  </si>
  <si>
    <t>2.2.1.1</t>
  </si>
  <si>
    <t>2.2.2.1</t>
  </si>
  <si>
    <t>2.2.3.1</t>
  </si>
  <si>
    <t>2.2.4.1</t>
  </si>
  <si>
    <t>2.2.5.1</t>
  </si>
  <si>
    <t>2.2.6.1</t>
  </si>
  <si>
    <t>2.2.7</t>
  </si>
  <si>
    <t>2.2.7.1</t>
  </si>
  <si>
    <t>2.2.8</t>
  </si>
  <si>
    <t>2.2.8.1</t>
  </si>
  <si>
    <t>2.3.1.1</t>
  </si>
  <si>
    <t>2.3.2.1</t>
  </si>
  <si>
    <t>2.3.3.1</t>
  </si>
  <si>
    <t>2.3.4.1</t>
  </si>
  <si>
    <t>2.3.5</t>
  </si>
  <si>
    <t>2.3.5.1</t>
  </si>
  <si>
    <t>2.3.6</t>
  </si>
  <si>
    <t>2.3.6.1</t>
  </si>
  <si>
    <t>2.3.7</t>
  </si>
  <si>
    <t>2.3.7.1</t>
  </si>
  <si>
    <t>2.3.8</t>
  </si>
  <si>
    <t>2.3.8.1</t>
  </si>
  <si>
    <t>2.4.1.1</t>
  </si>
  <si>
    <t>2.4.2.1</t>
  </si>
  <si>
    <t>2.4.3.1</t>
  </si>
  <si>
    <t>2.4.4.1</t>
  </si>
  <si>
    <t>2.4.5</t>
  </si>
  <si>
    <t>2.4.5.1</t>
  </si>
  <si>
    <t>2.4.6</t>
  </si>
  <si>
    <t>2.4.6.1</t>
  </si>
  <si>
    <t>2.4.7</t>
  </si>
  <si>
    <t>2.4.7.1</t>
  </si>
  <si>
    <t>2.4.8</t>
  </si>
  <si>
    <t>2.4.8.1</t>
  </si>
  <si>
    <t>2.5.3</t>
  </si>
  <si>
    <t>2.5.3.1</t>
  </si>
  <si>
    <t>2.5.4</t>
  </si>
  <si>
    <t>2.5.4.1</t>
  </si>
  <si>
    <t>2.5.5</t>
  </si>
  <si>
    <t>2.5.5.1</t>
  </si>
  <si>
    <t>2.5.6</t>
  </si>
  <si>
    <t>2.5.6.1</t>
  </si>
  <si>
    <t>2.5.7</t>
  </si>
  <si>
    <t>2.5.7.1</t>
  </si>
  <si>
    <t>2.5.8</t>
  </si>
  <si>
    <t>2.5.8.1</t>
  </si>
  <si>
    <t>2.6.1.1</t>
  </si>
  <si>
    <t>2.6.2.1</t>
  </si>
  <si>
    <t>2.6.3.1</t>
  </si>
  <si>
    <t>2.6.4.1</t>
  </si>
  <si>
    <t>2.6.5.1</t>
  </si>
  <si>
    <t>2.6.8</t>
  </si>
  <si>
    <t>2.6.8.1</t>
  </si>
  <si>
    <t>2.7.1.1</t>
  </si>
  <si>
    <t>2.7.2.1</t>
  </si>
  <si>
    <t>2.7.3.1</t>
  </si>
  <si>
    <t>2.7.4.1</t>
  </si>
  <si>
    <t>2.7.5.1</t>
  </si>
  <si>
    <t>2.7.6.1</t>
  </si>
  <si>
    <t>2.7.7.1</t>
  </si>
  <si>
    <t>2.7.8.1</t>
  </si>
  <si>
    <t>2.8.1.1</t>
  </si>
  <si>
    <t>2.8.2.1</t>
  </si>
  <si>
    <t>2.8.4.1</t>
  </si>
  <si>
    <t>2.8.5.1</t>
  </si>
  <si>
    <t>2.8.6</t>
  </si>
  <si>
    <t>2.8.6.1</t>
  </si>
  <si>
    <t>2.8.7</t>
  </si>
  <si>
    <t>2.8.7.1</t>
  </si>
  <si>
    <t>2.8.8</t>
  </si>
  <si>
    <t>Total amount of collateral swap contracts (all entities) where the obtained collateral is used to cover short positions</t>
  </si>
  <si>
    <t>Collateral swap contracts when calculating adjustments</t>
  </si>
  <si>
    <t xml:space="preserve">of which: the obtained collateral is from level 1 liquid assets, with the exception of the exceptionally high-quality covered bonds </t>
  </si>
  <si>
    <r>
      <rPr>
        <sz val="11"/>
        <color theme="1"/>
        <rFont val="Tahoma"/>
        <family val="2"/>
        <charset val="204"/>
      </rPr>
      <t>of which:</t>
    </r>
    <r>
      <rPr>
        <sz val="11"/>
        <color theme="1"/>
        <rFont val="Tahoma"/>
        <family val="2"/>
        <charset val="204"/>
      </rPr>
      <t xml:space="preserve"> </t>
    </r>
    <r>
      <rPr>
        <sz val="11"/>
        <color theme="1"/>
        <rFont val="Tahoma"/>
        <family val="2"/>
        <charset val="204"/>
      </rPr>
      <t>the obtained collateral is</t>
    </r>
    <r>
      <rPr>
        <sz val="11"/>
        <color rgb="FF000000"/>
        <rFont val="Tahoma"/>
        <family val="2"/>
        <charset val="204"/>
      </rPr>
      <t xml:space="preserve"> exceptionally high-quality covered bonds from level 1 liquid assets</t>
    </r>
  </si>
  <si>
    <t>of which: the obtained collateral is from sub-level 2A liquid assets</t>
  </si>
  <si>
    <t>4.4</t>
  </si>
  <si>
    <t>of which: the obtained collateral is from sub-level 2B liquid assets</t>
  </si>
  <si>
    <t>4.5</t>
  </si>
  <si>
    <t xml:space="preserve">of which: the provided collateral is from level 1 liquid assets, with the exception of the exceptionally high-quality covered bonds </t>
  </si>
  <si>
    <t>4.6</t>
  </si>
  <si>
    <r>
      <rPr>
        <sz val="11"/>
        <color theme="1"/>
        <rFont val="Tahoma"/>
        <family val="2"/>
        <charset val="204"/>
      </rPr>
      <t>of which:</t>
    </r>
    <r>
      <rPr>
        <sz val="11"/>
        <color theme="1"/>
        <rFont val="Tahoma"/>
        <family val="2"/>
        <charset val="204"/>
      </rPr>
      <t xml:space="preserve"> </t>
    </r>
    <r>
      <rPr>
        <sz val="11"/>
        <color theme="1"/>
        <rFont val="Tahoma"/>
        <family val="2"/>
        <charset val="204"/>
      </rPr>
      <t>the provided collateral is</t>
    </r>
    <r>
      <rPr>
        <sz val="11"/>
        <color rgb="FF000000"/>
        <rFont val="Tahoma"/>
        <family val="2"/>
        <charset val="204"/>
      </rPr>
      <t xml:space="preserve"> exceptionally high-quality covered bonds from level 1 liquid assets</t>
    </r>
  </si>
  <si>
    <t>4.7</t>
  </si>
  <si>
    <t>of which: the provided collateral is from sub-level 2A liquid assets</t>
  </si>
  <si>
    <t>4.8</t>
  </si>
  <si>
    <t>of which: the provided collateral is from sub-level 2B liquid assets</t>
  </si>
  <si>
    <t>ON THE LIQUIDITY COVERAGE RATIO</t>
  </si>
  <si>
    <t>as of  ___________</t>
  </si>
  <si>
    <t>Link to the Decision/Forms</t>
  </si>
  <si>
    <t>Amount/ Percentage</t>
  </si>
  <si>
    <t>HIGH-QUALITY LIQUID ASSETS</t>
  </si>
  <si>
    <t>NET CASH OUTFLOW</t>
  </si>
  <si>
    <t>LIQUIDITY COVERAGE RATIO (%)</t>
  </si>
  <si>
    <t>HIGH-QUALITY LIQUID ASSETS (VKLA)</t>
  </si>
  <si>
    <t>ADJUSTED AMOUNT OF VKLA (4.1+4.2+4.3+4.4)</t>
  </si>
  <si>
    <t>Adjusted amount of level 1 liquid assets, excluding exceptionally high-quality covered bonds (PLA1) 
(4.1.1-4.1.2+4.1.3-4.1.4+4.1.5)</t>
  </si>
  <si>
    <t>Annex 1 - 2.1</t>
  </si>
  <si>
    <t xml:space="preserve">Unadjusted amount of level 1 liquid assets, excluding exceptionally high-quality covered bonds </t>
  </si>
  <si>
    <t>VKLA Form</t>
  </si>
  <si>
    <t>Outflow of collateral in the next 30 days</t>
  </si>
  <si>
    <t>VPP and ST Forms</t>
  </si>
  <si>
    <t>4.1.3</t>
  </si>
  <si>
    <t>Inflow of collateral in the next 30 days</t>
  </si>
  <si>
    <t>VPO and ST Forms</t>
  </si>
  <si>
    <t>4.1.4</t>
  </si>
  <si>
    <t>Outflow from secured lending transactions and capital market-driven transactions in the next 30 days</t>
  </si>
  <si>
    <t>VPO Form</t>
  </si>
  <si>
    <t>4.1.5</t>
  </si>
  <si>
    <t>Inflow from secured lending transactions and capital market-driven transactions in the next 30 days</t>
  </si>
  <si>
    <t>VPP Form</t>
  </si>
  <si>
    <t>Adjusted amount of exceptionally high-quality covered bonds from level 1 (PVPO1) 
(4.2.1-4.2.2+4.2.3)</t>
  </si>
  <si>
    <t>Annex 1 - 2.2</t>
  </si>
  <si>
    <t>4.2.1</t>
  </si>
  <si>
    <t xml:space="preserve">Unadjusted amount of exceptionally high-quality covered bonds from level 1 </t>
  </si>
  <si>
    <t>4.2.2</t>
  </si>
  <si>
    <t>4.2.3</t>
  </si>
  <si>
    <t>Adjusted amount of sub-level 2A liquid assets (PL2A) 
(4.3.1-4.3.2+4.3.3)</t>
  </si>
  <si>
    <t>Annex 1 - 2.3</t>
  </si>
  <si>
    <t>4.3.1</t>
  </si>
  <si>
    <t xml:space="preserve">Unadjusted amount of sub-level 2A liquid assets </t>
  </si>
  <si>
    <t>4.3.2</t>
  </si>
  <si>
    <t>4.3.3</t>
  </si>
  <si>
    <t>4.4.</t>
  </si>
  <si>
    <t>Adjusted amount of sub-level 2B liquid assets (PL2B) 
(4.4.1-4.4.2+4.4.3)</t>
  </si>
  <si>
    <t>Annex 1 - 2.4</t>
  </si>
  <si>
    <t>4.4.1</t>
  </si>
  <si>
    <t xml:space="preserve">Unadjusted amount of sub-level 2B liquid assets </t>
  </si>
  <si>
    <t>4.4.2</t>
  </si>
  <si>
    <t>4.4.3</t>
  </si>
  <si>
    <t xml:space="preserve">Excess VKLA </t>
  </si>
  <si>
    <t>4.5.1</t>
  </si>
  <si>
    <t>Adjusted amount of VKLA (4.1+4.2+4.3+4.4)</t>
  </si>
  <si>
    <t>Annex 1 - 3.1</t>
  </si>
  <si>
    <t>4.5.2</t>
  </si>
  <si>
    <t>100/30 * PLA1</t>
  </si>
  <si>
    <t>Annex 1 - 3.2</t>
  </si>
  <si>
    <t>4.5.3</t>
  </si>
  <si>
    <t>100/60 * (PLA1+PVPO1)</t>
  </si>
  <si>
    <t>Annex 1 - 3.3</t>
  </si>
  <si>
    <t>4.5.4</t>
  </si>
  <si>
    <t>100/85 * (PLA1+PVPO1+PL2A)</t>
  </si>
  <si>
    <t>Annex 1 - 3.4</t>
  </si>
  <si>
    <t>CASH OUTFLOWS</t>
  </si>
  <si>
    <t>CASH INFLOWS (6.2.1+6.2.2+6.2.3)</t>
  </si>
  <si>
    <t>Realized inflows (6.1.1+6.1.2+6.1.3)</t>
  </si>
  <si>
    <t>6.1.1</t>
  </si>
  <si>
    <t>Unlimited cash inflows (NP)</t>
  </si>
  <si>
    <t>6.1.2</t>
  </si>
  <si>
    <t>Partially limited cash inflows (DP 90%)</t>
  </si>
  <si>
    <t>6.1.3</t>
  </si>
  <si>
    <t>Limited cash inflows (OP 75%)</t>
  </si>
  <si>
    <t xml:space="preserve">Cash inflow limitations </t>
  </si>
  <si>
    <t>6.2.1</t>
  </si>
  <si>
    <t>Annex 2</t>
  </si>
  <si>
    <t>6.2.2</t>
  </si>
  <si>
    <t>6.2.3</t>
  </si>
  <si>
    <t>Required liquidity coverage ratio, according to the ILAAP</t>
  </si>
  <si>
    <t>Required liquidity coverage ratio, according to the NBRNM</t>
  </si>
  <si>
    <t>REPORT ON</t>
  </si>
  <si>
    <t>THE LIQUIDITY COVERAGE RATIO - CONSOLIDATION</t>
  </si>
  <si>
    <t>Parent entity or subsidiary</t>
  </si>
  <si>
    <t>NAME</t>
  </si>
  <si>
    <t>CODE</t>
  </si>
  <si>
    <t>Single registration number</t>
  </si>
  <si>
    <t>Country code</t>
  </si>
  <si>
    <t>Type of legal entity</t>
  </si>
  <si>
    <t xml:space="preserve">on the internal liquidity indicators as of _______ </t>
  </si>
  <si>
    <t>Ref. No.</t>
  </si>
  <si>
    <t>Description of the liquidity indicator</t>
  </si>
  <si>
    <t>Internal limit of the bank</t>
  </si>
  <si>
    <t>Early warning threshold</t>
  </si>
  <si>
    <t>Indicator monitoring period</t>
  </si>
  <si>
    <t>Spread during the month/value at the end of the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</si>
</sst>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_ ;[Red]\-#,##0\ "/>
    <numFmt numFmtId="165" formatCode="_-* #,##0\ _€_-;\-* #,##0\ _€_-;_-* &quot;-&quot;\ _€_-;_-@_-"/>
    <numFmt numFmtId="166" formatCode="_-* #,##0.00\ _€_-;\-* #,##0.00\ _€_-;_-* &quot;-&quot;??\ _€_-;_-@_-"/>
    <numFmt numFmtId="167" formatCode="_-* #,##0\ &quot;€&quot;_-;\-* #,##0\ &quot;€&quot;_-;_-* &quot;-&quot;\ &quot;€&quot;_-;_-@_-"/>
    <numFmt numFmtId="168" formatCode="_-* #,##0.00\ &quot;€&quot;_-;\-* #,##0.00\ &quot;€&quot;_-;_-* &quot;-&quot;??\ &quot;€&quot;_-;_-@_-"/>
    <numFmt numFmtId="169" formatCode="0.0"/>
  </numFmts>
  <fonts count="41" x14ac:knownFonts="1">
    <font>
      <sz val="11"/>
      <color theme="1"/>
      <name val="Calibri"/>
      <family val="2"/>
      <scheme val="minor"/>
    </font>
    <font>
      <b/>
      <sz val="11"/>
      <color indexed="8"/>
      <name val="Tahoma"/>
      <family val="2"/>
      <charset val="204"/>
    </font>
    <font>
      <sz val="11"/>
      <color indexed="8"/>
      <name val="Tahoma"/>
      <family val="2"/>
      <charset val="204"/>
    </font>
    <font>
      <b/>
      <sz val="11"/>
      <name val="Tahoma"/>
      <family val="2"/>
    </font>
    <font>
      <sz val="11"/>
      <color theme="1"/>
      <name val="Tahoma"/>
      <family val="2"/>
      <charset val="204"/>
    </font>
    <font>
      <sz val="11"/>
      <name val="Tahoma"/>
      <family val="2"/>
      <charset val="204"/>
    </font>
    <font>
      <b/>
      <sz val="11"/>
      <name val="Tahoma"/>
      <family val="2"/>
      <charset val="204"/>
    </font>
    <font>
      <sz val="11"/>
      <name val="Tahoma"/>
      <family val="2"/>
    </font>
    <font>
      <sz val="11"/>
      <color indexed="8"/>
      <name val="Calibri"/>
      <family val="2"/>
    </font>
    <font>
      <sz val="11"/>
      <name val="Verdana"/>
      <family val="2"/>
    </font>
    <font>
      <sz val="9"/>
      <name val="Verdana"/>
      <family val="2"/>
    </font>
    <font>
      <sz val="11"/>
      <name val="Calibri"/>
      <family val="2"/>
      <scheme val="minor"/>
    </font>
    <font>
      <sz val="11"/>
      <color theme="1"/>
      <name val="Calibri"/>
      <family val="2"/>
      <scheme val="minor"/>
    </font>
    <font>
      <sz val="10"/>
      <name val="Arial"/>
      <family val="2"/>
    </font>
    <font>
      <sz val="8"/>
      <name val="Tahoma"/>
      <family val="2"/>
    </font>
    <font>
      <b/>
      <sz val="18"/>
      <name val="Tahoma"/>
      <family val="2"/>
    </font>
    <font>
      <sz val="10"/>
      <name val="Arial"/>
    </font>
    <font>
      <sz val="8"/>
      <name val="Tahoma"/>
      <family val="2"/>
      <charset val="204"/>
    </font>
    <font>
      <b/>
      <sz val="14"/>
      <name val="Tahoma"/>
      <family val="2"/>
    </font>
    <font>
      <sz val="9"/>
      <name val="Tahoma"/>
      <family val="2"/>
    </font>
    <font>
      <b/>
      <sz val="10"/>
      <name val="Tahoma"/>
      <family val="2"/>
    </font>
    <font>
      <sz val="10"/>
      <name val="Tahoma"/>
      <family val="2"/>
    </font>
    <font>
      <strike/>
      <sz val="8"/>
      <name val="Tahoma"/>
      <family val="2"/>
    </font>
    <font>
      <i/>
      <sz val="8"/>
      <name val="Tahoma"/>
      <family val="2"/>
    </font>
    <font>
      <sz val="10"/>
      <name val="Arial"/>
      <family val="2"/>
      <charset val="238"/>
    </font>
    <font>
      <b/>
      <sz val="14"/>
      <name val="Tahoma"/>
      <family val="2"/>
      <charset val="204"/>
    </font>
    <font>
      <sz val="14"/>
      <name val="Tahoma"/>
      <family val="2"/>
      <charset val="204"/>
    </font>
    <font>
      <sz val="9"/>
      <name val="Tahoma"/>
      <family val="2"/>
      <charset val="204"/>
    </font>
    <font>
      <b/>
      <u/>
      <sz val="11"/>
      <name val="Tahoma"/>
      <family val="2"/>
      <charset val="204"/>
    </font>
    <font>
      <b/>
      <sz val="12"/>
      <name val="Tahoma"/>
      <family val="2"/>
    </font>
    <font>
      <b/>
      <sz val="8"/>
      <name val="Tahoma"/>
      <family val="2"/>
    </font>
    <font>
      <b/>
      <sz val="16"/>
      <name val="Tahoma"/>
      <family val="2"/>
    </font>
    <font>
      <sz val="16"/>
      <name val="Tahoma"/>
      <family val="2"/>
    </font>
    <font>
      <sz val="14"/>
      <name val="Tahoma"/>
      <family val="2"/>
    </font>
    <font>
      <b/>
      <sz val="11"/>
      <color theme="1"/>
      <name val="Tahoma"/>
      <family val="2"/>
      <charset val="204"/>
    </font>
    <font>
      <b/>
      <sz val="9"/>
      <color rgb="FF000000"/>
      <name val="Tahoma"/>
      <family val="2"/>
      <charset val="204"/>
    </font>
    <font>
      <b/>
      <sz val="14"/>
      <color theme="1"/>
      <name val="Tahoma"/>
      <family val="2"/>
    </font>
    <font>
      <b/>
      <sz val="11"/>
      <color rgb="FF000000"/>
      <name val="Tahoma"/>
      <family val="2"/>
      <charset val="204"/>
    </font>
    <font>
      <sz val="11"/>
      <color theme="1"/>
      <name val="Tahoma"/>
      <family val="2"/>
    </font>
    <font>
      <sz val="11"/>
      <color rgb="FF000000"/>
      <name val="Tahoma"/>
      <family val="2"/>
    </font>
    <font>
      <sz val="11"/>
      <color rgb="FF000000"/>
      <name val="Tahoma"/>
      <family val="2"/>
      <charset val="204"/>
    </font>
  </fonts>
  <fills count="10">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rgb="FFFFFF00"/>
        <bgColor indexed="64"/>
      </patternFill>
    </fill>
  </fills>
  <borders count="10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style="medium">
        <color indexed="64"/>
      </right>
      <top/>
      <bottom style="hair">
        <color indexed="64"/>
      </bottom>
      <diagonal/>
    </border>
  </borders>
  <cellStyleXfs count="16">
    <xf numFmtId="0" fontId="0" fillId="0" borderId="0"/>
    <xf numFmtId="0" fontId="8" fillId="0" borderId="0"/>
    <xf numFmtId="0" fontId="8" fillId="0" borderId="0"/>
    <xf numFmtId="0" fontId="13" fillId="0" borderId="0"/>
    <xf numFmtId="0" fontId="16" fillId="0" borderId="0"/>
    <xf numFmtId="0" fontId="12" fillId="0" borderId="0"/>
    <xf numFmtId="0" fontId="13" fillId="0" borderId="0"/>
    <xf numFmtId="165"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8" fillId="0" borderId="0"/>
    <xf numFmtId="0" fontId="8" fillId="0" borderId="0"/>
    <xf numFmtId="0" fontId="24" fillId="0" borderId="0"/>
    <xf numFmtId="9" fontId="13" fillId="0" borderId="0" applyFont="0" applyFill="0" applyBorder="0" applyAlignment="0" applyProtection="0"/>
    <xf numFmtId="0" fontId="12" fillId="0" borderId="0"/>
  </cellStyleXfs>
  <cellXfs count="846">
    <xf numFmtId="0" fontId="0" fillId="0" borderId="0" xfId="0"/>
    <xf numFmtId="0" fontId="2" fillId="0" borderId="0" xfId="0" applyFont="1"/>
    <xf numFmtId="0" fontId="2" fillId="0" borderId="0" xfId="0" applyFont="1" applyAlignment="1">
      <alignment horizontal="right" vertical="top"/>
    </xf>
    <xf numFmtId="0" fontId="5" fillId="0" borderId="4" xfId="0" applyFont="1" applyBorder="1" applyAlignment="1">
      <alignment wrapText="1"/>
    </xf>
    <xf numFmtId="0" fontId="3" fillId="0" borderId="0" xfId="0" applyFont="1" applyBorder="1" applyAlignment="1">
      <alignment horizontal="center" wrapText="1"/>
    </xf>
    <xf numFmtId="0" fontId="3" fillId="0" borderId="0" xfId="0" applyFont="1" applyBorder="1" applyAlignment="1">
      <alignment wrapText="1"/>
    </xf>
    <xf numFmtId="0" fontId="5" fillId="0" borderId="4" xfId="0" applyFont="1" applyBorder="1" applyAlignment="1">
      <alignment horizontal="lef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3" fillId="2" borderId="2" xfId="0" applyFont="1" applyFill="1" applyBorder="1" applyAlignment="1">
      <alignment wrapText="1"/>
    </xf>
    <xf numFmtId="0" fontId="5" fillId="3" borderId="12" xfId="0" applyFont="1" applyFill="1" applyBorder="1" applyAlignment="1">
      <alignment horizontal="center" wrapText="1"/>
    </xf>
    <xf numFmtId="0" fontId="5" fillId="3" borderId="2" xfId="0" applyFont="1" applyFill="1" applyBorder="1" applyAlignment="1">
      <alignment horizontal="center" wrapText="1"/>
    </xf>
    <xf numFmtId="0" fontId="3" fillId="3" borderId="13" xfId="0" applyFont="1" applyFill="1" applyBorder="1" applyAlignment="1">
      <alignment horizontal="center" wrapText="1"/>
    </xf>
    <xf numFmtId="0" fontId="7" fillId="3" borderId="4" xfId="0" applyFont="1" applyFill="1" applyBorder="1" applyAlignment="1">
      <alignment horizontal="center" wrapText="1"/>
    </xf>
    <xf numFmtId="0" fontId="3" fillId="2" borderId="13" xfId="0" applyFont="1" applyFill="1" applyBorder="1" applyAlignment="1">
      <alignment wrapText="1"/>
    </xf>
    <xf numFmtId="49" fontId="5" fillId="0" borderId="18" xfId="0" applyNumberFormat="1" applyFont="1" applyBorder="1" applyAlignment="1">
      <alignment horizontal="right"/>
    </xf>
    <xf numFmtId="0" fontId="5" fillId="0" borderId="14" xfId="0" applyFont="1" applyBorder="1" applyAlignment="1">
      <alignment wrapText="1"/>
    </xf>
    <xf numFmtId="0" fontId="5" fillId="3" borderId="14" xfId="0" applyFont="1" applyFill="1" applyBorder="1" applyAlignment="1">
      <alignment horizontal="center" vertical="center"/>
    </xf>
    <xf numFmtId="0" fontId="5" fillId="0" borderId="14" xfId="0" applyFont="1" applyBorder="1"/>
    <xf numFmtId="0" fontId="5" fillId="3" borderId="14" xfId="0" applyFont="1" applyFill="1" applyBorder="1"/>
    <xf numFmtId="0" fontId="5" fillId="2" borderId="23" xfId="0" applyFont="1" applyFill="1" applyBorder="1"/>
    <xf numFmtId="0" fontId="5" fillId="0" borderId="0" xfId="0" applyFont="1"/>
    <xf numFmtId="0" fontId="3" fillId="3" borderId="13" xfId="0" applyFont="1" applyFill="1" applyBorder="1" applyAlignment="1">
      <alignment horizontal="center" vertical="center"/>
    </xf>
    <xf numFmtId="9" fontId="5" fillId="3" borderId="4" xfId="0" applyNumberFormat="1" applyFont="1" applyFill="1" applyBorder="1" applyAlignment="1">
      <alignment horizontal="center"/>
    </xf>
    <xf numFmtId="0" fontId="5" fillId="3" borderId="4" xfId="0" applyFont="1" applyFill="1" applyBorder="1" applyAlignment="1">
      <alignment horizontal="center" wrapText="1"/>
    </xf>
    <xf numFmtId="0" fontId="7" fillId="3" borderId="14" xfId="0" applyFont="1" applyFill="1" applyBorder="1" applyAlignment="1">
      <alignment horizontal="center" wrapText="1"/>
    </xf>
    <xf numFmtId="0" fontId="5" fillId="3" borderId="4" xfId="0" applyFont="1" applyFill="1" applyBorder="1"/>
    <xf numFmtId="0" fontId="9" fillId="0" borderId="0" xfId="1" applyFont="1" applyFill="1" applyBorder="1" applyAlignment="1">
      <alignment horizontal="left" vertical="center" wrapText="1" indent="1"/>
    </xf>
    <xf numFmtId="49" fontId="10" fillId="0" borderId="0" xfId="0" applyNumberFormat="1" applyFont="1" applyFill="1" applyBorder="1" applyAlignment="1">
      <alignment horizontal="left" vertical="center"/>
    </xf>
    <xf numFmtId="0" fontId="9" fillId="0" borderId="0" xfId="2" applyFont="1" applyFill="1" applyBorder="1" applyAlignment="1">
      <alignment vertical="center"/>
    </xf>
    <xf numFmtId="0" fontId="9" fillId="0" borderId="4" xfId="2" applyFont="1" applyBorder="1" applyAlignment="1">
      <alignment vertical="center"/>
    </xf>
    <xf numFmtId="0" fontId="9" fillId="0" borderId="15" xfId="2" applyFont="1" applyBorder="1" applyAlignment="1">
      <alignment vertical="center"/>
    </xf>
    <xf numFmtId="164" fontId="9" fillId="3" borderId="4" xfId="1" applyNumberFormat="1" applyFont="1" applyFill="1" applyBorder="1" applyAlignment="1">
      <alignment horizontal="right" vertical="center"/>
    </xf>
    <xf numFmtId="0" fontId="9" fillId="3" borderId="4" xfId="2" applyFont="1" applyFill="1" applyBorder="1" applyAlignment="1">
      <alignment vertical="center"/>
    </xf>
    <xf numFmtId="0" fontId="9" fillId="3" borderId="15" xfId="2" applyFont="1" applyFill="1" applyBorder="1" applyAlignment="1">
      <alignment vertical="center"/>
    </xf>
    <xf numFmtId="0" fontId="5" fillId="0" borderId="0" xfId="0" applyFont="1" applyAlignment="1"/>
    <xf numFmtId="0" fontId="6" fillId="0" borderId="0" xfId="0" applyFont="1" applyBorder="1" applyAlignment="1">
      <alignment horizontal="center"/>
    </xf>
    <xf numFmtId="0" fontId="5" fillId="0" borderId="0" xfId="0" applyFont="1" applyAlignment="1">
      <alignment horizontal="right" vertical="top"/>
    </xf>
    <xf numFmtId="9" fontId="6" fillId="0" borderId="11" xfId="0" applyNumberFormat="1" applyFont="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2" xfId="0" quotePrefix="1" applyFont="1" applyFill="1" applyBorder="1" applyAlignment="1">
      <alignment horizontal="center" vertical="center"/>
    </xf>
    <xf numFmtId="0" fontId="6" fillId="3" borderId="2" xfId="0" applyFont="1" applyFill="1" applyBorder="1"/>
    <xf numFmtId="0" fontId="6" fillId="3" borderId="2" xfId="0" applyFont="1" applyFill="1" applyBorder="1" applyAlignment="1"/>
    <xf numFmtId="0" fontId="6" fillId="0" borderId="0" xfId="0" applyFont="1"/>
    <xf numFmtId="0" fontId="3" fillId="4" borderId="16" xfId="0" applyFont="1" applyFill="1" applyBorder="1" applyAlignment="1"/>
    <xf numFmtId="0" fontId="3" fillId="4" borderId="13" xfId="0" applyFont="1" applyFill="1" applyBorder="1" applyAlignment="1">
      <alignment wrapText="1"/>
    </xf>
    <xf numFmtId="0" fontId="3" fillId="4" borderId="13" xfId="0" applyFont="1" applyFill="1" applyBorder="1"/>
    <xf numFmtId="0" fontId="3" fillId="3" borderId="13" xfId="0" applyFont="1" applyFill="1" applyBorder="1"/>
    <xf numFmtId="0" fontId="3" fillId="3" borderId="13" xfId="0" applyFont="1" applyFill="1" applyBorder="1" applyAlignment="1"/>
    <xf numFmtId="0" fontId="3" fillId="0" borderId="0" xfId="0" applyFont="1"/>
    <xf numFmtId="0" fontId="5" fillId="0" borderId="4" xfId="0" applyFont="1" applyBorder="1"/>
    <xf numFmtId="0" fontId="5" fillId="0" borderId="4" xfId="0" applyFont="1" applyFill="1" applyBorder="1"/>
    <xf numFmtId="0" fontId="5" fillId="3" borderId="4" xfId="0" applyFont="1" applyFill="1" applyBorder="1" applyAlignment="1">
      <alignment horizontal="center"/>
    </xf>
    <xf numFmtId="49" fontId="5" fillId="0" borderId="22" xfId="0" applyNumberFormat="1" applyFont="1" applyBorder="1" applyAlignment="1">
      <alignment horizontal="right"/>
    </xf>
    <xf numFmtId="9" fontId="5" fillId="3" borderId="14" xfId="0" applyNumberFormat="1" applyFont="1" applyFill="1" applyBorder="1" applyAlignment="1">
      <alignment horizontal="center"/>
    </xf>
    <xf numFmtId="49" fontId="5" fillId="0" borderId="20" xfId="0" applyNumberFormat="1" applyFont="1" applyBorder="1" applyAlignment="1">
      <alignment horizontal="right"/>
    </xf>
    <xf numFmtId="0" fontId="5" fillId="0" borderId="15" xfId="0" applyFont="1" applyBorder="1"/>
    <xf numFmtId="0" fontId="5" fillId="3" borderId="15" xfId="0" applyFont="1" applyFill="1" applyBorder="1"/>
    <xf numFmtId="0" fontId="5" fillId="3" borderId="15" xfId="0" applyFont="1" applyFill="1" applyBorder="1" applyAlignment="1">
      <alignment horizontal="center"/>
    </xf>
    <xf numFmtId="0" fontId="5" fillId="3" borderId="14" xfId="0" applyFont="1" applyFill="1" applyBorder="1" applyAlignment="1">
      <alignment horizontal="center"/>
    </xf>
    <xf numFmtId="0" fontId="5" fillId="0" borderId="14" xfId="0" applyFont="1" applyFill="1" applyBorder="1"/>
    <xf numFmtId="0" fontId="5" fillId="0" borderId="15" xfId="0" applyFont="1" applyFill="1" applyBorder="1"/>
    <xf numFmtId="0" fontId="5" fillId="3" borderId="15" xfId="0" applyFont="1" applyFill="1" applyBorder="1" applyAlignment="1"/>
    <xf numFmtId="49" fontId="5" fillId="0" borderId="27" xfId="0" applyNumberFormat="1" applyFont="1" applyBorder="1" applyAlignment="1">
      <alignment horizontal="right"/>
    </xf>
    <xf numFmtId="0" fontId="5" fillId="0" borderId="5" xfId="0" applyFont="1" applyBorder="1" applyAlignment="1">
      <alignment wrapText="1"/>
    </xf>
    <xf numFmtId="0" fontId="7" fillId="0" borderId="0" xfId="0" applyFont="1"/>
    <xf numFmtId="0" fontId="3" fillId="5" borderId="2" xfId="0" applyFont="1" applyFill="1" applyBorder="1" applyAlignment="1">
      <alignment wrapText="1"/>
    </xf>
    <xf numFmtId="0" fontId="6" fillId="5" borderId="1" xfId="0" applyFont="1" applyFill="1" applyBorder="1" applyAlignment="1">
      <alignment horizontal="right"/>
    </xf>
    <xf numFmtId="0" fontId="6" fillId="5" borderId="2" xfId="0" applyFont="1" applyFill="1" applyBorder="1"/>
    <xf numFmtId="0" fontId="5" fillId="2" borderId="19" xfId="0" applyFont="1" applyFill="1" applyBorder="1"/>
    <xf numFmtId="49" fontId="7" fillId="0" borderId="18" xfId="0" applyNumberFormat="1" applyFont="1" applyBorder="1" applyAlignment="1">
      <alignment horizontal="right"/>
    </xf>
    <xf numFmtId="0" fontId="6" fillId="0" borderId="13" xfId="0" applyFont="1" applyFill="1" applyBorder="1" applyAlignment="1">
      <alignment wrapText="1"/>
    </xf>
    <xf numFmtId="0" fontId="3" fillId="2" borderId="5" xfId="0" applyFont="1" applyFill="1" applyBorder="1"/>
    <xf numFmtId="0" fontId="3" fillId="2" borderId="25" xfId="0" applyFont="1" applyFill="1" applyBorder="1"/>
    <xf numFmtId="0" fontId="3" fillId="2" borderId="16" xfId="0" applyFont="1" applyFill="1" applyBorder="1"/>
    <xf numFmtId="0" fontId="3" fillId="2" borderId="13" xfId="0" applyFont="1" applyFill="1" applyBorder="1"/>
    <xf numFmtId="0" fontId="3" fillId="2" borderId="17" xfId="0" applyFont="1" applyFill="1" applyBorder="1"/>
    <xf numFmtId="0" fontId="7" fillId="3" borderId="11" xfId="0" applyFont="1" applyFill="1" applyBorder="1" applyAlignment="1">
      <alignment horizontal="center" wrapText="1"/>
    </xf>
    <xf numFmtId="9" fontId="7" fillId="3" borderId="11" xfId="0" applyNumberFormat="1" applyFont="1" applyFill="1" applyBorder="1" applyAlignment="1">
      <alignment horizontal="center"/>
    </xf>
    <xf numFmtId="9" fontId="7" fillId="3" borderId="4" xfId="0" applyNumberFormat="1" applyFont="1" applyFill="1" applyBorder="1" applyAlignment="1">
      <alignment horizontal="center"/>
    </xf>
    <xf numFmtId="0" fontId="7" fillId="3" borderId="4" xfId="0" applyFont="1" applyFill="1" applyBorder="1" applyAlignment="1">
      <alignment horizontal="center" vertical="center" wrapText="1"/>
    </xf>
    <xf numFmtId="0" fontId="7" fillId="2" borderId="19" xfId="0" applyFont="1" applyFill="1" applyBorder="1"/>
    <xf numFmtId="0" fontId="7" fillId="3" borderId="14" xfId="0" applyFont="1" applyFill="1" applyBorder="1" applyAlignment="1">
      <alignment horizontal="center" vertical="center" wrapText="1"/>
    </xf>
    <xf numFmtId="0" fontId="5" fillId="3" borderId="19" xfId="0" applyFont="1" applyFill="1" applyBorder="1"/>
    <xf numFmtId="49" fontId="5" fillId="0" borderId="18" xfId="0" applyNumberFormat="1" applyFont="1" applyFill="1" applyBorder="1" applyAlignment="1">
      <alignment horizontal="right"/>
    </xf>
    <xf numFmtId="0" fontId="7" fillId="0" borderId="22" xfId="0" applyFont="1" applyBorder="1"/>
    <xf numFmtId="0" fontId="7" fillId="0" borderId="22" xfId="0" applyFont="1" applyBorder="1" applyAlignment="1">
      <alignment horizontal="right"/>
    </xf>
    <xf numFmtId="0" fontId="7" fillId="0" borderId="20" xfId="0" applyFont="1" applyBorder="1"/>
    <xf numFmtId="0" fontId="5" fillId="0" borderId="31" xfId="1" applyFont="1" applyFill="1" applyBorder="1" applyAlignment="1">
      <alignment horizontal="left" vertical="center" wrapText="1" indent="1"/>
    </xf>
    <xf numFmtId="0" fontId="5" fillId="0" borderId="15" xfId="1" applyFont="1" applyFill="1" applyBorder="1" applyAlignment="1">
      <alignment horizontal="left" vertical="center" wrapText="1" indent="1"/>
    </xf>
    <xf numFmtId="0" fontId="3" fillId="0" borderId="24" xfId="0" applyFont="1" applyFill="1" applyBorder="1" applyAlignment="1"/>
    <xf numFmtId="0" fontId="6" fillId="0" borderId="15" xfId="0" applyFont="1" applyFill="1" applyBorder="1" applyAlignment="1">
      <alignment wrapText="1"/>
    </xf>
    <xf numFmtId="0" fontId="7" fillId="0" borderId="14" xfId="0" applyFont="1" applyFill="1" applyBorder="1"/>
    <xf numFmtId="0" fontId="7" fillId="0" borderId="23" xfId="0" applyFont="1" applyFill="1" applyBorder="1"/>
    <xf numFmtId="0" fontId="5" fillId="2" borderId="4" xfId="0" applyFont="1" applyFill="1" applyBorder="1"/>
    <xf numFmtId="0" fontId="5" fillId="0" borderId="4" xfId="0" applyFont="1" applyFill="1" applyBorder="1" applyAlignment="1">
      <alignment horizontal="left" wrapText="1"/>
    </xf>
    <xf numFmtId="0" fontId="7" fillId="0" borderId="4" xfId="0" applyFont="1" applyFill="1" applyBorder="1" applyAlignment="1">
      <alignment wrapText="1"/>
    </xf>
    <xf numFmtId="0" fontId="5" fillId="0" borderId="4" xfId="0" applyFont="1" applyFill="1" applyBorder="1" applyAlignment="1">
      <alignment wrapText="1"/>
    </xf>
    <xf numFmtId="0" fontId="5" fillId="0" borderId="14" xfId="0" applyFont="1" applyFill="1" applyBorder="1" applyAlignment="1">
      <alignment wrapText="1"/>
    </xf>
    <xf numFmtId="0" fontId="6" fillId="0" borderId="4" xfId="0" applyFont="1" applyFill="1" applyBorder="1" applyAlignment="1">
      <alignment wrapText="1"/>
    </xf>
    <xf numFmtId="0" fontId="6" fillId="0" borderId="14" xfId="0" applyFont="1" applyFill="1" applyBorder="1" applyAlignment="1">
      <alignment wrapText="1"/>
    </xf>
    <xf numFmtId="0" fontId="5" fillId="0" borderId="15" xfId="0" applyFont="1" applyFill="1" applyBorder="1" applyAlignment="1">
      <alignment wrapText="1"/>
    </xf>
    <xf numFmtId="49" fontId="6" fillId="0" borderId="18" xfId="0" applyNumberFormat="1" applyFont="1" applyBorder="1" applyAlignment="1">
      <alignment horizontal="right"/>
    </xf>
    <xf numFmtId="0" fontId="7" fillId="2" borderId="4" xfId="0" applyFont="1" applyFill="1" applyBorder="1"/>
    <xf numFmtId="0" fontId="5" fillId="2" borderId="4" xfId="0" applyFont="1" applyFill="1" applyBorder="1" applyAlignment="1">
      <alignment wrapText="1"/>
    </xf>
    <xf numFmtId="0" fontId="6" fillId="0" borderId="4" xfId="0" applyFont="1" applyBorder="1" applyAlignment="1">
      <alignment wrapText="1"/>
    </xf>
    <xf numFmtId="9" fontId="5" fillId="3" borderId="11" xfId="0" applyNumberFormat="1" applyFont="1" applyFill="1" applyBorder="1" applyAlignment="1">
      <alignment horizontal="center"/>
    </xf>
    <xf numFmtId="0" fontId="5" fillId="0" borderId="5" xfId="0" applyFont="1" applyFill="1" applyBorder="1" applyAlignment="1">
      <alignment wrapText="1"/>
    </xf>
    <xf numFmtId="0" fontId="5" fillId="3" borderId="11" xfId="0" applyFont="1" applyFill="1" applyBorder="1" applyAlignment="1">
      <alignment horizontal="center" wrapText="1"/>
    </xf>
    <xf numFmtId="0" fontId="6" fillId="2" borderId="4" xfId="0" applyFont="1" applyFill="1" applyBorder="1"/>
    <xf numFmtId="0" fontId="5" fillId="3" borderId="14" xfId="0" applyFont="1" applyFill="1" applyBorder="1" applyAlignment="1">
      <alignment horizontal="center" wrapText="1"/>
    </xf>
    <xf numFmtId="0" fontId="6" fillId="0" borderId="33" xfId="0" applyFont="1" applyBorder="1" applyAlignment="1">
      <alignment wrapText="1"/>
    </xf>
    <xf numFmtId="0" fontId="5" fillId="0" borderId="31" xfId="0" applyFont="1" applyBorder="1" applyAlignment="1">
      <alignment wrapText="1"/>
    </xf>
    <xf numFmtId="0" fontId="5" fillId="0" borderId="15" xfId="0" applyFont="1" applyBorder="1" applyAlignment="1">
      <alignment wrapText="1"/>
    </xf>
    <xf numFmtId="0" fontId="6" fillId="2" borderId="19" xfId="0" applyFont="1" applyFill="1" applyBorder="1"/>
    <xf numFmtId="0" fontId="1" fillId="0" borderId="6" xfId="0" applyFont="1" applyBorder="1" applyAlignment="1">
      <alignment horizontal="center" vertical="center" wrapText="1"/>
    </xf>
    <xf numFmtId="0" fontId="6" fillId="0" borderId="38" xfId="0" applyFont="1" applyBorder="1" applyAlignment="1">
      <alignment horizontal="center" vertical="center" wrapText="1"/>
    </xf>
    <xf numFmtId="0" fontId="6" fillId="3" borderId="3" xfId="0" quotePrefix="1" applyFont="1" applyFill="1" applyBorder="1" applyAlignment="1">
      <alignment horizontal="center" vertical="center"/>
    </xf>
    <xf numFmtId="0" fontId="6" fillId="5" borderId="3" xfId="0" applyFont="1" applyFill="1" applyBorder="1"/>
    <xf numFmtId="0" fontId="3" fillId="4" borderId="17" xfId="0" applyFont="1" applyFill="1" applyBorder="1"/>
    <xf numFmtId="0" fontId="5" fillId="0" borderId="19" xfId="0" applyFont="1" applyBorder="1"/>
    <xf numFmtId="0" fontId="6" fillId="0" borderId="19" xfId="0" applyFont="1" applyBorder="1" applyAlignment="1">
      <alignment horizontal="center" vertical="center" wrapText="1"/>
    </xf>
    <xf numFmtId="0" fontId="6" fillId="3" borderId="19" xfId="0" applyFont="1" applyFill="1" applyBorder="1" applyAlignment="1">
      <alignment horizontal="center" vertical="center" wrapText="1"/>
    </xf>
    <xf numFmtId="0" fontId="5" fillId="3" borderId="23" xfId="0" applyFont="1" applyFill="1" applyBorder="1"/>
    <xf numFmtId="0" fontId="5" fillId="0" borderId="23" xfId="0" applyFont="1" applyBorder="1"/>
    <xf numFmtId="0" fontId="5" fillId="3" borderId="21" xfId="0" applyFont="1" applyFill="1" applyBorder="1"/>
    <xf numFmtId="0" fontId="5" fillId="0" borderId="19" xfId="0" applyFont="1" applyFill="1" applyBorder="1"/>
    <xf numFmtId="0" fontId="5" fillId="3" borderId="0" xfId="0" applyFont="1" applyFill="1" applyBorder="1"/>
    <xf numFmtId="0" fontId="3" fillId="3" borderId="17" xfId="0" applyFont="1" applyFill="1" applyBorder="1"/>
    <xf numFmtId="0" fontId="9" fillId="3" borderId="19" xfId="2" applyFont="1" applyFill="1" applyBorder="1" applyAlignment="1">
      <alignment vertical="center"/>
    </xf>
    <xf numFmtId="0" fontId="9" fillId="3" borderId="21" xfId="2" applyFont="1" applyFill="1" applyBorder="1" applyAlignment="1">
      <alignment vertical="center"/>
    </xf>
    <xf numFmtId="49" fontId="6" fillId="0" borderId="22" xfId="0" applyNumberFormat="1" applyFont="1" applyFill="1" applyBorder="1" applyAlignment="1">
      <alignment horizontal="right" vertical="center"/>
    </xf>
    <xf numFmtId="49" fontId="5" fillId="0" borderId="22" xfId="0" applyNumberFormat="1" applyFont="1" applyFill="1" applyBorder="1" applyAlignment="1">
      <alignment horizontal="right" vertical="center"/>
    </xf>
    <xf numFmtId="49" fontId="5" fillId="0" borderId="20" xfId="0" applyNumberFormat="1" applyFont="1" applyFill="1" applyBorder="1" applyAlignment="1">
      <alignment horizontal="right" vertical="center"/>
    </xf>
    <xf numFmtId="49" fontId="6" fillId="0" borderId="37" xfId="0" applyNumberFormat="1" applyFont="1" applyFill="1" applyBorder="1" applyAlignment="1">
      <alignment horizontal="right" vertical="center"/>
    </xf>
    <xf numFmtId="164" fontId="9" fillId="0" borderId="5" xfId="1" applyNumberFormat="1" applyFont="1" applyFill="1" applyBorder="1" applyAlignment="1">
      <alignment horizontal="right" vertical="center"/>
    </xf>
    <xf numFmtId="164" fontId="9" fillId="3" borderId="5" xfId="2" applyNumberFormat="1" applyFont="1" applyFill="1" applyBorder="1" applyAlignment="1">
      <alignment horizontal="right" vertical="center"/>
    </xf>
    <xf numFmtId="164" fontId="9" fillId="3" borderId="5" xfId="0" applyNumberFormat="1" applyFont="1" applyFill="1" applyBorder="1" applyAlignment="1">
      <alignment horizontal="right" vertical="center"/>
    </xf>
    <xf numFmtId="164" fontId="9" fillId="3" borderId="25" xfId="2" applyNumberFormat="1" applyFont="1" applyFill="1" applyBorder="1" applyAlignment="1">
      <alignment horizontal="right" vertical="center"/>
    </xf>
    <xf numFmtId="0" fontId="5" fillId="3" borderId="5" xfId="0" applyFont="1" applyFill="1" applyBorder="1" applyAlignment="1">
      <alignment horizontal="center" wrapText="1"/>
    </xf>
    <xf numFmtId="49" fontId="3" fillId="0" borderId="55" xfId="0" applyNumberFormat="1" applyFont="1" applyFill="1" applyBorder="1" applyAlignment="1">
      <alignment horizontal="right"/>
    </xf>
    <xf numFmtId="0" fontId="3" fillId="0" borderId="43" xfId="0" applyFont="1" applyFill="1" applyBorder="1"/>
    <xf numFmtId="0" fontId="7" fillId="0" borderId="24" xfId="0" applyFont="1" applyBorder="1"/>
    <xf numFmtId="0" fontId="6" fillId="0" borderId="5" xfId="0" applyFont="1" applyFill="1" applyBorder="1" applyAlignment="1">
      <alignment wrapText="1"/>
    </xf>
    <xf numFmtId="0" fontId="6" fillId="0" borderId="46" xfId="0" applyFont="1" applyBorder="1" applyAlignment="1">
      <alignment wrapText="1"/>
    </xf>
    <xf numFmtId="0" fontId="6" fillId="3" borderId="45" xfId="0" applyFont="1" applyFill="1" applyBorder="1" applyAlignment="1"/>
    <xf numFmtId="0" fontId="6" fillId="3" borderId="54" xfId="0" applyFont="1" applyFill="1" applyBorder="1" applyAlignment="1"/>
    <xf numFmtId="0" fontId="6" fillId="3" borderId="51" xfId="0" applyFont="1" applyFill="1" applyBorder="1" applyAlignment="1"/>
    <xf numFmtId="0" fontId="2" fillId="0" borderId="0" xfId="0" applyFont="1" applyAlignment="1">
      <alignment horizontal="right"/>
    </xf>
    <xf numFmtId="0" fontId="6" fillId="0" borderId="30" xfId="2" applyFont="1" applyFill="1" applyBorder="1" applyAlignment="1">
      <alignment vertical="center" wrapText="1"/>
    </xf>
    <xf numFmtId="0" fontId="6" fillId="0" borderId="31" xfId="1" applyFont="1" applyFill="1" applyBorder="1" applyAlignment="1">
      <alignment vertical="center" wrapText="1"/>
    </xf>
    <xf numFmtId="0" fontId="5" fillId="0" borderId="0" xfId="0" applyFont="1" applyAlignment="1">
      <alignment horizontal="right"/>
    </xf>
    <xf numFmtId="0" fontId="5" fillId="0" borderId="7" xfId="0" applyFont="1" applyBorder="1" applyAlignment="1">
      <alignment horizontal="center"/>
    </xf>
    <xf numFmtId="0" fontId="5" fillId="0" borderId="0" xfId="0" applyFont="1" applyBorder="1" applyAlignment="1">
      <alignment horizontal="center"/>
    </xf>
    <xf numFmtId="0" fontId="6" fillId="0" borderId="3" xfId="0" applyFont="1" applyBorder="1" applyAlignment="1">
      <alignment horizontal="center" vertical="center" wrapText="1"/>
    </xf>
    <xf numFmtId="0" fontId="6" fillId="3" borderId="3" xfId="0" applyFont="1" applyFill="1" applyBorder="1" applyAlignment="1">
      <alignment horizontal="center" vertical="center"/>
    </xf>
    <xf numFmtId="0" fontId="6" fillId="0" borderId="6" xfId="0" applyFont="1" applyFill="1" applyBorder="1" applyAlignment="1">
      <alignment horizontal="left"/>
    </xf>
    <xf numFmtId="0" fontId="6" fillId="2" borderId="17" xfId="0" applyFont="1" applyFill="1" applyBorder="1" applyAlignment="1">
      <alignment horizontal="right"/>
    </xf>
    <xf numFmtId="0" fontId="6" fillId="2" borderId="25" xfId="0" applyFont="1" applyFill="1" applyBorder="1" applyAlignment="1">
      <alignment horizontal="right"/>
    </xf>
    <xf numFmtId="0" fontId="5" fillId="2" borderId="25" xfId="0" applyFont="1" applyFill="1" applyBorder="1" applyAlignment="1">
      <alignment horizontal="right"/>
    </xf>
    <xf numFmtId="0" fontId="5" fillId="2" borderId="19" xfId="0" applyFont="1" applyFill="1" applyBorder="1" applyAlignment="1">
      <alignment horizontal="right"/>
    </xf>
    <xf numFmtId="0" fontId="6" fillId="3" borderId="51" xfId="0" applyFont="1" applyFill="1" applyBorder="1" applyAlignment="1">
      <alignment horizontal="right"/>
    </xf>
    <xf numFmtId="0" fontId="6" fillId="0" borderId="25" xfId="0" applyFont="1" applyBorder="1" applyAlignment="1">
      <alignment horizontal="right"/>
    </xf>
    <xf numFmtId="0" fontId="6" fillId="0" borderId="21" xfId="0" applyFont="1" applyBorder="1" applyAlignment="1">
      <alignment horizontal="right"/>
    </xf>
    <xf numFmtId="0" fontId="3" fillId="4" borderId="4" xfId="0" applyFont="1" applyFill="1" applyBorder="1" applyAlignment="1">
      <alignment wrapText="1"/>
    </xf>
    <xf numFmtId="0" fontId="6" fillId="4" borderId="13" xfId="0" applyFont="1" applyFill="1" applyBorder="1" applyAlignment="1">
      <alignment horizontal="left" wrapText="1"/>
    </xf>
    <xf numFmtId="0" fontId="6" fillId="4" borderId="24" xfId="0" applyFont="1" applyFill="1" applyBorder="1" applyAlignment="1">
      <alignment horizontal="right"/>
    </xf>
    <xf numFmtId="0" fontId="6" fillId="4" borderId="5" xfId="0" applyFont="1" applyFill="1" applyBorder="1" applyAlignment="1">
      <alignment horizontal="left" wrapText="1"/>
    </xf>
    <xf numFmtId="0" fontId="7" fillId="4" borderId="4" xfId="0" applyFont="1" applyFill="1" applyBorder="1"/>
    <xf numFmtId="0" fontId="7" fillId="4" borderId="4" xfId="0" applyFont="1" applyFill="1" applyBorder="1" applyAlignment="1">
      <alignment wrapText="1"/>
    </xf>
    <xf numFmtId="49" fontId="5" fillId="4" borderId="22" xfId="0" applyNumberFormat="1" applyFont="1" applyFill="1" applyBorder="1" applyAlignment="1">
      <alignment horizontal="right"/>
    </xf>
    <xf numFmtId="0" fontId="6" fillId="4" borderId="4" xfId="0" applyFont="1" applyFill="1" applyBorder="1" applyAlignment="1">
      <alignment wrapText="1"/>
    </xf>
    <xf numFmtId="49" fontId="6" fillId="4" borderId="18" xfId="0" applyNumberFormat="1" applyFont="1" applyFill="1" applyBorder="1" applyAlignment="1">
      <alignment horizontal="right"/>
    </xf>
    <xf numFmtId="0" fontId="2" fillId="0" borderId="0" xfId="0" applyFont="1" applyAlignment="1">
      <alignment horizontal="center"/>
    </xf>
    <xf numFmtId="49" fontId="2" fillId="6" borderId="18" xfId="0" applyNumberFormat="1" applyFont="1" applyFill="1" applyBorder="1" applyAlignment="1">
      <alignment horizontal="right"/>
    </xf>
    <xf numFmtId="0" fontId="4" fillId="6" borderId="4" xfId="0" applyFont="1" applyFill="1" applyBorder="1"/>
    <xf numFmtId="0" fontId="2" fillId="6" borderId="4" xfId="0" applyFont="1" applyFill="1" applyBorder="1"/>
    <xf numFmtId="9" fontId="2" fillId="6" borderId="4" xfId="0" applyNumberFormat="1" applyFont="1" applyFill="1" applyBorder="1" applyAlignment="1">
      <alignment horizontal="center"/>
    </xf>
    <xf numFmtId="0" fontId="2" fillId="6" borderId="4" xfId="0" applyFont="1" applyFill="1" applyBorder="1" applyAlignment="1">
      <alignment wrapText="1"/>
    </xf>
    <xf numFmtId="0" fontId="1" fillId="3" borderId="37"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43" xfId="0" applyFont="1" applyFill="1" applyBorder="1" applyAlignment="1">
      <alignment horizontal="center" vertical="center"/>
    </xf>
    <xf numFmtId="0" fontId="1" fillId="3" borderId="57" xfId="0" applyFont="1" applyFill="1" applyBorder="1" applyAlignment="1">
      <alignment horizontal="center" vertical="center"/>
    </xf>
    <xf numFmtId="0" fontId="1" fillId="3" borderId="58" xfId="0" quotePrefix="1" applyFont="1" applyFill="1" applyBorder="1" applyAlignment="1">
      <alignment horizontal="center" vertical="center"/>
    </xf>
    <xf numFmtId="0" fontId="1" fillId="6" borderId="16" xfId="0" applyFont="1" applyFill="1" applyBorder="1" applyAlignment="1">
      <alignment horizontal="right"/>
    </xf>
    <xf numFmtId="0" fontId="3" fillId="6" borderId="13" xfId="0" applyFont="1" applyFill="1" applyBorder="1" applyAlignment="1">
      <alignment wrapText="1"/>
    </xf>
    <xf numFmtId="1" fontId="1" fillId="6" borderId="13" xfId="0" applyNumberFormat="1" applyFont="1" applyFill="1" applyBorder="1" applyAlignment="1">
      <alignment horizontal="right"/>
    </xf>
    <xf numFmtId="0" fontId="1" fillId="6" borderId="13" xfId="0" applyFont="1" applyFill="1" applyBorder="1" applyAlignment="1">
      <alignment horizontal="right"/>
    </xf>
    <xf numFmtId="1" fontId="1" fillId="6" borderId="17" xfId="0" applyNumberFormat="1" applyFont="1" applyFill="1" applyBorder="1" applyAlignment="1">
      <alignment horizontal="right"/>
    </xf>
    <xf numFmtId="0" fontId="2" fillId="6" borderId="19" xfId="0" applyFont="1" applyFill="1" applyBorder="1"/>
    <xf numFmtId="49" fontId="2" fillId="6" borderId="20" xfId="0" applyNumberFormat="1" applyFont="1" applyFill="1" applyBorder="1" applyAlignment="1">
      <alignment horizontal="right"/>
    </xf>
    <xf numFmtId="0" fontId="2" fillId="6" borderId="15" xfId="0" applyFont="1" applyFill="1" applyBorder="1" applyAlignment="1">
      <alignment wrapText="1"/>
    </xf>
    <xf numFmtId="0" fontId="2" fillId="6" borderId="15" xfId="0" applyFont="1" applyFill="1" applyBorder="1"/>
    <xf numFmtId="9" fontId="2" fillId="6" borderId="15" xfId="0" applyNumberFormat="1" applyFont="1" applyFill="1" applyBorder="1" applyAlignment="1">
      <alignment horizontal="center"/>
    </xf>
    <xf numFmtId="0" fontId="2" fillId="6" borderId="21" xfId="0" applyFont="1" applyFill="1" applyBorder="1"/>
    <xf numFmtId="0" fontId="6" fillId="2" borderId="19" xfId="0" applyFont="1" applyFill="1" applyBorder="1" applyAlignment="1">
      <alignment horizontal="right"/>
    </xf>
    <xf numFmtId="0" fontId="6" fillId="2" borderId="21" xfId="0" applyFont="1" applyFill="1" applyBorder="1" applyAlignment="1">
      <alignment horizontal="right"/>
    </xf>
    <xf numFmtId="0" fontId="5" fillId="2" borderId="21" xfId="0" applyFont="1" applyFill="1" applyBorder="1" applyAlignment="1">
      <alignment horizontal="right"/>
    </xf>
    <xf numFmtId="0" fontId="5" fillId="0" borderId="0" xfId="0" applyFont="1" applyAlignment="1">
      <alignment horizontal="center"/>
    </xf>
    <xf numFmtId="0" fontId="6" fillId="0" borderId="15" xfId="0" applyFont="1" applyBorder="1" applyAlignment="1">
      <alignment horizontal="center" vertical="center"/>
    </xf>
    <xf numFmtId="0" fontId="6" fillId="3" borderId="22"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4" xfId="0" quotePrefix="1" applyFont="1" applyFill="1" applyBorder="1" applyAlignment="1">
      <alignment horizontal="center" vertical="center"/>
    </xf>
    <xf numFmtId="0" fontId="6" fillId="3" borderId="23" xfId="0" quotePrefix="1" applyFont="1" applyFill="1" applyBorder="1" applyAlignment="1">
      <alignment horizontal="center" vertical="center"/>
    </xf>
    <xf numFmtId="0" fontId="6" fillId="0" borderId="7" xfId="0" applyFont="1" applyBorder="1" applyAlignment="1">
      <alignment horizontal="right"/>
    </xf>
    <xf numFmtId="0" fontId="5" fillId="0" borderId="7" xfId="0" applyFont="1" applyBorder="1"/>
    <xf numFmtId="9" fontId="6" fillId="0" borderId="4" xfId="0" applyNumberFormat="1" applyFont="1" applyBorder="1" applyAlignment="1">
      <alignment horizontal="center" vertical="center" wrapText="1"/>
    </xf>
    <xf numFmtId="0" fontId="6" fillId="2" borderId="1" xfId="0" applyFont="1" applyFill="1" applyBorder="1" applyAlignment="1">
      <alignment horizontal="right" vertical="top"/>
    </xf>
    <xf numFmtId="0" fontId="6" fillId="2" borderId="2" xfId="0" applyFont="1" applyFill="1" applyBorder="1" applyAlignment="1">
      <alignment wrapText="1"/>
    </xf>
    <xf numFmtId="0" fontId="6" fillId="3" borderId="2" xfId="0" applyFont="1" applyFill="1" applyBorder="1" applyAlignment="1">
      <alignment wrapText="1"/>
    </xf>
    <xf numFmtId="0" fontId="6" fillId="2" borderId="2" xfId="0" applyFont="1" applyFill="1" applyBorder="1" applyAlignment="1">
      <alignment horizontal="right" wrapText="1"/>
    </xf>
    <xf numFmtId="0" fontId="6" fillId="3" borderId="2" xfId="0" applyFont="1" applyFill="1" applyBorder="1" applyAlignment="1">
      <alignment horizontal="right" wrapText="1"/>
    </xf>
    <xf numFmtId="0" fontId="6" fillId="2" borderId="3" xfId="0" applyFont="1" applyFill="1" applyBorder="1" applyAlignment="1">
      <alignment horizontal="right" wrapText="1"/>
    </xf>
    <xf numFmtId="0" fontId="6" fillId="2" borderId="24" xfId="0" applyFont="1" applyFill="1" applyBorder="1" applyAlignment="1">
      <alignment horizontal="right"/>
    </xf>
    <xf numFmtId="0" fontId="6" fillId="2" borderId="5" xfId="0" applyFont="1" applyFill="1" applyBorder="1" applyAlignment="1">
      <alignment wrapText="1"/>
    </xf>
    <xf numFmtId="0" fontId="6" fillId="3" borderId="5" xfId="0" applyFont="1" applyFill="1" applyBorder="1"/>
    <xf numFmtId="0" fontId="6" fillId="3" borderId="5" xfId="0" applyFont="1" applyFill="1" applyBorder="1" applyAlignment="1">
      <alignment wrapText="1"/>
    </xf>
    <xf numFmtId="0" fontId="6" fillId="2" borderId="25" xfId="0" applyFont="1" applyFill="1" applyBorder="1" applyAlignment="1">
      <alignment wrapText="1"/>
    </xf>
    <xf numFmtId="0" fontId="6" fillId="0" borderId="4" xfId="0" applyFont="1" applyBorder="1"/>
    <xf numFmtId="0" fontId="6" fillId="3" borderId="4" xfId="0" applyFont="1" applyFill="1" applyBorder="1" applyAlignment="1">
      <alignment wrapText="1"/>
    </xf>
    <xf numFmtId="0" fontId="6" fillId="3" borderId="4" xfId="0" applyFont="1" applyFill="1" applyBorder="1"/>
    <xf numFmtId="0" fontId="6" fillId="3" borderId="4" xfId="0" applyFont="1" applyFill="1" applyBorder="1" applyAlignment="1">
      <alignment horizontal="center" wrapText="1"/>
    </xf>
    <xf numFmtId="0" fontId="6" fillId="2" borderId="4" xfId="0" applyFont="1" applyFill="1" applyBorder="1" applyAlignment="1">
      <alignment wrapText="1"/>
    </xf>
    <xf numFmtId="9" fontId="6" fillId="3" borderId="4" xfId="0" applyNumberFormat="1" applyFont="1" applyFill="1" applyBorder="1" applyAlignment="1">
      <alignment horizontal="center"/>
    </xf>
    <xf numFmtId="0" fontId="6" fillId="2" borderId="19" xfId="0" applyFont="1" applyFill="1" applyBorder="1" applyAlignment="1">
      <alignment wrapText="1"/>
    </xf>
    <xf numFmtId="0" fontId="5" fillId="3" borderId="4" xfId="0" applyFont="1" applyFill="1" applyBorder="1" applyAlignment="1">
      <alignment wrapText="1"/>
    </xf>
    <xf numFmtId="0" fontId="6" fillId="0" borderId="4" xfId="0" applyFont="1" applyFill="1" applyBorder="1"/>
    <xf numFmtId="49" fontId="6" fillId="0" borderId="41" xfId="0" applyNumberFormat="1" applyFont="1" applyBorder="1" applyAlignment="1">
      <alignment horizontal="right"/>
    </xf>
    <xf numFmtId="0" fontId="5" fillId="0" borderId="32" xfId="0" applyFont="1" applyFill="1" applyBorder="1"/>
    <xf numFmtId="0" fontId="5" fillId="0" borderId="31" xfId="0" applyFont="1" applyFill="1" applyBorder="1"/>
    <xf numFmtId="0" fontId="5" fillId="3" borderId="31" xfId="0" applyFont="1" applyFill="1" applyBorder="1"/>
    <xf numFmtId="0" fontId="6" fillId="0" borderId="35" xfId="0" applyFont="1" applyBorder="1"/>
    <xf numFmtId="0" fontId="6" fillId="0" borderId="14" xfId="0" applyFont="1" applyBorder="1"/>
    <xf numFmtId="0" fontId="6" fillId="3" borderId="14" xfId="0" applyFont="1" applyFill="1" applyBorder="1"/>
    <xf numFmtId="0" fontId="5" fillId="0" borderId="35" xfId="0" applyFont="1" applyFill="1" applyBorder="1"/>
    <xf numFmtId="0" fontId="5" fillId="0" borderId="33" xfId="0" applyFont="1" applyFill="1" applyBorder="1"/>
    <xf numFmtId="0" fontId="5" fillId="3" borderId="33" xfId="0" applyFont="1" applyFill="1" applyBorder="1"/>
    <xf numFmtId="0" fontId="6" fillId="2" borderId="14" xfId="0" applyFont="1" applyFill="1" applyBorder="1"/>
    <xf numFmtId="0" fontId="6" fillId="2" borderId="23" xfId="0" applyFont="1" applyFill="1" applyBorder="1"/>
    <xf numFmtId="0" fontId="6" fillId="2" borderId="16" xfId="0" applyFont="1" applyFill="1" applyBorder="1" applyAlignment="1"/>
    <xf numFmtId="0" fontId="6" fillId="2" borderId="13" xfId="0" applyFont="1" applyFill="1" applyBorder="1" applyAlignment="1">
      <alignment wrapText="1"/>
    </xf>
    <xf numFmtId="0" fontId="6" fillId="3" borderId="13" xfId="0" applyFont="1" applyFill="1" applyBorder="1"/>
    <xf numFmtId="0" fontId="6" fillId="3" borderId="13" xfId="0" applyFont="1" applyFill="1" applyBorder="1" applyAlignment="1">
      <alignment wrapText="1"/>
    </xf>
    <xf numFmtId="0" fontId="6" fillId="2" borderId="17" xfId="0" applyFont="1" applyFill="1" applyBorder="1" applyAlignment="1">
      <alignment wrapText="1"/>
    </xf>
    <xf numFmtId="49" fontId="6" fillId="4" borderId="41" xfId="0" applyNumberFormat="1" applyFont="1" applyFill="1" applyBorder="1" applyAlignment="1">
      <alignment horizontal="right"/>
    </xf>
    <xf numFmtId="0" fontId="6" fillId="4" borderId="5" xfId="0" applyFont="1" applyFill="1" applyBorder="1" applyAlignment="1">
      <alignment wrapText="1"/>
    </xf>
    <xf numFmtId="0" fontId="5" fillId="0" borderId="5" xfId="0" applyFont="1" applyFill="1" applyBorder="1"/>
    <xf numFmtId="0" fontId="6" fillId="3" borderId="19" xfId="0" applyFont="1" applyFill="1" applyBorder="1"/>
    <xf numFmtId="0" fontId="5" fillId="2" borderId="5" xfId="0" applyFont="1" applyFill="1" applyBorder="1" applyAlignment="1">
      <alignment wrapText="1"/>
    </xf>
    <xf numFmtId="0" fontId="5" fillId="2" borderId="25" xfId="0" applyFont="1" applyFill="1" applyBorder="1" applyAlignment="1">
      <alignment wrapText="1"/>
    </xf>
    <xf numFmtId="0" fontId="5" fillId="2" borderId="19" xfId="0" applyFont="1" applyFill="1" applyBorder="1" applyAlignment="1">
      <alignment wrapText="1"/>
    </xf>
    <xf numFmtId="0" fontId="5" fillId="0" borderId="11" xfId="0" applyFont="1" applyBorder="1"/>
    <xf numFmtId="0" fontId="5" fillId="3" borderId="11" xfId="0" applyFont="1" applyFill="1" applyBorder="1"/>
    <xf numFmtId="0" fontId="6" fillId="0" borderId="22" xfId="0" applyFont="1" applyFill="1" applyBorder="1"/>
    <xf numFmtId="0" fontId="5" fillId="0" borderId="23" xfId="0" applyFont="1" applyFill="1" applyBorder="1"/>
    <xf numFmtId="0" fontId="6" fillId="3" borderId="32" xfId="0" applyFont="1" applyFill="1" applyBorder="1" applyAlignment="1"/>
    <xf numFmtId="0" fontId="5" fillId="3" borderId="50" xfId="0" applyFont="1" applyFill="1" applyBorder="1"/>
    <xf numFmtId="0" fontId="6" fillId="0" borderId="24" xfId="0" applyFont="1" applyFill="1" applyBorder="1"/>
    <xf numFmtId="0" fontId="5" fillId="3" borderId="5" xfId="0" applyFont="1" applyFill="1" applyBorder="1"/>
    <xf numFmtId="9" fontId="5" fillId="3" borderId="5" xfId="0" applyNumberFormat="1" applyFont="1" applyFill="1" applyBorder="1" applyAlignment="1">
      <alignment horizontal="center"/>
    </xf>
    <xf numFmtId="0" fontId="6" fillId="0" borderId="47" xfId="0" applyFont="1" applyFill="1" applyBorder="1"/>
    <xf numFmtId="0" fontId="5" fillId="3" borderId="15" xfId="0" applyFont="1" applyFill="1" applyBorder="1" applyAlignment="1">
      <alignment horizontal="center" wrapText="1"/>
    </xf>
    <xf numFmtId="9" fontId="5" fillId="3" borderId="15" xfId="0" applyNumberFormat="1" applyFont="1" applyFill="1" applyBorder="1" applyAlignment="1">
      <alignment horizontal="center"/>
    </xf>
    <xf numFmtId="0" fontId="5" fillId="0" borderId="0" xfId="0" applyFont="1" applyFill="1"/>
    <xf numFmtId="0" fontId="5" fillId="3" borderId="0" xfId="0" applyFont="1" applyFill="1"/>
    <xf numFmtId="0" fontId="5" fillId="2" borderId="0" xfId="0" applyFont="1" applyFill="1"/>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48" xfId="0" quotePrefix="1" applyFont="1" applyFill="1" applyBorder="1" applyAlignment="1">
      <alignment horizontal="center" vertical="center"/>
    </xf>
    <xf numFmtId="0" fontId="6" fillId="4" borderId="1" xfId="0" applyFont="1" applyFill="1" applyBorder="1" applyAlignment="1">
      <alignment horizontal="right"/>
    </xf>
    <xf numFmtId="0" fontId="6" fillId="4" borderId="2" xfId="0" applyFont="1" applyFill="1" applyBorder="1" applyAlignment="1">
      <alignment wrapText="1"/>
    </xf>
    <xf numFmtId="1" fontId="6" fillId="2" borderId="12" xfId="0" applyNumberFormat="1" applyFont="1" applyFill="1" applyBorder="1" applyAlignment="1">
      <alignment horizontal="right"/>
    </xf>
    <xf numFmtId="0" fontId="6" fillId="3" borderId="2" xfId="0" applyFont="1" applyFill="1" applyBorder="1" applyAlignment="1">
      <alignment horizontal="right"/>
    </xf>
    <xf numFmtId="0" fontId="6" fillId="3" borderId="3" xfId="0" applyFont="1" applyFill="1" applyBorder="1" applyAlignment="1">
      <alignment horizontal="right"/>
    </xf>
    <xf numFmtId="1" fontId="6" fillId="2" borderId="6" xfId="0" applyNumberFormat="1" applyFont="1" applyFill="1" applyBorder="1" applyAlignment="1">
      <alignment horizontal="right"/>
    </xf>
    <xf numFmtId="0" fontId="6" fillId="4" borderId="16" xfId="0" applyFont="1" applyFill="1" applyBorder="1" applyAlignment="1">
      <alignment horizontal="right"/>
    </xf>
    <xf numFmtId="0" fontId="6" fillId="3" borderId="13" xfId="0" applyFont="1" applyFill="1" applyBorder="1" applyAlignment="1">
      <alignment horizontal="center" vertical="center"/>
    </xf>
    <xf numFmtId="0" fontId="6" fillId="2" borderId="13" xfId="0" applyFont="1" applyFill="1" applyBorder="1" applyAlignment="1">
      <alignment horizontal="right"/>
    </xf>
    <xf numFmtId="0" fontId="6" fillId="3" borderId="13" xfId="0" applyFont="1" applyFill="1" applyBorder="1" applyAlignment="1">
      <alignment horizontal="right" vertical="center"/>
    </xf>
    <xf numFmtId="0" fontId="6" fillId="3" borderId="17" xfId="0" applyFont="1" applyFill="1" applyBorder="1" applyAlignment="1">
      <alignment horizontal="right" vertical="center"/>
    </xf>
    <xf numFmtId="0" fontId="6" fillId="2" borderId="49" xfId="0" applyFont="1" applyFill="1" applyBorder="1" applyAlignment="1">
      <alignment horizontal="right"/>
    </xf>
    <xf numFmtId="0" fontId="6" fillId="3" borderId="5" xfId="0" applyFont="1" applyFill="1" applyBorder="1" applyAlignment="1">
      <alignment horizontal="center" vertical="center"/>
    </xf>
    <xf numFmtId="0" fontId="6" fillId="2" borderId="5" xfId="0" applyFont="1" applyFill="1" applyBorder="1" applyAlignment="1">
      <alignment horizontal="right"/>
    </xf>
    <xf numFmtId="0" fontId="6" fillId="3" borderId="5" xfId="0" applyFont="1" applyFill="1" applyBorder="1" applyAlignment="1">
      <alignment horizontal="right" vertical="center"/>
    </xf>
    <xf numFmtId="0" fontId="6" fillId="3" borderId="25" xfId="0" applyFont="1" applyFill="1" applyBorder="1" applyAlignment="1">
      <alignment horizontal="right" vertical="center"/>
    </xf>
    <xf numFmtId="0" fontId="6" fillId="2" borderId="50" xfId="0" applyFont="1" applyFill="1" applyBorder="1" applyAlignment="1">
      <alignment horizontal="right"/>
    </xf>
    <xf numFmtId="0" fontId="5" fillId="3" borderId="4" xfId="0" applyFont="1" applyFill="1" applyBorder="1" applyAlignment="1">
      <alignment horizontal="center" vertical="top"/>
    </xf>
    <xf numFmtId="9" fontId="5" fillId="0" borderId="19" xfId="0" applyNumberFormat="1" applyFont="1" applyFill="1" applyBorder="1" applyAlignment="1">
      <alignment horizontal="center"/>
    </xf>
    <xf numFmtId="0" fontId="5" fillId="2" borderId="51" xfId="0" applyFont="1" applyFill="1" applyBorder="1"/>
    <xf numFmtId="0" fontId="6" fillId="4" borderId="24" xfId="0" applyNumberFormat="1" applyFont="1" applyFill="1" applyBorder="1" applyAlignment="1">
      <alignment horizontal="right"/>
    </xf>
    <xf numFmtId="9" fontId="5" fillId="3" borderId="32" xfId="0" applyNumberFormat="1" applyFont="1" applyFill="1" applyBorder="1" applyAlignment="1">
      <alignment horizontal="center"/>
    </xf>
    <xf numFmtId="9" fontId="5" fillId="3" borderId="19" xfId="0" applyNumberFormat="1" applyFont="1" applyFill="1" applyBorder="1" applyAlignment="1">
      <alignment horizontal="center"/>
    </xf>
    <xf numFmtId="0" fontId="6" fillId="2" borderId="51" xfId="0" applyFont="1" applyFill="1" applyBorder="1"/>
    <xf numFmtId="0" fontId="6" fillId="2" borderId="13" xfId="0" applyFont="1" applyFill="1" applyBorder="1" applyAlignment="1">
      <alignment horizontal="right" vertical="center"/>
    </xf>
    <xf numFmtId="0" fontId="6" fillId="2" borderId="49" xfId="0" applyFont="1" applyFill="1" applyBorder="1" applyAlignment="1">
      <alignment horizontal="right" vertical="center"/>
    </xf>
    <xf numFmtId="0" fontId="6" fillId="4" borderId="18" xfId="0" applyNumberFormat="1" applyFont="1" applyFill="1" applyBorder="1" applyAlignment="1">
      <alignment horizontal="right"/>
    </xf>
    <xf numFmtId="0" fontId="6" fillId="2" borderId="4" xfId="0" applyFont="1" applyFill="1" applyBorder="1" applyAlignment="1">
      <alignment horizontal="right" vertical="center"/>
    </xf>
    <xf numFmtId="0" fontId="6" fillId="3" borderId="4" xfId="0" applyFont="1" applyFill="1" applyBorder="1" applyAlignment="1">
      <alignment horizontal="right" vertical="center"/>
    </xf>
    <xf numFmtId="0" fontId="6" fillId="3" borderId="19" xfId="0" applyFont="1" applyFill="1" applyBorder="1" applyAlignment="1">
      <alignment horizontal="right" vertical="center"/>
    </xf>
    <xf numFmtId="0" fontId="6" fillId="2" borderId="51" xfId="0" applyFont="1" applyFill="1" applyBorder="1" applyAlignment="1">
      <alignment horizontal="right" vertical="center"/>
    </xf>
    <xf numFmtId="0" fontId="6" fillId="4" borderId="18" xfId="0" applyFont="1" applyFill="1" applyBorder="1" applyAlignment="1">
      <alignment horizontal="right"/>
    </xf>
    <xf numFmtId="0" fontId="5" fillId="0" borderId="0" xfId="0" applyFont="1" applyBorder="1"/>
    <xf numFmtId="9" fontId="5" fillId="3" borderId="14" xfId="0" applyNumberFormat="1" applyFont="1" applyFill="1" applyBorder="1" applyAlignment="1">
      <alignment horizontal="center" wrapText="1"/>
    </xf>
    <xf numFmtId="9" fontId="5" fillId="0" borderId="23" xfId="0" applyNumberFormat="1" applyFont="1" applyFill="1" applyBorder="1" applyAlignment="1">
      <alignment horizontal="center" wrapText="1"/>
    </xf>
    <xf numFmtId="0" fontId="5" fillId="0" borderId="14" xfId="0" applyFont="1" applyBorder="1" applyAlignment="1">
      <alignment horizontal="left" wrapText="1"/>
    </xf>
    <xf numFmtId="0" fontId="5" fillId="2" borderId="52" xfId="0" applyFont="1" applyFill="1" applyBorder="1"/>
    <xf numFmtId="49" fontId="6" fillId="3" borderId="54" xfId="0" applyNumberFormat="1" applyFont="1" applyFill="1" applyBorder="1" applyAlignment="1"/>
    <xf numFmtId="49" fontId="6" fillId="3" borderId="45" xfId="0" applyNumberFormat="1" applyFont="1" applyFill="1" applyBorder="1" applyAlignment="1"/>
    <xf numFmtId="49" fontId="6" fillId="3" borderId="51" xfId="0" applyNumberFormat="1" applyFont="1" applyFill="1" applyBorder="1" applyAlignment="1"/>
    <xf numFmtId="49" fontId="5" fillId="0" borderId="24" xfId="0" applyNumberFormat="1" applyFont="1" applyBorder="1" applyAlignment="1">
      <alignment horizontal="right"/>
    </xf>
    <xf numFmtId="0" fontId="5" fillId="0" borderId="5" xfId="0" applyFont="1" applyBorder="1" applyAlignment="1">
      <alignment horizontal="left" wrapText="1"/>
    </xf>
    <xf numFmtId="0" fontId="5" fillId="0" borderId="5" xfId="0" applyFont="1" applyBorder="1"/>
    <xf numFmtId="9" fontId="5" fillId="3" borderId="5" xfId="0" applyNumberFormat="1" applyFont="1" applyFill="1" applyBorder="1" applyAlignment="1">
      <alignment horizontal="center" wrapText="1"/>
    </xf>
    <xf numFmtId="9" fontId="5" fillId="3" borderId="25" xfId="0" applyNumberFormat="1" applyFont="1" applyFill="1" applyBorder="1" applyAlignment="1">
      <alignment horizontal="center" wrapText="1"/>
    </xf>
    <xf numFmtId="0" fontId="5" fillId="0" borderId="15" xfId="0" applyFont="1" applyBorder="1" applyAlignment="1">
      <alignment horizontal="left" wrapText="1"/>
    </xf>
    <xf numFmtId="9" fontId="5" fillId="3" borderId="15" xfId="0" applyNumberFormat="1" applyFont="1" applyFill="1" applyBorder="1" applyAlignment="1">
      <alignment horizontal="center" wrapText="1"/>
    </xf>
    <xf numFmtId="9" fontId="5" fillId="3" borderId="21" xfId="0" applyNumberFormat="1" applyFont="1" applyFill="1" applyBorder="1" applyAlignment="1">
      <alignment horizontal="center" wrapText="1"/>
    </xf>
    <xf numFmtId="0" fontId="5" fillId="3" borderId="53" xfId="0" applyFont="1" applyFill="1" applyBorder="1"/>
    <xf numFmtId="0" fontId="3" fillId="3" borderId="37"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8" xfId="0" quotePrefix="1" applyFont="1" applyFill="1" applyBorder="1" applyAlignment="1">
      <alignment horizontal="center" vertical="center"/>
    </xf>
    <xf numFmtId="0" fontId="6" fillId="2" borderId="2" xfId="0" applyFont="1" applyFill="1" applyBorder="1"/>
    <xf numFmtId="0" fontId="6" fillId="2" borderId="3" xfId="0" applyFont="1" applyFill="1" applyBorder="1"/>
    <xf numFmtId="0" fontId="3" fillId="2" borderId="16" xfId="0" applyFont="1" applyFill="1" applyBorder="1" applyAlignment="1">
      <alignment vertical="top"/>
    </xf>
    <xf numFmtId="0" fontId="5" fillId="3" borderId="13" xfId="0" applyFont="1" applyFill="1" applyBorder="1"/>
    <xf numFmtId="0" fontId="7" fillId="3" borderId="4" xfId="0" applyFont="1" applyFill="1" applyBorder="1" applyAlignment="1">
      <alignment horizontal="center" vertical="center"/>
    </xf>
    <xf numFmtId="0" fontId="3" fillId="0" borderId="4" xfId="0" applyFont="1" applyFill="1" applyBorder="1"/>
    <xf numFmtId="0" fontId="3" fillId="3" borderId="4" xfId="0" applyFont="1" applyFill="1" applyBorder="1"/>
    <xf numFmtId="0" fontId="7" fillId="3" borderId="4" xfId="0" applyFont="1" applyFill="1" applyBorder="1" applyAlignment="1">
      <alignment horizontal="center"/>
    </xf>
    <xf numFmtId="0" fontId="7" fillId="0" borderId="4" xfId="0" applyFont="1" applyFill="1" applyBorder="1"/>
    <xf numFmtId="0" fontId="7" fillId="3" borderId="4" xfId="0" applyFont="1" applyFill="1" applyBorder="1"/>
    <xf numFmtId="0" fontId="7" fillId="0" borderId="4" xfId="0" applyFont="1" applyBorder="1"/>
    <xf numFmtId="0" fontId="7" fillId="0" borderId="14" xfId="0" applyFont="1" applyFill="1" applyBorder="1" applyAlignment="1">
      <alignment wrapText="1"/>
    </xf>
    <xf numFmtId="0" fontId="7" fillId="3" borderId="14" xfId="0" applyFont="1" applyFill="1" applyBorder="1" applyAlignment="1">
      <alignment horizontal="center" vertical="center"/>
    </xf>
    <xf numFmtId="0" fontId="7" fillId="3" borderId="14" xfId="0" applyFont="1" applyFill="1" applyBorder="1"/>
    <xf numFmtId="9" fontId="7" fillId="3" borderId="14" xfId="0" applyNumberFormat="1" applyFont="1" applyFill="1" applyBorder="1" applyAlignment="1">
      <alignment horizontal="center"/>
    </xf>
    <xf numFmtId="0" fontId="7" fillId="0" borderId="14" xfId="0" applyFont="1" applyBorder="1"/>
    <xf numFmtId="0" fontId="7" fillId="2" borderId="23" xfId="0" applyFont="1" applyFill="1" applyBorder="1"/>
    <xf numFmtId="0" fontId="7" fillId="3" borderId="13" xfId="0" applyFont="1" applyFill="1" applyBorder="1"/>
    <xf numFmtId="0" fontId="3" fillId="0" borderId="14" xfId="0" applyFont="1" applyFill="1" applyBorder="1"/>
    <xf numFmtId="0" fontId="3" fillId="3" borderId="14" xfId="0" applyFont="1" applyFill="1" applyBorder="1"/>
    <xf numFmtId="0" fontId="3" fillId="0" borderId="0" xfId="0" applyFont="1" applyFill="1"/>
    <xf numFmtId="0" fontId="3" fillId="0" borderId="11" xfId="0" applyFont="1" applyFill="1" applyBorder="1"/>
    <xf numFmtId="0" fontId="3" fillId="3" borderId="11" xfId="0" applyFont="1" applyFill="1" applyBorder="1"/>
    <xf numFmtId="0" fontId="7" fillId="3" borderId="14" xfId="0" applyFont="1" applyFill="1" applyBorder="1" applyAlignment="1">
      <alignment horizontal="center" vertical="top"/>
    </xf>
    <xf numFmtId="0" fontId="3" fillId="3" borderId="13" xfId="0" applyFont="1" applyFill="1" applyBorder="1" applyAlignment="1">
      <alignment horizontal="center"/>
    </xf>
    <xf numFmtId="49" fontId="7" fillId="4" borderId="18" xfId="0" applyNumberFormat="1" applyFont="1" applyFill="1" applyBorder="1" applyAlignment="1">
      <alignment horizontal="right"/>
    </xf>
    <xf numFmtId="0" fontId="5" fillId="3" borderId="4"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3" fillId="2" borderId="13" xfId="0" applyFont="1" applyFill="1" applyBorder="1" applyAlignment="1">
      <alignment horizontal="left" wrapText="1"/>
    </xf>
    <xf numFmtId="0" fontId="11" fillId="0" borderId="4" xfId="0" applyFont="1" applyBorder="1" applyAlignment="1">
      <alignment wrapText="1"/>
    </xf>
    <xf numFmtId="49" fontId="7" fillId="4" borderId="22" xfId="0" applyNumberFormat="1" applyFont="1" applyFill="1" applyBorder="1" applyAlignment="1">
      <alignment horizontal="right"/>
    </xf>
    <xf numFmtId="0" fontId="5" fillId="4" borderId="14" xfId="0" applyFont="1" applyFill="1" applyBorder="1" applyAlignment="1">
      <alignment wrapText="1"/>
    </xf>
    <xf numFmtId="0" fontId="3" fillId="2" borderId="16" xfId="0" applyFont="1" applyFill="1" applyBorder="1" applyAlignment="1"/>
    <xf numFmtId="0" fontId="7" fillId="3" borderId="13" xfId="0" applyFont="1" applyFill="1" applyBorder="1" applyAlignment="1">
      <alignment horizontal="center"/>
    </xf>
    <xf numFmtId="0" fontId="3" fillId="4" borderId="18" xfId="0" applyFont="1" applyFill="1" applyBorder="1" applyAlignment="1"/>
    <xf numFmtId="0" fontId="3" fillId="2" borderId="4" xfId="0" applyFont="1" applyFill="1" applyBorder="1"/>
    <xf numFmtId="0" fontId="3" fillId="2" borderId="19" xfId="0" applyFont="1" applyFill="1" applyBorder="1"/>
    <xf numFmtId="49" fontId="3" fillId="4" borderId="18" xfId="0" applyNumberFormat="1" applyFont="1" applyFill="1" applyBorder="1" applyAlignment="1">
      <alignment horizontal="right"/>
    </xf>
    <xf numFmtId="0" fontId="7" fillId="3" borderId="43" xfId="0" applyFont="1" applyFill="1" applyBorder="1" applyAlignment="1">
      <alignment horizontal="center" vertical="center" wrapText="1"/>
    </xf>
    <xf numFmtId="0" fontId="7" fillId="3" borderId="43" xfId="0" applyFont="1" applyFill="1" applyBorder="1"/>
    <xf numFmtId="9" fontId="7" fillId="3" borderId="43" xfId="0" applyNumberFormat="1" applyFont="1" applyFill="1" applyBorder="1" applyAlignment="1">
      <alignment horizontal="center"/>
    </xf>
    <xf numFmtId="0" fontId="6" fillId="2" borderId="56" xfId="0" applyFont="1" applyFill="1" applyBorder="1"/>
    <xf numFmtId="49" fontId="3" fillId="3" borderId="54" xfId="0" applyNumberFormat="1" applyFont="1" applyFill="1" applyBorder="1" applyAlignment="1"/>
    <xf numFmtId="49" fontId="3" fillId="3" borderId="45" xfId="0" applyNumberFormat="1" applyFont="1" applyFill="1" applyBorder="1" applyAlignment="1"/>
    <xf numFmtId="49" fontId="3" fillId="3" borderId="51" xfId="0" applyNumberFormat="1" applyFont="1" applyFill="1" applyBorder="1" applyAlignment="1"/>
    <xf numFmtId="0" fontId="7" fillId="3" borderId="5" xfId="0" applyFont="1" applyFill="1" applyBorder="1" applyAlignment="1">
      <alignment horizontal="center" wrapText="1"/>
    </xf>
    <xf numFmtId="0" fontId="7" fillId="3" borderId="5" xfId="0" applyFont="1" applyFill="1" applyBorder="1"/>
    <xf numFmtId="9" fontId="7" fillId="3" borderId="5" xfId="0" applyNumberFormat="1" applyFont="1" applyFill="1" applyBorder="1" applyAlignment="1">
      <alignment horizontal="center"/>
    </xf>
    <xf numFmtId="0" fontId="7" fillId="3" borderId="25" xfId="0" applyFont="1" applyFill="1" applyBorder="1"/>
    <xf numFmtId="0" fontId="7" fillId="0" borderId="18" xfId="0" applyFont="1" applyBorder="1"/>
    <xf numFmtId="0" fontId="7" fillId="0" borderId="19" xfId="0" applyFont="1" applyFill="1" applyBorder="1"/>
    <xf numFmtId="0" fontId="7" fillId="3" borderId="19" xfId="0" applyFont="1" applyFill="1" applyBorder="1"/>
    <xf numFmtId="0" fontId="7" fillId="3" borderId="15" xfId="0" applyFont="1" applyFill="1" applyBorder="1" applyAlignment="1">
      <alignment horizontal="center" wrapText="1"/>
    </xf>
    <xf numFmtId="0" fontId="7" fillId="0" borderId="15" xfId="0" applyFont="1" applyBorder="1"/>
    <xf numFmtId="0" fontId="7" fillId="3" borderId="15" xfId="0" applyFont="1" applyFill="1" applyBorder="1"/>
    <xf numFmtId="9" fontId="7" fillId="3" borderId="15" xfId="0" applyNumberFormat="1" applyFont="1" applyFill="1" applyBorder="1" applyAlignment="1">
      <alignment horizontal="center"/>
    </xf>
    <xf numFmtId="0" fontId="6" fillId="0" borderId="0" xfId="0" applyFont="1" applyBorder="1" applyAlignment="1">
      <alignment horizontal="center" vertical="center"/>
    </xf>
    <xf numFmtId="0" fontId="5" fillId="0" borderId="0" xfId="0" applyFont="1" applyBorder="1" applyAlignment="1">
      <alignment horizontal="center" wrapText="1"/>
    </xf>
    <xf numFmtId="0" fontId="6" fillId="0" borderId="7" xfId="0" applyFont="1" applyBorder="1"/>
    <xf numFmtId="0" fontId="6" fillId="0" borderId="0" xfId="0" applyFont="1" applyBorder="1"/>
    <xf numFmtId="0" fontId="6" fillId="0" borderId="1" xfId="0" applyFont="1" applyBorder="1" applyAlignment="1">
      <alignment horizontal="center" wrapText="1"/>
    </xf>
    <xf numFmtId="0" fontId="6" fillId="3" borderId="1" xfId="0" applyFont="1" applyFill="1" applyBorder="1" applyAlignment="1">
      <alignment horizontal="center"/>
    </xf>
    <xf numFmtId="0" fontId="6" fillId="3" borderId="5" xfId="0" applyFont="1" applyFill="1" applyBorder="1" applyAlignment="1">
      <alignment horizontal="left"/>
    </xf>
    <xf numFmtId="0" fontId="6" fillId="3" borderId="4" xfId="0" applyFont="1" applyFill="1" applyBorder="1" applyAlignment="1">
      <alignment horizontal="left"/>
    </xf>
    <xf numFmtId="0" fontId="6" fillId="3" borderId="15" xfId="0" applyFont="1" applyFill="1" applyBorder="1" applyAlignment="1">
      <alignment horizontal="left"/>
    </xf>
    <xf numFmtId="0" fontId="6" fillId="0" borderId="10" xfId="0" applyFont="1" applyFill="1" applyBorder="1" applyAlignment="1">
      <alignment horizontal="right"/>
    </xf>
    <xf numFmtId="0" fontId="6" fillId="0" borderId="8" xfId="0" applyFont="1" applyFill="1" applyBorder="1" applyAlignment="1">
      <alignment horizontal="left"/>
    </xf>
    <xf numFmtId="0" fontId="6" fillId="7" borderId="13" xfId="0" applyFont="1" applyFill="1" applyBorder="1" applyAlignment="1">
      <alignment wrapText="1"/>
    </xf>
    <xf numFmtId="0" fontId="6" fillId="3" borderId="13" xfId="0" applyFont="1" applyFill="1" applyBorder="1" applyAlignment="1">
      <alignment horizontal="center" wrapText="1"/>
    </xf>
    <xf numFmtId="0" fontId="6" fillId="7" borderId="4" xfId="0" applyFont="1" applyFill="1" applyBorder="1" applyAlignment="1">
      <alignment wrapText="1"/>
    </xf>
    <xf numFmtId="0" fontId="6" fillId="3" borderId="4" xfId="0" applyFont="1" applyFill="1" applyBorder="1" applyAlignment="1">
      <alignment horizontal="center"/>
    </xf>
    <xf numFmtId="0" fontId="5" fillId="0" borderId="15" xfId="0" applyFont="1" applyFill="1" applyBorder="1" applyAlignment="1">
      <alignment horizontal="left" wrapText="1"/>
    </xf>
    <xf numFmtId="0" fontId="5" fillId="3" borderId="13" xfId="0" applyFont="1" applyFill="1" applyBorder="1" applyAlignment="1">
      <alignment horizontal="center" vertical="center"/>
    </xf>
    <xf numFmtId="0" fontId="6" fillId="7" borderId="5" xfId="0" applyFont="1" applyFill="1" applyBorder="1" applyAlignment="1">
      <alignment horizontal="left" vertical="center"/>
    </xf>
    <xf numFmtId="0" fontId="5" fillId="0" borderId="4" xfId="0" applyFont="1" applyFill="1" applyBorder="1" applyAlignment="1">
      <alignment horizontal="left" vertical="center"/>
    </xf>
    <xf numFmtId="0" fontId="5" fillId="3" borderId="5" xfId="0" applyFont="1" applyFill="1" applyBorder="1" applyAlignment="1">
      <alignment horizontal="center" vertical="center"/>
    </xf>
    <xf numFmtId="0" fontId="5" fillId="0" borderId="14" xfId="0" applyFont="1" applyBorder="1" applyAlignment="1">
      <alignment horizontal="left" vertical="center"/>
    </xf>
    <xf numFmtId="0" fontId="5" fillId="2" borderId="23" xfId="0" applyFont="1" applyFill="1" applyBorder="1" applyAlignment="1">
      <alignment horizontal="right"/>
    </xf>
    <xf numFmtId="0" fontId="6" fillId="3" borderId="54" xfId="0" applyFont="1" applyFill="1" applyBorder="1" applyAlignment="1">
      <alignment horizontal="left"/>
    </xf>
    <xf numFmtId="0" fontId="6" fillId="3" borderId="45" xfId="0" applyFont="1" applyFill="1" applyBorder="1" applyAlignment="1">
      <alignment horizontal="left" vertical="center"/>
    </xf>
    <xf numFmtId="0" fontId="6" fillId="3" borderId="45" xfId="0" applyFont="1" applyFill="1" applyBorder="1" applyAlignment="1">
      <alignment horizontal="center" vertical="center"/>
    </xf>
    <xf numFmtId="0" fontId="5" fillId="0" borderId="24" xfId="0" applyFont="1" applyBorder="1" applyAlignment="1">
      <alignment horizontal="right"/>
    </xf>
    <xf numFmtId="0" fontId="5" fillId="0" borderId="5" xfId="0" applyFont="1" applyBorder="1" applyAlignment="1">
      <alignment horizontal="left" vertical="center"/>
    </xf>
    <xf numFmtId="0" fontId="6" fillId="0" borderId="5" xfId="0" applyFont="1" applyBorder="1" applyAlignment="1">
      <alignment horizontal="center" vertical="center"/>
    </xf>
    <xf numFmtId="0" fontId="5" fillId="0" borderId="20" xfId="0" applyFont="1" applyBorder="1" applyAlignment="1">
      <alignment horizontal="right"/>
    </xf>
    <xf numFmtId="0" fontId="5" fillId="0" borderId="15" xfId="0" applyFont="1" applyBorder="1" applyAlignment="1">
      <alignment horizontal="left" vertical="center"/>
    </xf>
    <xf numFmtId="0" fontId="6" fillId="7" borderId="16" xfId="0" applyFont="1" applyFill="1" applyBorder="1" applyAlignment="1">
      <alignment horizontal="right"/>
    </xf>
    <xf numFmtId="0" fontId="6" fillId="7" borderId="18" xfId="0" applyFont="1" applyFill="1" applyBorder="1" applyAlignment="1">
      <alignment horizontal="right"/>
    </xf>
    <xf numFmtId="0" fontId="6" fillId="7" borderId="24" xfId="0" applyFont="1" applyFill="1" applyBorder="1" applyAlignment="1">
      <alignment horizontal="right"/>
    </xf>
    <xf numFmtId="0" fontId="6" fillId="7" borderId="4" xfId="0" applyFont="1" applyFill="1" applyBorder="1" applyAlignment="1">
      <alignment horizontal="left" wrapText="1"/>
    </xf>
    <xf numFmtId="0" fontId="6" fillId="7" borderId="13" xfId="0" applyFont="1" applyFill="1" applyBorder="1" applyAlignment="1">
      <alignment horizontal="left" vertical="center"/>
    </xf>
    <xf numFmtId="49" fontId="6" fillId="7" borderId="18" xfId="0" applyNumberFormat="1" applyFont="1" applyFill="1" applyBorder="1" applyAlignment="1">
      <alignment horizontal="right"/>
    </xf>
    <xf numFmtId="0" fontId="6" fillId="7" borderId="4" xfId="0" applyFont="1" applyFill="1" applyBorder="1" applyAlignment="1">
      <alignment horizontal="left" vertical="center"/>
    </xf>
    <xf numFmtId="0" fontId="6" fillId="7" borderId="20" xfId="0" applyFont="1" applyFill="1" applyBorder="1" applyAlignment="1">
      <alignment horizontal="right"/>
    </xf>
    <xf numFmtId="0" fontId="6" fillId="7" borderId="15" xfId="0" applyFont="1" applyFill="1" applyBorder="1" applyAlignment="1">
      <alignment horizontal="left"/>
    </xf>
    <xf numFmtId="0" fontId="6" fillId="7" borderId="5" xfId="0" applyFont="1" applyFill="1" applyBorder="1" applyAlignment="1">
      <alignment horizontal="left"/>
    </xf>
    <xf numFmtId="0" fontId="6" fillId="7" borderId="4" xfId="0" applyFont="1" applyFill="1" applyBorder="1" applyAlignment="1">
      <alignment horizontal="left"/>
    </xf>
    <xf numFmtId="0" fontId="7" fillId="0" borderId="0" xfId="1" applyFont="1" applyAlignment="1">
      <alignment vertical="center"/>
    </xf>
    <xf numFmtId="0" fontId="14" fillId="0" borderId="0" xfId="3" applyFont="1"/>
    <xf numFmtId="0" fontId="15" fillId="0" borderId="0" xfId="3" applyFont="1" applyBorder="1" applyAlignment="1">
      <alignment horizontal="center"/>
    </xf>
    <xf numFmtId="0" fontId="7" fillId="6" borderId="0" xfId="1" applyFont="1" applyFill="1" applyAlignment="1">
      <alignment vertical="center"/>
    </xf>
    <xf numFmtId="0" fontId="15" fillId="6" borderId="0" xfId="3" applyFont="1" applyFill="1" applyBorder="1" applyAlignment="1">
      <alignment horizontal="left" vertical="center" indent="2"/>
    </xf>
    <xf numFmtId="0" fontId="14" fillId="6" borderId="0" xfId="3" applyFont="1" applyFill="1"/>
    <xf numFmtId="0" fontId="3" fillId="6" borderId="57" xfId="4" applyFont="1" applyFill="1" applyBorder="1" applyAlignment="1">
      <alignment horizontal="right" vertical="center" indent="1"/>
    </xf>
    <xf numFmtId="1" fontId="3" fillId="4" borderId="4" xfId="4" applyNumberFormat="1" applyFont="1" applyFill="1" applyBorder="1" applyAlignment="1">
      <alignment horizontal="left" vertical="center"/>
    </xf>
    <xf numFmtId="0" fontId="17" fillId="0" borderId="0" xfId="3" applyFont="1" applyAlignment="1">
      <alignment horizontal="right"/>
    </xf>
    <xf numFmtId="0" fontId="14" fillId="0" borderId="0" xfId="3" applyFont="1" applyAlignment="1">
      <alignment vertical="center"/>
    </xf>
    <xf numFmtId="49" fontId="19" fillId="4" borderId="4" xfId="1" applyNumberFormat="1" applyFont="1" applyFill="1" applyBorder="1" applyAlignment="1">
      <alignment horizontal="center" vertical="center" wrapText="1"/>
    </xf>
    <xf numFmtId="49" fontId="19" fillId="4" borderId="19" xfId="1" applyNumberFormat="1" applyFont="1" applyFill="1" applyBorder="1" applyAlignment="1">
      <alignment horizontal="center" vertical="center" wrapText="1"/>
    </xf>
    <xf numFmtId="49" fontId="20" fillId="4" borderId="18" xfId="3" applyNumberFormat="1" applyFont="1" applyFill="1" applyBorder="1" applyAlignment="1">
      <alignment horizontal="left" vertical="center"/>
    </xf>
    <xf numFmtId="49" fontId="18" fillId="4" borderId="4" xfId="1" applyNumberFormat="1" applyFont="1" applyFill="1" applyBorder="1" applyAlignment="1">
      <alignment horizontal="left" vertical="center" wrapText="1"/>
    </xf>
    <xf numFmtId="0" fontId="20" fillId="4" borderId="4" xfId="1" applyFont="1" applyFill="1" applyBorder="1" applyAlignment="1">
      <alignment horizontal="center" vertical="center" wrapText="1"/>
    </xf>
    <xf numFmtId="0" fontId="20" fillId="4" borderId="19" xfId="1" applyFont="1" applyFill="1" applyBorder="1" applyAlignment="1">
      <alignment horizontal="center" vertical="center" wrapText="1"/>
    </xf>
    <xf numFmtId="0" fontId="14" fillId="0" borderId="0" xfId="3" applyFont="1" applyBorder="1" applyAlignment="1">
      <alignment vertical="center"/>
    </xf>
    <xf numFmtId="49" fontId="20" fillId="4" borderId="18" xfId="4" applyNumberFormat="1" applyFont="1" applyFill="1" applyBorder="1" applyAlignment="1">
      <alignment horizontal="left" vertical="center"/>
    </xf>
    <xf numFmtId="0" fontId="20" fillId="4" borderId="31" xfId="4" applyFont="1" applyFill="1" applyBorder="1" applyAlignment="1">
      <alignment vertical="center" wrapText="1"/>
    </xf>
    <xf numFmtId="0" fontId="14" fillId="5" borderId="59" xfId="3" applyFont="1" applyFill="1" applyBorder="1"/>
    <xf numFmtId="3" fontId="14" fillId="4" borderId="60" xfId="3" applyNumberFormat="1" applyFont="1" applyFill="1" applyBorder="1"/>
    <xf numFmtId="49" fontId="21" fillId="0" borderId="18" xfId="4" applyNumberFormat="1" applyFont="1" applyBorder="1" applyAlignment="1">
      <alignment horizontal="left" vertical="center"/>
    </xf>
    <xf numFmtId="0" fontId="21" fillId="6" borderId="31" xfId="4" applyFont="1" applyFill="1" applyBorder="1" applyAlignment="1">
      <alignment horizontal="left" vertical="center" wrapText="1" indent="2"/>
    </xf>
    <xf numFmtId="0" fontId="14" fillId="5" borderId="61" xfId="3" applyFont="1" applyFill="1" applyBorder="1"/>
    <xf numFmtId="0" fontId="14" fillId="6" borderId="62" xfId="3" applyFont="1" applyFill="1" applyBorder="1"/>
    <xf numFmtId="0" fontId="14" fillId="8" borderId="63" xfId="3" applyFont="1" applyFill="1" applyBorder="1"/>
    <xf numFmtId="0" fontId="14" fillId="4" borderId="62" xfId="3" applyFont="1" applyFill="1" applyBorder="1"/>
    <xf numFmtId="49" fontId="21" fillId="4" borderId="18" xfId="4" applyNumberFormat="1" applyFont="1" applyFill="1" applyBorder="1" applyAlignment="1">
      <alignment horizontal="left" vertical="center"/>
    </xf>
    <xf numFmtId="0" fontId="7" fillId="4" borderId="31" xfId="5" applyFont="1" applyFill="1" applyBorder="1" applyAlignment="1">
      <alignment vertical="center" wrapText="1"/>
    </xf>
    <xf numFmtId="0" fontId="21" fillId="4" borderId="31" xfId="5" applyFont="1" applyFill="1" applyBorder="1" applyAlignment="1">
      <alignment horizontal="left" vertical="center" wrapText="1" indent="1"/>
    </xf>
    <xf numFmtId="49" fontId="21" fillId="6" borderId="18" xfId="4" applyNumberFormat="1" applyFont="1" applyFill="1" applyBorder="1" applyAlignment="1">
      <alignment horizontal="left" vertical="center"/>
    </xf>
    <xf numFmtId="0" fontId="21" fillId="6" borderId="31" xfId="5" applyFont="1" applyFill="1" applyBorder="1" applyAlignment="1">
      <alignment horizontal="left" vertical="center" wrapText="1" indent="2"/>
    </xf>
    <xf numFmtId="0" fontId="14" fillId="0" borderId="62" xfId="3" applyFont="1" applyBorder="1"/>
    <xf numFmtId="0" fontId="14" fillId="0" borderId="63" xfId="3" applyFont="1" applyBorder="1"/>
    <xf numFmtId="0" fontId="21" fillId="6" borderId="62" xfId="3" applyFont="1" applyFill="1" applyBorder="1" applyAlignment="1">
      <alignment horizontal="center" vertical="center"/>
    </xf>
    <xf numFmtId="0" fontId="7" fillId="6" borderId="31" xfId="5" applyFont="1" applyFill="1" applyBorder="1" applyAlignment="1">
      <alignment horizontal="left" vertical="center" wrapText="1" indent="1"/>
    </xf>
    <xf numFmtId="0" fontId="21" fillId="5" borderId="61" xfId="3" applyFont="1" applyFill="1" applyBorder="1" applyAlignment="1">
      <alignment vertical="center"/>
    </xf>
    <xf numFmtId="0" fontId="7" fillId="0" borderId="0" xfId="1" applyFont="1" applyFill="1" applyAlignment="1">
      <alignment vertical="center"/>
    </xf>
    <xf numFmtId="49" fontId="21" fillId="0" borderId="18" xfId="4" applyNumberFormat="1" applyFont="1" applyFill="1" applyBorder="1" applyAlignment="1">
      <alignment horizontal="left" vertical="center"/>
    </xf>
    <xf numFmtId="0" fontId="7" fillId="0" borderId="31" xfId="5" applyFont="1" applyFill="1" applyBorder="1" applyAlignment="1">
      <alignment horizontal="left" vertical="center" wrapText="1" indent="1"/>
    </xf>
    <xf numFmtId="0" fontId="14" fillId="0" borderId="62" xfId="3" applyFont="1" applyFill="1" applyBorder="1"/>
    <xf numFmtId="0" fontId="14" fillId="0" borderId="63" xfId="3" applyFont="1" applyFill="1" applyBorder="1"/>
    <xf numFmtId="0" fontId="14" fillId="0" borderId="0" xfId="3" applyFont="1" applyFill="1" applyBorder="1" applyAlignment="1">
      <alignment vertical="center"/>
    </xf>
    <xf numFmtId="0" fontId="21" fillId="0" borderId="31" xfId="6" applyFont="1" applyFill="1" applyBorder="1" applyAlignment="1">
      <alignment horizontal="left" indent="2"/>
    </xf>
    <xf numFmtId="0" fontId="21" fillId="6" borderId="31" xfId="4" applyFont="1" applyFill="1" applyBorder="1" applyAlignment="1">
      <alignment horizontal="left" vertical="center" wrapText="1" indent="1"/>
    </xf>
    <xf numFmtId="49" fontId="20" fillId="0" borderId="18" xfId="4" applyNumberFormat="1" applyFont="1" applyBorder="1" applyAlignment="1">
      <alignment horizontal="left" vertical="center"/>
    </xf>
    <xf numFmtId="0" fontId="3" fillId="0" borderId="0" xfId="4" applyFont="1"/>
    <xf numFmtId="49" fontId="20" fillId="0" borderId="18" xfId="4" applyNumberFormat="1" applyFont="1" applyFill="1" applyBorder="1" applyAlignment="1">
      <alignment horizontal="left" vertical="center"/>
    </xf>
    <xf numFmtId="0" fontId="20" fillId="0" borderId="31" xfId="4" applyFont="1" applyFill="1" applyBorder="1" applyAlignment="1">
      <alignment vertical="center" wrapText="1"/>
    </xf>
    <xf numFmtId="0" fontId="20" fillId="6" borderId="31" xfId="4" applyFont="1" applyFill="1" applyBorder="1" applyAlignment="1">
      <alignment vertical="center" wrapText="1"/>
    </xf>
    <xf numFmtId="0" fontId="14" fillId="5" borderId="64" xfId="3" applyFont="1" applyFill="1" applyBorder="1"/>
    <xf numFmtId="3" fontId="14" fillId="4" borderId="65" xfId="3" applyNumberFormat="1" applyFont="1" applyFill="1" applyBorder="1"/>
    <xf numFmtId="0" fontId="14" fillId="4" borderId="65" xfId="3" applyFont="1" applyFill="1" applyBorder="1"/>
    <xf numFmtId="49" fontId="20" fillId="4" borderId="16" xfId="3" applyNumberFormat="1" applyFont="1" applyFill="1" applyBorder="1" applyAlignment="1">
      <alignment horizontal="left" vertical="center"/>
    </xf>
    <xf numFmtId="49" fontId="18" fillId="4" borderId="13" xfId="1" applyNumberFormat="1" applyFont="1" applyFill="1" applyBorder="1" applyAlignment="1">
      <alignment horizontal="left" vertical="center" wrapText="1"/>
    </xf>
    <xf numFmtId="0" fontId="14" fillId="4" borderId="66" xfId="3" applyFont="1" applyFill="1" applyBorder="1"/>
    <xf numFmtId="0" fontId="14" fillId="5" borderId="67" xfId="3" applyFont="1" applyFill="1" applyBorder="1"/>
    <xf numFmtId="0" fontId="22" fillId="6" borderId="62" xfId="3" applyFont="1" applyFill="1" applyBorder="1"/>
    <xf numFmtId="0" fontId="21" fillId="5" borderId="68" xfId="3" applyFont="1" applyFill="1" applyBorder="1" applyAlignment="1">
      <alignment vertical="center"/>
    </xf>
    <xf numFmtId="0" fontId="21" fillId="6" borderId="62" xfId="3" applyFont="1" applyFill="1" applyBorder="1"/>
    <xf numFmtId="0" fontId="21" fillId="0" borderId="62" xfId="3" applyFont="1" applyBorder="1"/>
    <xf numFmtId="0" fontId="21" fillId="0" borderId="63" xfId="3" applyFont="1" applyBorder="1"/>
    <xf numFmtId="0" fontId="21" fillId="6" borderId="31" xfId="5" applyFont="1" applyFill="1" applyBorder="1" applyAlignment="1">
      <alignment horizontal="left" vertical="center" wrapText="1"/>
    </xf>
    <xf numFmtId="0" fontId="21" fillId="0" borderId="62" xfId="3" applyFont="1" applyFill="1" applyBorder="1" applyAlignment="1">
      <alignment horizontal="center" vertical="center"/>
    </xf>
    <xf numFmtId="0" fontId="14" fillId="4" borderId="63" xfId="3" applyFont="1" applyFill="1" applyBorder="1"/>
    <xf numFmtId="0" fontId="14" fillId="4" borderId="69" xfId="3" applyFont="1" applyFill="1" applyBorder="1"/>
    <xf numFmtId="0" fontId="7" fillId="9" borderId="0" xfId="1" applyFont="1" applyFill="1" applyAlignment="1">
      <alignment vertical="center"/>
    </xf>
    <xf numFmtId="0" fontId="20" fillId="4" borderId="70" xfId="1" applyFont="1" applyFill="1" applyBorder="1" applyAlignment="1">
      <alignment horizontal="left" vertical="center" wrapText="1" indent="1"/>
    </xf>
    <xf numFmtId="0" fontId="18" fillId="4" borderId="13" xfId="1" applyFont="1" applyFill="1" applyBorder="1" applyAlignment="1">
      <alignment horizontal="left" vertical="center" wrapText="1" indent="1"/>
    </xf>
    <xf numFmtId="0" fontId="14" fillId="9" borderId="0" xfId="3" applyFont="1" applyFill="1" applyBorder="1" applyAlignment="1">
      <alignment vertical="center"/>
    </xf>
    <xf numFmtId="0" fontId="20" fillId="0" borderId="31" xfId="5" applyFont="1" applyFill="1" applyBorder="1" applyAlignment="1">
      <alignment vertical="center"/>
    </xf>
    <xf numFmtId="0" fontId="14" fillId="0" borderId="59" xfId="3" applyNumberFormat="1" applyFont="1" applyFill="1" applyBorder="1"/>
    <xf numFmtId="0" fontId="14" fillId="5" borderId="62" xfId="3" applyNumberFormat="1" applyFont="1" applyFill="1" applyBorder="1"/>
    <xf numFmtId="0" fontId="14" fillId="5" borderId="63" xfId="3" applyNumberFormat="1" applyFont="1" applyFill="1" applyBorder="1"/>
    <xf numFmtId="0" fontId="14" fillId="0" borderId="61" xfId="3" applyNumberFormat="1" applyFont="1" applyFill="1" applyBorder="1"/>
    <xf numFmtId="0" fontId="14" fillId="0" borderId="62" xfId="3" applyNumberFormat="1" applyFont="1" applyFill="1" applyBorder="1"/>
    <xf numFmtId="0" fontId="3" fillId="4" borderId="31" xfId="5" applyFont="1" applyFill="1" applyBorder="1" applyAlignment="1">
      <alignment vertical="center" wrapText="1"/>
    </xf>
    <xf numFmtId="0" fontId="14" fillId="4" borderId="61" xfId="3" applyNumberFormat="1" applyFont="1" applyFill="1" applyBorder="1"/>
    <xf numFmtId="0" fontId="21" fillId="0" borderId="31" xfId="5" applyFont="1" applyFill="1" applyBorder="1" applyAlignment="1">
      <alignment horizontal="left" vertical="center" wrapText="1" indent="2"/>
    </xf>
    <xf numFmtId="0" fontId="14" fillId="0" borderId="63" xfId="3" applyNumberFormat="1" applyFont="1" applyFill="1" applyBorder="1"/>
    <xf numFmtId="0" fontId="21" fillId="0" borderId="62" xfId="3" applyNumberFormat="1" applyFont="1" applyFill="1" applyBorder="1" applyAlignment="1">
      <alignment horizontal="center" vertical="center"/>
    </xf>
    <xf numFmtId="0" fontId="14" fillId="0" borderId="61" xfId="3" applyFont="1" applyFill="1" applyBorder="1"/>
    <xf numFmtId="0" fontId="21" fillId="0" borderId="61" xfId="3" applyFont="1" applyFill="1" applyBorder="1" applyAlignment="1">
      <alignment vertical="center"/>
    </xf>
    <xf numFmtId="0" fontId="23" fillId="0" borderId="61" xfId="3" applyNumberFormat="1" applyFont="1" applyFill="1" applyBorder="1" applyAlignment="1">
      <alignment horizontal="center" vertical="center" wrapText="1"/>
    </xf>
    <xf numFmtId="0" fontId="23" fillId="0" borderId="62" xfId="3" applyNumberFormat="1" applyFont="1" applyFill="1" applyBorder="1" applyAlignment="1">
      <alignment horizontal="center" vertical="center" wrapText="1"/>
    </xf>
    <xf numFmtId="0" fontId="14" fillId="4" borderId="61" xfId="3" applyNumberFormat="1" applyFont="1" applyFill="1" applyBorder="1" applyAlignment="1">
      <alignment horizontal="right" vertical="center" wrapText="1"/>
    </xf>
    <xf numFmtId="0" fontId="3" fillId="0" borderId="31" xfId="5" applyFont="1" applyFill="1" applyBorder="1" applyAlignment="1">
      <alignment vertical="center" wrapText="1"/>
    </xf>
    <xf numFmtId="0" fontId="3" fillId="0" borderId="31" xfId="5" applyFont="1" applyFill="1" applyBorder="1" applyAlignment="1">
      <alignment vertical="center"/>
    </xf>
    <xf numFmtId="0" fontId="14" fillId="0" borderId="61" xfId="3" applyNumberFormat="1" applyFont="1" applyFill="1" applyBorder="1" applyAlignment="1">
      <alignment horizontal="right" vertical="center" wrapText="1"/>
    </xf>
    <xf numFmtId="0" fontId="20" fillId="0" borderId="31" xfId="5" applyFont="1" applyFill="1" applyBorder="1" applyAlignment="1">
      <alignment vertical="center" wrapText="1"/>
    </xf>
    <xf numFmtId="0" fontId="14" fillId="2" borderId="61" xfId="3" applyNumberFormat="1" applyFont="1" applyFill="1" applyBorder="1"/>
    <xf numFmtId="0" fontId="14" fillId="0" borderId="62" xfId="3" applyNumberFormat="1" applyFont="1" applyFill="1" applyBorder="1" applyAlignment="1">
      <alignment horizontal="center" vertical="center" wrapText="1"/>
    </xf>
    <xf numFmtId="49" fontId="20" fillId="0" borderId="22" xfId="4" applyNumberFormat="1" applyFont="1" applyFill="1" applyBorder="1" applyAlignment="1">
      <alignment horizontal="left" vertical="center"/>
    </xf>
    <xf numFmtId="0" fontId="20" fillId="0" borderId="33" xfId="5" applyFont="1" applyFill="1" applyBorder="1" applyAlignment="1">
      <alignment vertical="center" wrapText="1"/>
    </xf>
    <xf numFmtId="0" fontId="14" fillId="0" borderId="64" xfId="3" applyNumberFormat="1" applyFont="1" applyFill="1" applyBorder="1" applyAlignment="1">
      <alignment horizontal="center" vertical="center" wrapText="1"/>
    </xf>
    <xf numFmtId="0" fontId="14" fillId="0" borderId="65" xfId="3" applyNumberFormat="1" applyFont="1" applyFill="1" applyBorder="1" applyAlignment="1">
      <alignment horizontal="center" vertical="center" wrapText="1"/>
    </xf>
    <xf numFmtId="0" fontId="14" fillId="0" borderId="69" xfId="3" applyNumberFormat="1" applyFont="1" applyFill="1" applyBorder="1" applyAlignment="1">
      <alignment horizontal="center" vertical="center" wrapText="1"/>
    </xf>
    <xf numFmtId="49" fontId="20" fillId="4" borderId="18" xfId="4" applyNumberFormat="1" applyFont="1" applyFill="1" applyBorder="1" applyAlignment="1">
      <alignment horizontal="left"/>
    </xf>
    <xf numFmtId="0" fontId="14" fillId="5" borderId="59" xfId="3" applyNumberFormat="1" applyFont="1" applyFill="1" applyBorder="1"/>
    <xf numFmtId="0" fontId="14" fillId="4" borderId="60" xfId="3" applyNumberFormat="1" applyFont="1" applyFill="1" applyBorder="1"/>
    <xf numFmtId="49" fontId="21" fillId="0" borderId="18" xfId="4" applyNumberFormat="1" applyFont="1" applyFill="1" applyBorder="1" applyAlignment="1">
      <alignment horizontal="left"/>
    </xf>
    <xf numFmtId="0" fontId="21" fillId="0" borderId="31" xfId="4" applyFont="1" applyFill="1" applyBorder="1" applyAlignment="1">
      <alignment horizontal="left" vertical="center" wrapText="1" indent="1"/>
    </xf>
    <xf numFmtId="0" fontId="23" fillId="5" borderId="61" xfId="3" applyFont="1" applyFill="1" applyBorder="1" applyAlignment="1">
      <alignment vertical="center"/>
    </xf>
    <xf numFmtId="0" fontId="23" fillId="0" borderId="62" xfId="3" applyFont="1" applyFill="1" applyBorder="1" applyAlignment="1">
      <alignment vertical="center"/>
    </xf>
    <xf numFmtId="0" fontId="23" fillId="0" borderId="0" xfId="3" applyFont="1" applyBorder="1" applyAlignment="1">
      <alignment vertical="center"/>
    </xf>
    <xf numFmtId="49" fontId="21" fillId="0" borderId="18" xfId="4" applyNumberFormat="1" applyFont="1" applyBorder="1" applyAlignment="1">
      <alignment horizontal="left"/>
    </xf>
    <xf numFmtId="0" fontId="21" fillId="5" borderId="61" xfId="3" applyFont="1" applyFill="1" applyBorder="1" applyAlignment="1"/>
    <xf numFmtId="0" fontId="21" fillId="6" borderId="62" xfId="3" applyFont="1" applyFill="1" applyBorder="1" applyAlignment="1"/>
    <xf numFmtId="0" fontId="21" fillId="6" borderId="63" xfId="3" applyFont="1" applyFill="1" applyBorder="1"/>
    <xf numFmtId="0" fontId="21" fillId="0" borderId="0" xfId="3" applyFont="1"/>
    <xf numFmtId="49" fontId="20" fillId="0" borderId="18" xfId="4" applyNumberFormat="1" applyFont="1" applyBorder="1" applyAlignment="1">
      <alignment horizontal="left"/>
    </xf>
    <xf numFmtId="0" fontId="21" fillId="5" borderId="71" xfId="3" applyFont="1" applyFill="1" applyBorder="1" applyAlignment="1"/>
    <xf numFmtId="3" fontId="21" fillId="6" borderId="62" xfId="3" applyNumberFormat="1" applyFont="1" applyFill="1" applyBorder="1" applyAlignment="1">
      <alignment horizontal="center" vertical="center"/>
    </xf>
    <xf numFmtId="49" fontId="20" fillId="0" borderId="18" xfId="4" applyNumberFormat="1" applyFont="1" applyFill="1" applyBorder="1" applyAlignment="1">
      <alignment horizontal="left"/>
    </xf>
    <xf numFmtId="0" fontId="21" fillId="5" borderId="30" xfId="3" applyFont="1" applyFill="1" applyBorder="1" applyAlignment="1"/>
    <xf numFmtId="49" fontId="20" fillId="6" borderId="18" xfId="4" applyNumberFormat="1" applyFont="1" applyFill="1" applyBorder="1" applyAlignment="1">
      <alignment horizontal="left"/>
    </xf>
    <xf numFmtId="0" fontId="20" fillId="0" borderId="31" xfId="4" applyFont="1" applyFill="1" applyBorder="1" applyAlignment="1">
      <alignment vertical="center"/>
    </xf>
    <xf numFmtId="0" fontId="21" fillId="6" borderId="61" xfId="3" applyNumberFormat="1" applyFont="1" applyFill="1" applyBorder="1" applyAlignment="1">
      <alignment horizontal="center" vertical="center" wrapText="1"/>
    </xf>
    <xf numFmtId="0" fontId="21" fillId="0" borderId="62" xfId="3" applyFont="1" applyBorder="1" applyAlignment="1"/>
    <xf numFmtId="0" fontId="21" fillId="6" borderId="62" xfId="3" applyNumberFormat="1" applyFont="1" applyFill="1" applyBorder="1" applyAlignment="1">
      <alignment horizontal="center" vertical="center"/>
    </xf>
    <xf numFmtId="0" fontId="21" fillId="0" borderId="61" xfId="3" applyFont="1" applyBorder="1" applyAlignment="1"/>
    <xf numFmtId="49" fontId="20" fillId="6" borderId="22" xfId="4" applyNumberFormat="1" applyFont="1" applyFill="1" applyBorder="1" applyAlignment="1">
      <alignment horizontal="left"/>
    </xf>
    <xf numFmtId="0" fontId="20" fillId="6" borderId="33" xfId="4" applyFont="1" applyFill="1" applyBorder="1" applyAlignment="1">
      <alignment vertical="center"/>
    </xf>
    <xf numFmtId="49" fontId="20" fillId="6" borderId="20" xfId="4" applyNumberFormat="1" applyFont="1" applyFill="1" applyBorder="1" applyAlignment="1">
      <alignment horizontal="left"/>
    </xf>
    <xf numFmtId="0" fontId="21" fillId="5" borderId="64" xfId="3" applyFont="1" applyFill="1" applyBorder="1" applyAlignment="1"/>
    <xf numFmtId="0" fontId="21" fillId="0" borderId="65" xfId="3" applyFont="1" applyBorder="1" applyAlignment="1"/>
    <xf numFmtId="0" fontId="21" fillId="0" borderId="65" xfId="3" applyFont="1" applyBorder="1"/>
    <xf numFmtId="0" fontId="21" fillId="6" borderId="65" xfId="3" applyFont="1" applyFill="1" applyBorder="1"/>
    <xf numFmtId="0" fontId="21" fillId="6" borderId="69" xfId="3" applyFont="1" applyFill="1" applyBorder="1"/>
    <xf numFmtId="0" fontId="6" fillId="0" borderId="0" xfId="4" applyFont="1"/>
    <xf numFmtId="0" fontId="5" fillId="0" borderId="0" xfId="4" applyFont="1" applyFill="1"/>
    <xf numFmtId="0" fontId="5" fillId="0" borderId="0" xfId="4" applyFont="1"/>
    <xf numFmtId="0" fontId="25" fillId="0" borderId="0" xfId="4" applyFont="1"/>
    <xf numFmtId="0" fontId="26" fillId="0" borderId="0" xfId="4" applyFont="1" applyFill="1"/>
    <xf numFmtId="0" fontId="26" fillId="0" borderId="0" xfId="4" applyFont="1"/>
    <xf numFmtId="0" fontId="25" fillId="6" borderId="0" xfId="4" applyFont="1" applyFill="1" applyBorder="1" applyAlignment="1">
      <alignment horizontal="left" vertical="center" indent="1"/>
    </xf>
    <xf numFmtId="0" fontId="5" fillId="6" borderId="0" xfId="4" applyFont="1" applyFill="1" applyBorder="1" applyAlignment="1">
      <alignment horizontal="right" vertical="center"/>
    </xf>
    <xf numFmtId="1" fontId="6" fillId="4" borderId="4" xfId="4" applyNumberFormat="1" applyFont="1" applyFill="1" applyBorder="1" applyAlignment="1">
      <alignment horizontal="left" vertical="center"/>
    </xf>
    <xf numFmtId="0" fontId="27" fillId="0" borderId="0" xfId="3" applyFont="1" applyAlignment="1">
      <alignment horizontal="right"/>
    </xf>
    <xf numFmtId="0" fontId="5" fillId="0" borderId="0" xfId="4" applyFont="1" applyFill="1" applyBorder="1"/>
    <xf numFmtId="0" fontId="5" fillId="0" borderId="0" xfId="4" applyFont="1" applyBorder="1"/>
    <xf numFmtId="0" fontId="5" fillId="0" borderId="0" xfId="11" applyFont="1" applyAlignment="1">
      <alignment vertical="center"/>
    </xf>
    <xf numFmtId="0" fontId="6" fillId="4" borderId="18" xfId="4" applyFont="1" applyFill="1" applyBorder="1" applyAlignment="1">
      <alignment horizontal="center" vertical="center" wrapText="1"/>
    </xf>
    <xf numFmtId="0" fontId="6" fillId="4" borderId="4" xfId="4" applyFont="1" applyFill="1" applyBorder="1" applyAlignment="1">
      <alignment horizontal="center" vertical="center" wrapText="1"/>
    </xf>
    <xf numFmtId="0" fontId="6" fillId="4" borderId="22" xfId="4" applyFont="1" applyFill="1" applyBorder="1" applyAlignment="1">
      <alignment horizontal="center" vertical="center" wrapText="1"/>
    </xf>
    <xf numFmtId="0" fontId="5" fillId="4" borderId="14" xfId="4" applyFont="1" applyFill="1" applyBorder="1" applyAlignment="1">
      <alignment horizontal="center" vertical="center" wrapText="1"/>
    </xf>
    <xf numFmtId="49" fontId="5" fillId="4" borderId="14" xfId="4" applyNumberFormat="1" applyFont="1" applyFill="1" applyBorder="1" applyAlignment="1">
      <alignment horizontal="center" vertical="center" wrapText="1"/>
    </xf>
    <xf numFmtId="49" fontId="5" fillId="4" borderId="23" xfId="4" applyNumberFormat="1" applyFont="1" applyFill="1" applyBorder="1" applyAlignment="1">
      <alignment horizontal="center" vertical="center" wrapText="1"/>
    </xf>
    <xf numFmtId="49" fontId="5" fillId="4" borderId="18" xfId="4" applyNumberFormat="1" applyFont="1" applyFill="1" applyBorder="1" applyAlignment="1">
      <alignment horizontal="center" vertical="center"/>
    </xf>
    <xf numFmtId="0" fontId="6" fillId="8" borderId="4" xfId="4" applyFont="1" applyFill="1" applyBorder="1" applyAlignment="1">
      <alignment horizontal="left" vertical="center" wrapText="1"/>
    </xf>
    <xf numFmtId="0" fontId="6" fillId="5" borderId="60" xfId="4" applyFont="1" applyFill="1" applyBorder="1" applyAlignment="1">
      <alignment horizontal="left" vertical="center" wrapText="1"/>
    </xf>
    <xf numFmtId="0" fontId="28" fillId="4" borderId="60" xfId="4" applyFont="1" applyFill="1" applyBorder="1" applyAlignment="1">
      <alignment vertical="center" wrapText="1"/>
    </xf>
    <xf numFmtId="0" fontId="28" fillId="5" borderId="60" xfId="4" applyFont="1" applyFill="1" applyBorder="1" applyAlignment="1">
      <alignment vertical="center" wrapText="1"/>
    </xf>
    <xf numFmtId="0" fontId="28" fillId="0" borderId="60" xfId="4" applyFont="1" applyFill="1" applyBorder="1" applyAlignment="1">
      <alignment vertical="center" wrapText="1"/>
    </xf>
    <xf numFmtId="0" fontId="28" fillId="0" borderId="73" xfId="4" applyFont="1" applyFill="1" applyBorder="1" applyAlignment="1">
      <alignment vertical="center" wrapText="1"/>
    </xf>
    <xf numFmtId="49" fontId="5" fillId="0" borderId="4" xfId="4" applyNumberFormat="1" applyFont="1" applyFill="1" applyBorder="1" applyAlignment="1">
      <alignment horizontal="left" vertical="center" indent="1"/>
    </xf>
    <xf numFmtId="0" fontId="5" fillId="0" borderId="62" xfId="4" applyFont="1" applyFill="1" applyBorder="1"/>
    <xf numFmtId="0" fontId="5" fillId="5" borderId="62" xfId="4" applyFont="1" applyFill="1" applyBorder="1"/>
    <xf numFmtId="0" fontId="5" fillId="0" borderId="62" xfId="4" applyFont="1" applyFill="1" applyBorder="1" applyAlignment="1">
      <alignment horizontal="right" indent="4"/>
    </xf>
    <xf numFmtId="169" fontId="5" fillId="0" borderId="63" xfId="4" applyNumberFormat="1" applyFont="1" applyFill="1" applyBorder="1" applyAlignment="1">
      <alignment horizontal="right" indent="5"/>
    </xf>
    <xf numFmtId="0" fontId="5" fillId="4" borderId="62" xfId="4" applyFont="1" applyFill="1" applyBorder="1"/>
    <xf numFmtId="9" fontId="5" fillId="4" borderId="62" xfId="14" applyFont="1" applyFill="1" applyBorder="1"/>
    <xf numFmtId="169" fontId="5" fillId="0" borderId="63" xfId="4" applyNumberFormat="1" applyFont="1" applyFill="1" applyBorder="1"/>
    <xf numFmtId="49" fontId="6" fillId="0" borderId="14" xfId="4" applyNumberFormat="1" applyFont="1" applyFill="1" applyBorder="1" applyAlignment="1">
      <alignment horizontal="left" vertical="center" indent="1"/>
    </xf>
    <xf numFmtId="0" fontId="5" fillId="5" borderId="74" xfId="4" applyFont="1" applyFill="1" applyBorder="1"/>
    <xf numFmtId="0" fontId="5" fillId="0" borderId="74" xfId="4" applyFont="1" applyFill="1" applyBorder="1"/>
    <xf numFmtId="0" fontId="5" fillId="5" borderId="74" xfId="4" applyFont="1" applyFill="1" applyBorder="1" applyAlignment="1">
      <alignment horizontal="right" indent="4"/>
    </xf>
    <xf numFmtId="169" fontId="5" fillId="5" borderId="75" xfId="4" applyNumberFormat="1" applyFont="1" applyFill="1" applyBorder="1"/>
    <xf numFmtId="0" fontId="6" fillId="8" borderId="15" xfId="4" applyFont="1" applyFill="1" applyBorder="1" applyAlignment="1">
      <alignment horizontal="right" vertical="center" wrapText="1"/>
    </xf>
    <xf numFmtId="0" fontId="6" fillId="5" borderId="65" xfId="4" applyFont="1" applyFill="1" applyBorder="1" applyAlignment="1">
      <alignment horizontal="left" vertical="center" wrapText="1"/>
    </xf>
    <xf numFmtId="0" fontId="28" fillId="4" borderId="65" xfId="4" applyFont="1" applyFill="1" applyBorder="1" applyAlignment="1">
      <alignment vertical="center" wrapText="1"/>
    </xf>
    <xf numFmtId="0" fontId="28" fillId="5" borderId="65" xfId="4" applyFont="1" applyFill="1" applyBorder="1" applyAlignment="1">
      <alignment vertical="center" wrapText="1"/>
    </xf>
    <xf numFmtId="0" fontId="28" fillId="5" borderId="69" xfId="4" applyFont="1" applyFill="1" applyBorder="1" applyAlignment="1">
      <alignment vertical="center" wrapText="1"/>
    </xf>
    <xf numFmtId="0" fontId="6" fillId="4" borderId="10" xfId="4" applyFont="1" applyFill="1" applyBorder="1" applyAlignment="1">
      <alignment vertical="center"/>
    </xf>
    <xf numFmtId="0" fontId="6" fillId="4" borderId="8" xfId="4" applyFont="1" applyFill="1" applyBorder="1" applyAlignment="1">
      <alignment vertical="center"/>
    </xf>
    <xf numFmtId="0" fontId="6" fillId="6" borderId="0" xfId="4" applyFont="1" applyFill="1" applyBorder="1" applyAlignment="1">
      <alignment horizontal="left" vertical="center" indent="1"/>
    </xf>
    <xf numFmtId="0" fontId="6" fillId="4" borderId="19" xfId="4" applyFont="1" applyFill="1" applyBorder="1" applyAlignment="1">
      <alignment horizontal="center" vertical="center" wrapText="1"/>
    </xf>
    <xf numFmtId="0" fontId="6" fillId="4" borderId="14" xfId="4" applyFont="1" applyFill="1" applyBorder="1" applyAlignment="1">
      <alignment horizontal="center" vertical="center" wrapText="1"/>
    </xf>
    <xf numFmtId="0" fontId="5" fillId="0" borderId="24" xfId="4" applyFont="1" applyFill="1" applyBorder="1" applyAlignment="1">
      <alignment horizontal="left" vertical="center"/>
    </xf>
    <xf numFmtId="49" fontId="6" fillId="0" borderId="4" xfId="11" applyNumberFormat="1" applyFont="1" applyFill="1" applyBorder="1" applyAlignment="1">
      <alignment vertical="center" wrapText="1"/>
    </xf>
    <xf numFmtId="3" fontId="5" fillId="4" borderId="61" xfId="11" applyNumberFormat="1" applyFont="1" applyFill="1" applyBorder="1" applyAlignment="1">
      <alignment vertical="center" wrapText="1"/>
    </xf>
    <xf numFmtId="49" fontId="5" fillId="5" borderId="61" xfId="11" applyNumberFormat="1" applyFont="1" applyFill="1" applyBorder="1" applyAlignment="1">
      <alignment vertical="center" wrapText="1"/>
    </xf>
    <xf numFmtId="49" fontId="5" fillId="5" borderId="79" xfId="11" applyNumberFormat="1" applyFont="1" applyFill="1" applyBorder="1" applyAlignment="1">
      <alignment vertical="center" wrapText="1"/>
    </xf>
    <xf numFmtId="49" fontId="5" fillId="0" borderId="18" xfId="4" applyNumberFormat="1" applyFont="1" applyFill="1" applyBorder="1" applyAlignment="1">
      <alignment horizontal="left" vertical="center"/>
    </xf>
    <xf numFmtId="49" fontId="5" fillId="0" borderId="4" xfId="11" applyNumberFormat="1" applyFont="1" applyFill="1" applyBorder="1" applyAlignment="1">
      <alignment vertical="center" wrapText="1"/>
    </xf>
    <xf numFmtId="49" fontId="5" fillId="0" borderId="61" xfId="11" applyNumberFormat="1" applyFont="1" applyFill="1" applyBorder="1" applyAlignment="1">
      <alignment vertical="center" wrapText="1"/>
    </xf>
    <xf numFmtId="49" fontId="5" fillId="0" borderId="62" xfId="11" applyNumberFormat="1" applyFont="1" applyFill="1" applyBorder="1" applyAlignment="1">
      <alignment vertical="center" wrapText="1"/>
    </xf>
    <xf numFmtId="49" fontId="5" fillId="5" borderId="62" xfId="11" applyNumberFormat="1" applyFont="1" applyFill="1" applyBorder="1" applyAlignment="1">
      <alignment vertical="center" wrapText="1"/>
    </xf>
    <xf numFmtId="49" fontId="5" fillId="5" borderId="63" xfId="11" applyNumberFormat="1" applyFont="1" applyFill="1" applyBorder="1" applyAlignment="1">
      <alignment vertical="center" wrapText="1"/>
    </xf>
    <xf numFmtId="49" fontId="5" fillId="0" borderId="63" xfId="11" applyNumberFormat="1" applyFont="1" applyFill="1" applyBorder="1" applyAlignment="1">
      <alignment vertical="center" wrapText="1"/>
    </xf>
    <xf numFmtId="49" fontId="5" fillId="0" borderId="79" xfId="11" applyNumberFormat="1" applyFont="1" applyFill="1" applyBorder="1" applyAlignment="1">
      <alignment vertical="center" wrapText="1"/>
    </xf>
    <xf numFmtId="3" fontId="5" fillId="0" borderId="61" xfId="11" applyNumberFormat="1" applyFont="1" applyFill="1" applyBorder="1" applyAlignment="1">
      <alignment vertical="center" wrapText="1"/>
    </xf>
    <xf numFmtId="3" fontId="5" fillId="0" borderId="80" xfId="11" applyNumberFormat="1" applyFont="1" applyFill="1" applyBorder="1" applyAlignment="1">
      <alignment vertical="center" wrapText="1"/>
    </xf>
    <xf numFmtId="0" fontId="5" fillId="0" borderId="18" xfId="4" applyFont="1" applyFill="1" applyBorder="1" applyAlignment="1">
      <alignment horizontal="left" vertical="center"/>
    </xf>
    <xf numFmtId="49" fontId="5" fillId="0" borderId="5" xfId="11" applyNumberFormat="1" applyFont="1" applyFill="1" applyBorder="1" applyAlignment="1">
      <alignment vertical="center" wrapText="1"/>
    </xf>
    <xf numFmtId="49" fontId="5" fillId="0" borderId="4" xfId="11" applyNumberFormat="1" applyFont="1" applyFill="1" applyBorder="1" applyAlignment="1">
      <alignment horizontal="left" vertical="center" wrapText="1" indent="3"/>
    </xf>
    <xf numFmtId="49" fontId="5" fillId="0" borderId="81" xfId="11" applyNumberFormat="1" applyFont="1" applyFill="1" applyBorder="1" applyAlignment="1">
      <alignment vertical="center" wrapText="1"/>
    </xf>
    <xf numFmtId="49" fontId="5" fillId="0" borderId="74" xfId="11" applyNumberFormat="1" applyFont="1" applyFill="1" applyBorder="1" applyAlignment="1">
      <alignment vertical="center" wrapText="1"/>
    </xf>
    <xf numFmtId="49" fontId="5" fillId="0" borderId="75" xfId="11" applyNumberFormat="1" applyFont="1" applyFill="1" applyBorder="1" applyAlignment="1">
      <alignment vertical="center" wrapText="1"/>
    </xf>
    <xf numFmtId="49" fontId="5" fillId="0" borderId="64" xfId="11" applyNumberFormat="1" applyFont="1" applyFill="1" applyBorder="1" applyAlignment="1">
      <alignment vertical="center" wrapText="1"/>
    </xf>
    <xf numFmtId="49" fontId="5" fillId="0" borderId="65" xfId="11" applyNumberFormat="1" applyFont="1" applyFill="1" applyBorder="1" applyAlignment="1">
      <alignment vertical="center" wrapText="1"/>
    </xf>
    <xf numFmtId="49" fontId="5" fillId="0" borderId="69" xfId="11" applyNumberFormat="1" applyFont="1" applyFill="1" applyBorder="1" applyAlignment="1">
      <alignment vertical="center" wrapText="1"/>
    </xf>
    <xf numFmtId="0" fontId="7" fillId="0" borderId="0" xfId="4" applyFont="1"/>
    <xf numFmtId="0" fontId="7" fillId="0" borderId="0" xfId="4" applyFont="1" applyFill="1"/>
    <xf numFmtId="0" fontId="3" fillId="0" borderId="0" xfId="4" applyFont="1" applyAlignment="1">
      <alignment horizontal="left" vertical="center" indent="2"/>
    </xf>
    <xf numFmtId="0" fontId="18" fillId="6" borderId="0" xfId="4" applyFont="1" applyFill="1" applyBorder="1" applyAlignment="1">
      <alignment horizontal="left" vertical="center" indent="2"/>
    </xf>
    <xf numFmtId="0" fontId="7" fillId="6" borderId="0" xfId="12" applyFont="1" applyFill="1" applyBorder="1" applyAlignment="1">
      <alignment horizontal="center" vertical="center"/>
    </xf>
    <xf numFmtId="1" fontId="3" fillId="4" borderId="7" xfId="4" applyNumberFormat="1" applyFont="1" applyFill="1" applyBorder="1" applyAlignment="1">
      <alignment horizontal="left" vertical="center"/>
    </xf>
    <xf numFmtId="0" fontId="3" fillId="4" borderId="47" xfId="4" applyFont="1" applyFill="1" applyBorder="1" applyAlignment="1">
      <alignment horizontal="center" vertical="center" wrapText="1"/>
    </xf>
    <xf numFmtId="0" fontId="3" fillId="4" borderId="0" xfId="4" applyFont="1" applyFill="1" applyBorder="1" applyAlignment="1">
      <alignment horizontal="center" vertical="center" wrapText="1"/>
    </xf>
    <xf numFmtId="0" fontId="30" fillId="4" borderId="20" xfId="11" applyFont="1" applyFill="1" applyBorder="1" applyAlignment="1">
      <alignment horizontal="center" vertical="center" wrapText="1"/>
    </xf>
    <xf numFmtId="0" fontId="30" fillId="4" borderId="15" xfId="11" applyFont="1" applyFill="1" applyBorder="1" applyAlignment="1">
      <alignment horizontal="center" vertical="center" wrapText="1"/>
    </xf>
    <xf numFmtId="0" fontId="30" fillId="4" borderId="21" xfId="11" applyFont="1" applyFill="1" applyBorder="1" applyAlignment="1">
      <alignment horizontal="center" vertical="center" wrapText="1"/>
    </xf>
    <xf numFmtId="0" fontId="3" fillId="4" borderId="10" xfId="4" applyFont="1" applyFill="1" applyBorder="1" applyAlignment="1">
      <alignment horizontal="center" vertical="center"/>
    </xf>
    <xf numFmtId="0" fontId="3" fillId="4" borderId="7" xfId="4" applyFont="1" applyFill="1" applyBorder="1" applyAlignment="1">
      <alignment horizontal="center" vertical="center"/>
    </xf>
    <xf numFmtId="49" fontId="3" fillId="4" borderId="82" xfId="11" applyNumberFormat="1" applyFont="1" applyFill="1" applyBorder="1" applyAlignment="1">
      <alignment horizontal="center" vertical="center" wrapText="1"/>
    </xf>
    <xf numFmtId="49" fontId="3" fillId="4" borderId="2" xfId="11" applyNumberFormat="1" applyFont="1" applyFill="1" applyBorder="1" applyAlignment="1">
      <alignment horizontal="center" vertical="center" wrapText="1"/>
    </xf>
    <xf numFmtId="49" fontId="3" fillId="4" borderId="3" xfId="11" applyNumberFormat="1" applyFont="1" applyFill="1" applyBorder="1" applyAlignment="1">
      <alignment horizontal="center" vertical="center" wrapText="1"/>
    </xf>
    <xf numFmtId="0" fontId="7" fillId="4" borderId="42" xfId="4" applyFont="1" applyFill="1" applyBorder="1" applyAlignment="1">
      <alignment horizontal="center" vertical="center"/>
    </xf>
    <xf numFmtId="0" fontId="3" fillId="4" borderId="9" xfId="4" applyFont="1" applyFill="1" applyBorder="1" applyAlignment="1">
      <alignment vertical="center"/>
    </xf>
    <xf numFmtId="3" fontId="7" fillId="5" borderId="83" xfId="4" applyNumberFormat="1" applyFont="1" applyFill="1" applyBorder="1"/>
    <xf numFmtId="3" fontId="7" fillId="4" borderId="83" xfId="4" applyNumberFormat="1" applyFont="1" applyFill="1" applyBorder="1"/>
    <xf numFmtId="49" fontId="7" fillId="6" borderId="84" xfId="4" applyNumberFormat="1" applyFont="1" applyFill="1" applyBorder="1" applyAlignment="1">
      <alignment horizontal="center" vertical="center"/>
    </xf>
    <xf numFmtId="0" fontId="7" fillId="6" borderId="49" xfId="12" applyFont="1" applyFill="1" applyBorder="1" applyAlignment="1">
      <alignment horizontal="left" vertical="center" indent="1"/>
    </xf>
    <xf numFmtId="2" fontId="7" fillId="0" borderId="32" xfId="4" applyNumberFormat="1" applyFont="1" applyFill="1" applyBorder="1" applyAlignment="1">
      <alignment horizontal="right" indent="1"/>
    </xf>
    <xf numFmtId="0" fontId="7" fillId="0" borderId="4" xfId="4" applyNumberFormat="1" applyFont="1" applyFill="1" applyBorder="1" applyAlignment="1">
      <alignment horizontal="right" indent="1"/>
    </xf>
    <xf numFmtId="2" fontId="7" fillId="0" borderId="4" xfId="4" applyNumberFormat="1" applyFont="1" applyFill="1" applyBorder="1" applyAlignment="1">
      <alignment horizontal="right" indent="1"/>
    </xf>
    <xf numFmtId="0" fontId="7" fillId="0" borderId="19" xfId="4" applyNumberFormat="1" applyFont="1" applyFill="1" applyBorder="1" applyAlignment="1">
      <alignment horizontal="right" indent="1"/>
    </xf>
    <xf numFmtId="49" fontId="7" fillId="0" borderId="85" xfId="4" applyNumberFormat="1" applyFont="1" applyFill="1" applyBorder="1" applyAlignment="1">
      <alignment horizontal="center" vertical="center"/>
    </xf>
    <xf numFmtId="0" fontId="7" fillId="0" borderId="51" xfId="12" applyFont="1" applyFill="1" applyBorder="1" applyAlignment="1">
      <alignment horizontal="left" vertical="center" indent="1"/>
    </xf>
    <xf numFmtId="49" fontId="7" fillId="6" borderId="85" xfId="4" applyNumberFormat="1" applyFont="1" applyFill="1" applyBorder="1" applyAlignment="1">
      <alignment horizontal="center" vertical="center"/>
    </xf>
    <xf numFmtId="0" fontId="7" fillId="6" borderId="51" xfId="12" applyFont="1" applyFill="1" applyBorder="1" applyAlignment="1">
      <alignment horizontal="left" vertical="center" indent="1"/>
    </xf>
    <xf numFmtId="2" fontId="7" fillId="0" borderId="35" xfId="4" applyNumberFormat="1" applyFont="1" applyFill="1" applyBorder="1" applyAlignment="1">
      <alignment horizontal="right" indent="1"/>
    </xf>
    <xf numFmtId="0" fontId="7" fillId="0" borderId="14" xfId="4" applyNumberFormat="1" applyFont="1" applyFill="1" applyBorder="1" applyAlignment="1">
      <alignment horizontal="right" indent="1"/>
    </xf>
    <xf numFmtId="2" fontId="7" fillId="0" borderId="14" xfId="4" applyNumberFormat="1" applyFont="1" applyFill="1" applyBorder="1" applyAlignment="1">
      <alignment horizontal="right" indent="1"/>
    </xf>
    <xf numFmtId="0" fontId="7" fillId="0" borderId="23" xfId="4" applyNumberFormat="1" applyFont="1" applyFill="1" applyBorder="1" applyAlignment="1">
      <alignment horizontal="right" indent="1"/>
    </xf>
    <xf numFmtId="49" fontId="7" fillId="6" borderId="86" xfId="4" applyNumberFormat="1" applyFont="1" applyFill="1" applyBorder="1" applyAlignment="1">
      <alignment horizontal="center" vertical="center"/>
    </xf>
    <xf numFmtId="0" fontId="7" fillId="6" borderId="53" xfId="12" applyFont="1" applyFill="1" applyBorder="1" applyAlignment="1">
      <alignment horizontal="left" vertical="center" indent="1"/>
    </xf>
    <xf numFmtId="2" fontId="7" fillId="0" borderId="87" xfId="4" applyNumberFormat="1" applyFont="1" applyFill="1" applyBorder="1" applyAlignment="1">
      <alignment horizontal="right" indent="1"/>
    </xf>
    <xf numFmtId="0" fontId="7" fillId="0" borderId="15" xfId="4" applyNumberFormat="1" applyFont="1" applyFill="1" applyBorder="1" applyAlignment="1">
      <alignment horizontal="right" indent="1"/>
    </xf>
    <xf numFmtId="2" fontId="7" fillId="0" borderId="15" xfId="4" applyNumberFormat="1" applyFont="1" applyFill="1" applyBorder="1" applyAlignment="1">
      <alignment horizontal="right" indent="1"/>
    </xf>
    <xf numFmtId="0" fontId="7" fillId="0" borderId="21" xfId="4" applyNumberFormat="1" applyFont="1" applyFill="1" applyBorder="1" applyAlignment="1">
      <alignment horizontal="right" indent="1"/>
    </xf>
    <xf numFmtId="0" fontId="7" fillId="0" borderId="0" xfId="4" applyFont="1" applyAlignment="1">
      <alignment horizontal="center"/>
    </xf>
    <xf numFmtId="0" fontId="32" fillId="0" borderId="0" xfId="4" applyFont="1" applyAlignment="1">
      <alignment horizontal="left" vertical="center" indent="2"/>
    </xf>
    <xf numFmtId="0" fontId="31" fillId="6" borderId="0" xfId="4" applyFont="1" applyFill="1" applyBorder="1" applyAlignment="1">
      <alignment horizontal="center" vertical="center"/>
    </xf>
    <xf numFmtId="0" fontId="31" fillId="6" borderId="0" xfId="4" applyFont="1" applyFill="1" applyBorder="1" applyAlignment="1">
      <alignment horizontal="left" vertical="center" indent="2"/>
    </xf>
    <xf numFmtId="0" fontId="32" fillId="6" borderId="0" xfId="4" applyFont="1" applyFill="1" applyAlignment="1">
      <alignment horizontal="left" vertical="center" indent="2"/>
    </xf>
    <xf numFmtId="0" fontId="33" fillId="0" borderId="0" xfId="4" applyFont="1"/>
    <xf numFmtId="0" fontId="3" fillId="4" borderId="0" xfId="4" applyFont="1" applyFill="1" applyBorder="1" applyAlignment="1">
      <alignment horizontal="center" vertical="center"/>
    </xf>
    <xf numFmtId="0" fontId="7" fillId="0" borderId="0" xfId="4" applyFont="1" applyAlignment="1">
      <alignment horizontal="center" vertical="center"/>
    </xf>
    <xf numFmtId="0" fontId="3" fillId="4" borderId="88" xfId="4" applyFont="1" applyFill="1" applyBorder="1" applyAlignment="1">
      <alignment horizontal="center" vertical="center" wrapText="1"/>
    </xf>
    <xf numFmtId="0" fontId="3" fillId="4" borderId="89" xfId="11" applyFont="1" applyFill="1" applyBorder="1" applyAlignment="1">
      <alignment horizontal="center" vertical="center" wrapText="1"/>
    </xf>
    <xf numFmtId="0" fontId="3" fillId="4" borderId="4" xfId="11" applyFont="1" applyFill="1" applyBorder="1" applyAlignment="1">
      <alignment horizontal="center" vertical="center" wrapText="1"/>
    </xf>
    <xf numFmtId="0" fontId="3" fillId="4" borderId="19" xfId="11" applyFont="1" applyFill="1" applyBorder="1" applyAlignment="1">
      <alignment horizontal="center" vertical="center" wrapText="1"/>
    </xf>
    <xf numFmtId="0" fontId="7" fillId="0" borderId="0" xfId="4" applyFont="1" applyBorder="1"/>
    <xf numFmtId="0" fontId="3" fillId="4" borderId="18" xfId="4" applyFont="1" applyFill="1" applyBorder="1" applyAlignment="1">
      <alignment horizontal="center" vertical="center" wrapText="1"/>
    </xf>
    <xf numFmtId="0" fontId="3" fillId="4" borderId="32" xfId="11" applyFont="1" applyFill="1" applyBorder="1" applyAlignment="1">
      <alignment horizontal="center" vertical="center" wrapText="1"/>
    </xf>
    <xf numFmtId="49" fontId="7" fillId="4" borderId="4" xfId="11" applyNumberFormat="1" applyFont="1" applyFill="1" applyBorder="1" applyAlignment="1">
      <alignment horizontal="center" vertical="center" wrapText="1"/>
    </xf>
    <xf numFmtId="49" fontId="7" fillId="4" borderId="19" xfId="11" applyNumberFormat="1" applyFont="1" applyFill="1" applyBorder="1" applyAlignment="1">
      <alignment horizontal="center" vertical="center" wrapText="1"/>
    </xf>
    <xf numFmtId="49" fontId="7" fillId="0" borderId="24" xfId="4" applyNumberFormat="1" applyFont="1" applyBorder="1" applyAlignment="1">
      <alignment horizontal="center"/>
    </xf>
    <xf numFmtId="1" fontId="3" fillId="4" borderId="4" xfId="4" applyNumberFormat="1" applyFont="1" applyFill="1" applyBorder="1" applyAlignment="1">
      <alignment horizontal="left" indent="1"/>
    </xf>
    <xf numFmtId="0" fontId="7" fillId="4" borderId="90" xfId="4" applyFont="1" applyFill="1" applyBorder="1"/>
    <xf numFmtId="0" fontId="7" fillId="4" borderId="91" xfId="4" applyFont="1" applyFill="1" applyBorder="1"/>
    <xf numFmtId="0" fontId="7" fillId="4" borderId="92" xfId="4" applyFont="1" applyFill="1" applyBorder="1"/>
    <xf numFmtId="0" fontId="7" fillId="0" borderId="90" xfId="4" applyFont="1" applyBorder="1"/>
    <xf numFmtId="0" fontId="7" fillId="0" borderId="93" xfId="4" applyFont="1" applyBorder="1"/>
    <xf numFmtId="0" fontId="7" fillId="0" borderId="94" xfId="4" applyFont="1" applyBorder="1"/>
    <xf numFmtId="0" fontId="7" fillId="0" borderId="66" xfId="4" applyFont="1" applyBorder="1"/>
    <xf numFmtId="0" fontId="7" fillId="0" borderId="67" xfId="4" applyFont="1" applyBorder="1"/>
    <xf numFmtId="49" fontId="7" fillId="0" borderId="27" xfId="4" applyNumberFormat="1" applyFont="1" applyBorder="1" applyAlignment="1">
      <alignment horizontal="center"/>
    </xf>
    <xf numFmtId="1" fontId="3" fillId="4" borderId="15" xfId="4" applyNumberFormat="1" applyFont="1" applyFill="1" applyBorder="1" applyAlignment="1">
      <alignment horizontal="left" indent="1"/>
    </xf>
    <xf numFmtId="0" fontId="7" fillId="0" borderId="95" xfId="4" applyFont="1" applyBorder="1"/>
    <xf numFmtId="0" fontId="7" fillId="0" borderId="96" xfId="4" applyFont="1" applyBorder="1"/>
    <xf numFmtId="0" fontId="7" fillId="4" borderId="97" xfId="4" applyFont="1" applyFill="1" applyBorder="1"/>
    <xf numFmtId="0" fontId="7" fillId="0" borderId="98" xfId="4" applyFont="1" applyBorder="1"/>
    <xf numFmtId="0" fontId="7" fillId="4" borderId="15" xfId="4" applyFont="1" applyFill="1" applyBorder="1"/>
    <xf numFmtId="0" fontId="7" fillId="0" borderId="99" xfId="4" applyFont="1" applyBorder="1"/>
    <xf numFmtId="0" fontId="7" fillId="0" borderId="48" xfId="4" applyFont="1" applyBorder="1"/>
    <xf numFmtId="0" fontId="3" fillId="0" borderId="0" xfId="4" applyFont="1" applyAlignment="1">
      <alignment horizontal="center"/>
    </xf>
    <xf numFmtId="0" fontId="3" fillId="4" borderId="1" xfId="4" applyFont="1" applyFill="1" applyBorder="1" applyAlignment="1">
      <alignment wrapText="1"/>
    </xf>
    <xf numFmtId="0" fontId="3" fillId="4" borderId="2" xfId="4" applyFont="1" applyFill="1" applyBorder="1" applyAlignment="1">
      <alignment horizontal="center" wrapText="1"/>
    </xf>
    <xf numFmtId="0" fontId="3" fillId="4" borderId="3" xfId="4" applyFont="1" applyFill="1" applyBorder="1" applyAlignment="1">
      <alignment horizontal="center" wrapText="1"/>
    </xf>
    <xf numFmtId="0" fontId="1" fillId="0" borderId="2" xfId="4" applyFont="1" applyFill="1" applyBorder="1" applyAlignment="1">
      <alignment horizontal="center" vertical="center"/>
    </xf>
    <xf numFmtId="0" fontId="7" fillId="0" borderId="16" xfId="4" applyFont="1" applyBorder="1"/>
    <xf numFmtId="0" fontId="7" fillId="0" borderId="13" xfId="4" applyFont="1" applyBorder="1"/>
    <xf numFmtId="0" fontId="7" fillId="0" borderId="17" xfId="4" applyFont="1" applyBorder="1"/>
    <xf numFmtId="0" fontId="7" fillId="0" borderId="18" xfId="4" applyFont="1" applyBorder="1"/>
    <xf numFmtId="0" fontId="7" fillId="0" borderId="4" xfId="4" applyFont="1" applyBorder="1"/>
    <xf numFmtId="0" fontId="7" fillId="0" borderId="19" xfId="4" applyFont="1" applyBorder="1"/>
    <xf numFmtId="0" fontId="7" fillId="0" borderId="20" xfId="4" applyFont="1" applyBorder="1"/>
    <xf numFmtId="0" fontId="7" fillId="0" borderId="15" xfId="4" applyFont="1" applyBorder="1"/>
    <xf numFmtId="0" fontId="7" fillId="0" borderId="21" xfId="4" applyFont="1" applyBorder="1"/>
    <xf numFmtId="0" fontId="5" fillId="0" borderId="0" xfId="15" applyFont="1"/>
    <xf numFmtId="0" fontId="5" fillId="0" borderId="0" xfId="15" applyFont="1" applyFill="1"/>
    <xf numFmtId="0" fontId="5" fillId="0" borderId="0" xfId="15" applyFont="1" applyBorder="1"/>
    <xf numFmtId="0" fontId="6" fillId="0" borderId="0" xfId="15" applyFont="1"/>
    <xf numFmtId="0" fontId="6" fillId="6" borderId="0" xfId="15" applyFont="1" applyFill="1" applyBorder="1" applyAlignment="1">
      <alignment horizontal="left" vertical="center" indent="1"/>
    </xf>
    <xf numFmtId="0" fontId="6" fillId="4" borderId="7" xfId="15" applyFont="1" applyFill="1" applyBorder="1" applyAlignment="1">
      <alignment vertical="center"/>
    </xf>
    <xf numFmtId="0" fontId="6" fillId="0" borderId="0" xfId="15" applyFont="1" applyFill="1" applyBorder="1" applyAlignment="1">
      <alignment vertical="center"/>
    </xf>
    <xf numFmtId="0" fontId="5" fillId="0" borderId="0" xfId="15" applyFont="1" applyFill="1" applyBorder="1"/>
    <xf numFmtId="0" fontId="6" fillId="4" borderId="16" xfId="4" applyFont="1" applyFill="1" applyBorder="1" applyAlignment="1">
      <alignment horizontal="center" vertical="center" wrapText="1"/>
    </xf>
    <xf numFmtId="0" fontId="6" fillId="4" borderId="13" xfId="15" applyFont="1" applyFill="1" applyBorder="1" applyAlignment="1">
      <alignment horizontal="center" vertical="center" wrapText="1"/>
    </xf>
    <xf numFmtId="0" fontId="6" fillId="4" borderId="17" xfId="15" applyFont="1" applyFill="1" applyBorder="1" applyAlignment="1">
      <alignment horizontal="center" vertical="center" wrapText="1"/>
    </xf>
    <xf numFmtId="0" fontId="6" fillId="4" borderId="18" xfId="15" applyFont="1" applyFill="1" applyBorder="1" applyAlignment="1">
      <alignment horizontal="center" vertical="center" wrapText="1"/>
    </xf>
    <xf numFmtId="0" fontId="5" fillId="4" borderId="4" xfId="15" applyFont="1" applyFill="1" applyBorder="1" applyAlignment="1">
      <alignment horizontal="center" vertical="center" wrapText="1"/>
    </xf>
    <xf numFmtId="49" fontId="5" fillId="4" borderId="4" xfId="15" applyNumberFormat="1" applyFont="1" applyFill="1" applyBorder="1" applyAlignment="1">
      <alignment horizontal="center" vertical="center" wrapText="1"/>
    </xf>
    <xf numFmtId="49" fontId="5" fillId="4" borderId="19" xfId="15" applyNumberFormat="1" applyFont="1" applyFill="1" applyBorder="1" applyAlignment="1">
      <alignment horizontal="center" vertical="center" wrapText="1"/>
    </xf>
    <xf numFmtId="0" fontId="5" fillId="0" borderId="0" xfId="11" applyFont="1" applyBorder="1" applyAlignment="1">
      <alignment vertical="center"/>
    </xf>
    <xf numFmtId="49" fontId="5" fillId="4" borderId="24" xfId="15" applyNumberFormat="1" applyFont="1" applyFill="1" applyBorder="1" applyAlignment="1">
      <alignment horizontal="center" vertical="center"/>
    </xf>
    <xf numFmtId="0" fontId="5" fillId="0" borderId="5" xfId="4" applyFont="1" applyBorder="1"/>
    <xf numFmtId="0" fontId="5" fillId="0" borderId="67" xfId="15" applyFont="1" applyFill="1" applyBorder="1"/>
    <xf numFmtId="0" fontId="5" fillId="0" borderId="66" xfId="15" applyFont="1" applyFill="1" applyBorder="1"/>
    <xf numFmtId="0" fontId="5" fillId="0" borderId="100" xfId="15" applyFont="1" applyFill="1" applyBorder="1"/>
    <xf numFmtId="0" fontId="5" fillId="0" borderId="4" xfId="4" applyFont="1" applyBorder="1"/>
    <xf numFmtId="0" fontId="5" fillId="0" borderId="61" xfId="15" applyFont="1" applyFill="1" applyBorder="1"/>
    <xf numFmtId="0" fontId="5" fillId="0" borderId="62" xfId="15" applyFont="1" applyFill="1" applyBorder="1"/>
    <xf numFmtId="0" fontId="5" fillId="0" borderId="63" xfId="15" applyFont="1" applyFill="1" applyBorder="1"/>
    <xf numFmtId="49" fontId="5" fillId="4" borderId="18" xfId="15" applyNumberFormat="1" applyFont="1" applyFill="1" applyBorder="1" applyAlignment="1">
      <alignment horizontal="center" vertical="center"/>
    </xf>
    <xf numFmtId="49" fontId="5" fillId="4" borderId="20" xfId="15" applyNumberFormat="1" applyFont="1" applyFill="1" applyBorder="1" applyAlignment="1">
      <alignment horizontal="center" vertical="center"/>
    </xf>
    <xf numFmtId="0" fontId="6" fillId="8" borderId="15" xfId="15" applyFont="1" applyFill="1" applyBorder="1" applyAlignment="1">
      <alignment horizontal="left" vertical="center" wrapText="1"/>
    </xf>
    <xf numFmtId="0" fontId="6" fillId="5" borderId="64" xfId="15" applyFont="1" applyFill="1" applyBorder="1" applyAlignment="1">
      <alignment horizontal="left" vertical="center" wrapText="1"/>
    </xf>
    <xf numFmtId="0" fontId="6" fillId="0" borderId="65" xfId="15" applyFont="1" applyFill="1" applyBorder="1" applyAlignment="1">
      <alignment horizontal="left" vertical="center" wrapText="1"/>
    </xf>
    <xf numFmtId="0" fontId="6" fillId="5" borderId="69" xfId="15" applyFont="1" applyFill="1" applyBorder="1" applyAlignment="1">
      <alignment horizontal="left" vertical="center" wrapText="1"/>
    </xf>
    <xf numFmtId="0" fontId="5" fillId="0" borderId="0" xfId="0" applyFont="1" applyAlignment="1">
      <alignment horizontal="center"/>
    </xf>
    <xf numFmtId="0" fontId="6" fillId="0" borderId="4" xfId="0" applyFont="1" applyBorder="1" applyAlignment="1">
      <alignment horizontal="center" vertical="center" wrapText="1"/>
    </xf>
    <xf numFmtId="0" fontId="6" fillId="0" borderId="0" xfId="0" applyFont="1" applyBorder="1" applyAlignment="1">
      <alignment horizontal="center"/>
    </xf>
    <xf numFmtId="0" fontId="3" fillId="0" borderId="0" xfId="3" applyFont="1" applyBorder="1" applyAlignment="1">
      <alignment horizontal="center"/>
    </xf>
    <xf numFmtId="0" fontId="14" fillId="0" borderId="0" xfId="3" applyFont="1" applyAlignment="1">
      <alignment horizontal="right"/>
    </xf>
    <xf numFmtId="0" fontId="20" fillId="6" borderId="72" xfId="4" applyFont="1" applyFill="1" applyBorder="1" applyAlignment="1">
      <alignment vertical="center"/>
    </xf>
    <xf numFmtId="0" fontId="1" fillId="0" borderId="1" xfId="4" applyFont="1" applyFill="1" applyBorder="1" applyAlignment="1">
      <alignment horizontal="center" vertical="center"/>
    </xf>
    <xf numFmtId="0" fontId="1" fillId="0" borderId="3" xfId="4" applyFont="1" applyFill="1" applyBorder="1" applyAlignment="1">
      <alignment horizontal="center" vertical="center"/>
    </xf>
    <xf numFmtId="0" fontId="6" fillId="0" borderId="4" xfId="0" applyFont="1" applyBorder="1" applyAlignment="1">
      <alignment horizontal="center" vertical="center"/>
    </xf>
    <xf numFmtId="0" fontId="5" fillId="0" borderId="20" xfId="4" applyFont="1" applyFill="1" applyBorder="1" applyAlignment="1">
      <alignment horizontal="left" vertical="center"/>
    </xf>
    <xf numFmtId="49" fontId="5" fillId="0" borderId="15" xfId="11" applyNumberFormat="1" applyFont="1" applyFill="1" applyBorder="1" applyAlignment="1">
      <alignment horizontal="left" vertical="center" wrapText="1" indent="3"/>
    </xf>
    <xf numFmtId="3" fontId="7" fillId="4" borderId="49" xfId="4" applyNumberFormat="1" applyFont="1" applyFill="1" applyBorder="1"/>
    <xf numFmtId="9" fontId="5" fillId="3" borderId="4" xfId="0" applyNumberFormat="1" applyFont="1" applyFill="1" applyBorder="1" applyAlignment="1">
      <alignment horizontal="center" wrapText="1"/>
    </xf>
    <xf numFmtId="0" fontId="1" fillId="3" borderId="28" xfId="0" applyFont="1" applyFill="1" applyBorder="1" applyAlignment="1">
      <alignment horizontal="center" vertical="center"/>
    </xf>
    <xf numFmtId="49" fontId="5" fillId="4" borderId="20" xfId="4" applyNumberFormat="1" applyFont="1" applyFill="1" applyBorder="1" applyAlignment="1">
      <alignment horizontal="center" vertical="center"/>
    </xf>
    <xf numFmtId="0" fontId="15" fillId="4" borderId="10" xfId="3" applyFont="1" applyFill="1" applyBorder="1" applyAlignment="1">
      <alignment horizontal="center" vertical="center"/>
    </xf>
    <xf numFmtId="0" fontId="15" fillId="4" borderId="8" xfId="3" applyFont="1" applyFill="1" applyBorder="1" applyAlignment="1">
      <alignment horizontal="center" vertical="center"/>
    </xf>
    <xf numFmtId="0" fontId="15" fillId="4" borderId="6" xfId="3" applyFont="1" applyFill="1" applyBorder="1" applyAlignment="1">
      <alignment horizontal="center" vertical="center"/>
    </xf>
    <xf numFmtId="0" fontId="3" fillId="4" borderId="16" xfId="1" applyFont="1" applyFill="1" applyBorder="1" applyAlignment="1">
      <alignment horizontal="center" vertical="center" wrapText="1"/>
    </xf>
    <xf numFmtId="0" fontId="3" fillId="4" borderId="18" xfId="1" applyFont="1" applyFill="1" applyBorder="1" applyAlignment="1">
      <alignment horizontal="center" vertical="center" wrapText="1"/>
    </xf>
    <xf numFmtId="0" fontId="3" fillId="4" borderId="13"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18" fillId="4" borderId="17" xfId="1" applyFont="1" applyFill="1" applyBorder="1" applyAlignment="1">
      <alignment horizontal="center" vertical="center" wrapText="1"/>
    </xf>
    <xf numFmtId="0" fontId="25" fillId="4" borderId="10" xfId="4" applyFont="1" applyFill="1" applyBorder="1" applyAlignment="1">
      <alignment horizontal="left" vertical="center" indent="1"/>
    </xf>
    <xf numFmtId="0" fontId="25" fillId="4" borderId="8" xfId="4" applyFont="1" applyFill="1" applyBorder="1" applyAlignment="1">
      <alignment horizontal="left" vertical="center" indent="1"/>
    </xf>
    <xf numFmtId="0" fontId="25" fillId="4" borderId="6" xfId="4" applyFont="1" applyFill="1" applyBorder="1" applyAlignment="1">
      <alignment horizontal="left" vertical="center" indent="1"/>
    </xf>
    <xf numFmtId="0" fontId="6" fillId="4" borderId="42" xfId="11" applyFont="1" applyFill="1" applyBorder="1" applyAlignment="1">
      <alignment horizontal="center" vertical="center" wrapText="1"/>
    </xf>
    <xf numFmtId="0" fontId="6" fillId="4" borderId="39" xfId="11" applyFont="1" applyFill="1" applyBorder="1" applyAlignment="1">
      <alignment horizontal="center" vertical="center" wrapText="1"/>
    </xf>
    <xf numFmtId="0" fontId="6" fillId="4" borderId="34" xfId="11" applyFont="1" applyFill="1" applyBorder="1" applyAlignment="1">
      <alignment horizontal="center" vertical="center" wrapText="1"/>
    </xf>
    <xf numFmtId="0" fontId="6" fillId="4" borderId="31" xfId="4" applyFont="1" applyFill="1" applyBorder="1" applyAlignment="1">
      <alignment horizontal="left" vertical="center" indent="1"/>
    </xf>
    <xf numFmtId="0" fontId="5" fillId="4" borderId="32" xfId="4" applyFont="1" applyFill="1" applyBorder="1" applyAlignment="1">
      <alignment horizontal="left" vertical="center" indent="1"/>
    </xf>
    <xf numFmtId="0" fontId="6" fillId="4" borderId="70" xfId="11" applyFont="1" applyFill="1" applyBorder="1" applyAlignment="1">
      <alignment horizontal="center" vertical="center" wrapText="1"/>
    </xf>
    <xf numFmtId="0" fontId="6" fillId="4" borderId="44" xfId="11" applyFont="1" applyFill="1" applyBorder="1" applyAlignment="1">
      <alignment horizontal="center" vertical="center" wrapText="1"/>
    </xf>
    <xf numFmtId="0" fontId="6" fillId="4" borderId="49" xfId="11" applyFont="1" applyFill="1" applyBorder="1" applyAlignment="1">
      <alignment horizontal="center" vertical="center" wrapText="1"/>
    </xf>
    <xf numFmtId="0" fontId="6" fillId="0" borderId="76" xfId="4" applyFont="1" applyFill="1" applyBorder="1" applyAlignment="1">
      <alignment horizontal="left" vertical="center" wrapText="1"/>
    </xf>
    <xf numFmtId="0" fontId="6" fillId="0" borderId="77" xfId="4" applyFont="1" applyFill="1" applyBorder="1" applyAlignment="1">
      <alignment horizontal="left" vertical="center" wrapText="1"/>
    </xf>
    <xf numFmtId="0" fontId="6" fillId="0" borderId="78" xfId="4" applyFont="1" applyFill="1" applyBorder="1" applyAlignment="1">
      <alignment horizontal="left" vertical="center" wrapText="1"/>
    </xf>
    <xf numFmtId="0" fontId="3" fillId="4" borderId="13" xfId="11" applyFont="1" applyFill="1" applyBorder="1" applyAlignment="1">
      <alignment horizontal="center" vertical="center" wrapText="1"/>
    </xf>
    <xf numFmtId="0" fontId="3" fillId="4" borderId="17" xfId="11" applyFont="1" applyFill="1" applyBorder="1" applyAlignment="1">
      <alignment horizontal="center" vertical="center" wrapText="1"/>
    </xf>
    <xf numFmtId="0" fontId="7" fillId="4" borderId="47" xfId="4" applyFont="1" applyFill="1" applyBorder="1" applyAlignment="1">
      <alignment horizontal="center"/>
    </xf>
    <xf numFmtId="0" fontId="7" fillId="4" borderId="0" xfId="4" applyFont="1" applyFill="1" applyBorder="1" applyAlignment="1">
      <alignment horizontal="center"/>
    </xf>
    <xf numFmtId="0" fontId="18" fillId="4" borderId="10" xfId="4" applyFont="1" applyFill="1" applyBorder="1" applyAlignment="1">
      <alignment horizontal="left" vertical="center" indent="2"/>
    </xf>
    <xf numFmtId="0" fontId="18" fillId="4" borderId="8" xfId="4" applyFont="1" applyFill="1" applyBorder="1" applyAlignment="1">
      <alignment horizontal="left" vertical="center" indent="2"/>
    </xf>
    <xf numFmtId="0" fontId="18" fillId="4" borderId="6" xfId="4" applyFont="1" applyFill="1" applyBorder="1" applyAlignment="1">
      <alignment horizontal="left" vertical="center" indent="2"/>
    </xf>
    <xf numFmtId="0" fontId="29" fillId="4" borderId="55" xfId="11" applyFont="1" applyFill="1" applyBorder="1" applyAlignment="1">
      <alignment horizontal="center" vertical="center" wrapText="1"/>
    </xf>
    <xf numFmtId="0" fontId="29" fillId="4" borderId="43" xfId="11" applyFont="1" applyFill="1" applyBorder="1" applyAlignment="1">
      <alignment horizontal="center" vertical="center" wrapText="1"/>
    </xf>
    <xf numFmtId="0" fontId="29" fillId="4" borderId="56" xfId="11" applyFont="1" applyFill="1" applyBorder="1" applyAlignment="1">
      <alignment horizontal="center" vertical="center" wrapText="1"/>
    </xf>
    <xf numFmtId="0" fontId="3" fillId="4" borderId="16" xfId="4" applyFont="1" applyFill="1" applyBorder="1" applyAlignment="1">
      <alignment horizontal="center" vertical="center" wrapText="1"/>
    </xf>
    <xf numFmtId="0" fontId="3" fillId="4" borderId="13" xfId="4" applyFont="1" applyFill="1" applyBorder="1" applyAlignment="1">
      <alignment horizontal="center" vertical="center" wrapText="1"/>
    </xf>
    <xf numFmtId="0" fontId="3" fillId="4" borderId="31" xfId="4" applyFont="1" applyFill="1" applyBorder="1" applyAlignment="1">
      <alignment horizontal="center" vertical="center"/>
    </xf>
    <xf numFmtId="0" fontId="3" fillId="4" borderId="45" xfId="4" applyFont="1" applyFill="1" applyBorder="1" applyAlignment="1">
      <alignment horizontal="center" vertical="center"/>
    </xf>
    <xf numFmtId="0" fontId="3" fillId="4" borderId="51" xfId="4" applyFont="1" applyFill="1" applyBorder="1" applyAlignment="1">
      <alignment horizontal="center" vertical="center"/>
    </xf>
    <xf numFmtId="0" fontId="31" fillId="4" borderId="10" xfId="4" applyFont="1" applyFill="1" applyBorder="1" applyAlignment="1">
      <alignment horizontal="center" vertical="center" wrapText="1"/>
    </xf>
    <xf numFmtId="0" fontId="31" fillId="4" borderId="8" xfId="4" applyFont="1" applyFill="1" applyBorder="1" applyAlignment="1">
      <alignment horizontal="center" vertical="center" wrapText="1"/>
    </xf>
    <xf numFmtId="0" fontId="18" fillId="4" borderId="55" xfId="11" applyFont="1" applyFill="1" applyBorder="1" applyAlignment="1">
      <alignment horizontal="center" vertical="center" wrapText="1"/>
    </xf>
    <xf numFmtId="0" fontId="18" fillId="4" borderId="43" xfId="11" applyFont="1" applyFill="1" applyBorder="1" applyAlignment="1">
      <alignment horizontal="center" vertical="center" wrapText="1"/>
    </xf>
    <xf numFmtId="0" fontId="18" fillId="4" borderId="13" xfId="11" applyFont="1" applyFill="1" applyBorder="1" applyAlignment="1">
      <alignment horizontal="center" vertical="center" wrapText="1"/>
    </xf>
    <xf numFmtId="0" fontId="18" fillId="4" borderId="36" xfId="11" applyFont="1" applyFill="1" applyBorder="1" applyAlignment="1">
      <alignment horizontal="center" vertical="center" wrapText="1"/>
    </xf>
    <xf numFmtId="0" fontId="18" fillId="4" borderId="17" xfId="11" applyFont="1" applyFill="1" applyBorder="1" applyAlignment="1">
      <alignment horizontal="center" vertical="center" wrapText="1"/>
    </xf>
    <xf numFmtId="0" fontId="3" fillId="4" borderId="4" xfId="4" applyFont="1" applyFill="1" applyBorder="1" applyAlignment="1">
      <alignment horizontal="center" vertical="center"/>
    </xf>
    <xf numFmtId="0" fontId="3" fillId="4" borderId="14" xfId="4" applyFont="1" applyFill="1" applyBorder="1" applyAlignment="1">
      <alignment horizontal="center" vertical="center" wrapText="1"/>
    </xf>
    <xf numFmtId="0" fontId="3" fillId="4" borderId="5" xfId="4" applyFont="1" applyFill="1" applyBorder="1" applyAlignment="1">
      <alignment horizontal="center" vertical="center" wrapText="1"/>
    </xf>
    <xf numFmtId="0" fontId="6" fillId="4" borderId="10" xfId="15" applyFont="1" applyFill="1" applyBorder="1" applyAlignment="1">
      <alignment horizontal="left" vertical="center" indent="1"/>
    </xf>
    <xf numFmtId="0" fontId="6" fillId="4" borderId="8" xfId="15" applyFont="1" applyFill="1" applyBorder="1" applyAlignment="1">
      <alignment horizontal="left" vertical="center" indent="1"/>
    </xf>
    <xf numFmtId="0" fontId="6" fillId="4" borderId="6" xfId="15" applyFont="1" applyFill="1" applyBorder="1" applyAlignment="1">
      <alignment horizontal="left" vertical="center" indent="1"/>
    </xf>
    <xf numFmtId="0" fontId="6" fillId="4" borderId="55" xfId="11" applyFont="1" applyFill="1" applyBorder="1" applyAlignment="1">
      <alignment horizontal="center" vertical="center" wrapText="1"/>
    </xf>
    <xf numFmtId="0" fontId="6" fillId="4" borderId="43" xfId="11" applyFont="1" applyFill="1" applyBorder="1" applyAlignment="1">
      <alignment horizontal="center" vertical="center" wrapText="1"/>
    </xf>
    <xf numFmtId="0" fontId="6" fillId="4" borderId="56" xfId="11" applyFont="1" applyFill="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6"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5" xfId="0" applyFont="1" applyBorder="1" applyAlignment="1">
      <alignment horizontal="center" vertical="center"/>
    </xf>
    <xf numFmtId="0" fontId="6" fillId="0" borderId="1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28" xfId="0" applyFont="1" applyBorder="1" applyAlignment="1">
      <alignment horizontal="center" vertical="center" wrapText="1"/>
    </xf>
    <xf numFmtId="0" fontId="6" fillId="3" borderId="42" xfId="0" applyFont="1" applyFill="1" applyBorder="1" applyAlignment="1">
      <alignment horizontal="left"/>
    </xf>
    <xf numFmtId="0" fontId="6" fillId="3" borderId="39" xfId="0" applyFont="1" applyFill="1" applyBorder="1" applyAlignment="1">
      <alignment horizontal="left"/>
    </xf>
    <xf numFmtId="0" fontId="6" fillId="3" borderId="34" xfId="0" applyFont="1" applyFill="1" applyBorder="1" applyAlignment="1">
      <alignment horizontal="left"/>
    </xf>
    <xf numFmtId="0" fontId="6" fillId="3" borderId="10" xfId="0" applyFont="1" applyFill="1" applyBorder="1" applyAlignment="1">
      <alignment horizontal="left"/>
    </xf>
    <xf numFmtId="0" fontId="6" fillId="3" borderId="8" xfId="0" applyFont="1" applyFill="1" applyBorder="1" applyAlignment="1">
      <alignment horizontal="left"/>
    </xf>
    <xf numFmtId="0" fontId="6" fillId="3" borderId="6" xfId="0" applyFont="1" applyFill="1" applyBorder="1" applyAlignment="1">
      <alignment horizontal="left"/>
    </xf>
    <xf numFmtId="0" fontId="6" fillId="0" borderId="0" xfId="0" applyFont="1" applyBorder="1" applyAlignment="1">
      <alignment horizontal="center"/>
    </xf>
    <xf numFmtId="0" fontId="1" fillId="0" borderId="0" xfId="0" applyFont="1" applyAlignment="1">
      <alignment horizontal="center"/>
    </xf>
    <xf numFmtId="0" fontId="2" fillId="0" borderId="0" xfId="0" applyFont="1" applyAlignment="1">
      <alignment horizontal="center"/>
    </xf>
    <xf numFmtId="0" fontId="3" fillId="0" borderId="0" xfId="4" applyFont="1" applyAlignment="1">
      <alignment horizontal="center"/>
    </xf>
  </cellXfs>
  <cellStyles count="16">
    <cellStyle name="Milliers [0]_3A_NumeratorReport_Option1_040611" xfId="7"/>
    <cellStyle name="Milliers_3A_NumeratorReport_Option1_040611" xfId="8"/>
    <cellStyle name="Monétaire [0]_3A_NumeratorReport_Option1_040611" xfId="9"/>
    <cellStyle name="Monétaire_3A_NumeratorReport_Option1_040611" xfId="10"/>
    <cellStyle name="Normal" xfId="0" builtinId="0"/>
    <cellStyle name="Normal 2" xfId="3"/>
    <cellStyle name="Normal 2 2 2" xfId="6"/>
    <cellStyle name="Normal 3" xfId="4"/>
    <cellStyle name="Normal 3 2" xfId="15"/>
    <cellStyle name="Normal_Assets Final" xfId="1"/>
    <cellStyle name="Normal_Assets Final 2" xfId="11"/>
    <cellStyle name="Normal_Inflows" xfId="2"/>
    <cellStyle name="Normal_Liquidity data items 20080910v6" xfId="12"/>
    <cellStyle name="Normální 2" xfId="5"/>
    <cellStyle name="Normální 3" xfId="13"/>
    <cellStyle name="Percent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17</xdr:col>
      <xdr:colOff>19050</xdr:colOff>
      <xdr:row>52</xdr:row>
      <xdr:rowOff>0</xdr:rowOff>
    </xdr:from>
    <xdr:to>
      <xdr:col>17</xdr:col>
      <xdr:colOff>19050</xdr:colOff>
      <xdr:row>57</xdr:row>
      <xdr:rowOff>28575</xdr:rowOff>
    </xdr:to>
    <xdr:sp macro="" textlink="">
      <xdr:nvSpPr>
        <xdr:cNvPr id="2" name="Line 28"/>
        <xdr:cNvSpPr>
          <a:spLocks noChangeShapeType="1"/>
        </xdr:cNvSpPr>
      </xdr:nvSpPr>
      <xdr:spPr bwMode="auto">
        <a:xfrm>
          <a:off x="16649700" y="14678025"/>
          <a:ext cx="0" cy="1476375"/>
        </a:xfrm>
        <a:prstGeom prst="line">
          <a:avLst/>
        </a:prstGeom>
        <a:noFill/>
        <a:ln w="9525">
          <a:solidFill>
            <a:srgbClr val="C0C0C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2</xdr:col>
      <xdr:colOff>473479</xdr:colOff>
      <xdr:row>114</xdr:row>
      <xdr:rowOff>0</xdr:rowOff>
    </xdr:from>
    <xdr:ext cx="191668" cy="264560"/>
    <xdr:sp macro="" textlink="">
      <xdr:nvSpPr>
        <xdr:cNvPr id="3" name="TextovéPole 1"/>
        <xdr:cNvSpPr txBox="1"/>
      </xdr:nvSpPr>
      <xdr:spPr>
        <a:xfrm>
          <a:off x="1302154" y="32699325"/>
          <a:ext cx="1916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PROJECTS-THEMES\IRR\MER\References%20materials\PS%20data%20items%20v3%20200609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ROJECTS-THEMES\IRR\MER\References%20materials\PS%20data%20items%20v3%20200609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nlock\Local%20Settings\Temporary%20Internet%20Files\OLKB\MLAR%20Return%20with%20Validation%20ru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A001"/>
      <sheetName val="FSA002"/>
      <sheetName val="FSA003"/>
      <sheetName val="FSA004"/>
      <sheetName val="FSA005"/>
      <sheetName val="FSA006"/>
      <sheetName val="FSA007"/>
      <sheetName val="FSA008"/>
      <sheetName val="FSA009"/>
      <sheetName val="FSA010"/>
      <sheetName val="FSA011"/>
      <sheetName val="FSA012"/>
      <sheetName val="FSA013"/>
      <sheetName val="FSA014"/>
      <sheetName val="FSA015"/>
      <sheetName val="FSA016"/>
      <sheetName val="FSA017"/>
      <sheetName val="FSA018"/>
      <sheetName val="FSA019"/>
      <sheetName val="FSA020"/>
      <sheetName val="FSA021"/>
      <sheetName val="FSA022"/>
      <sheetName val="FSA023"/>
      <sheetName val="FSA024"/>
      <sheetName val="FSA025"/>
      <sheetName val="FSA026"/>
      <sheetName val="FSA028"/>
      <sheetName val="FSA029"/>
      <sheetName val="FSA030"/>
      <sheetName val="FSA033"/>
      <sheetName val="FSA034"/>
      <sheetName val="FSA035"/>
      <sheetName val="FSA036"/>
      <sheetName val="FSA037"/>
      <sheetName val="FSA038"/>
      <sheetName val="FSA039"/>
      <sheetName val="FSA040"/>
      <sheetName val="FSA041"/>
      <sheetName val="FSA042"/>
      <sheetName val="FSA043"/>
      <sheetName val="FSA044"/>
    </sheetNames>
    <sheetDataSet>
      <sheetData sheetId="0" refreshError="1"/>
      <sheetData sheetId="1">
        <row r="1">
          <cell r="A1" t="str">
            <v>FSA002</v>
          </cell>
        </row>
      </sheetData>
      <sheetData sheetId="2" refreshError="1"/>
      <sheetData sheetId="3">
        <row r="1">
          <cell r="A1" t="str">
            <v>FSA004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A001"/>
      <sheetName val="FSA002"/>
      <sheetName val="FSA003"/>
      <sheetName val="FSA004"/>
      <sheetName val="FSA005"/>
      <sheetName val="FSA006"/>
      <sheetName val="FSA007"/>
      <sheetName val="FSA008"/>
      <sheetName val="FSA009"/>
      <sheetName val="FSA010"/>
      <sheetName val="FSA011"/>
      <sheetName val="FSA012"/>
      <sheetName val="FSA013"/>
      <sheetName val="FSA014"/>
      <sheetName val="FSA015"/>
      <sheetName val="FSA016"/>
      <sheetName val="FSA017"/>
      <sheetName val="FSA018"/>
      <sheetName val="FSA019"/>
      <sheetName val="FSA020"/>
      <sheetName val="FSA021"/>
      <sheetName val="FSA022"/>
      <sheetName val="FSA023"/>
      <sheetName val="FSA024"/>
      <sheetName val="FSA025"/>
      <sheetName val="FSA026"/>
      <sheetName val="FSA028"/>
      <sheetName val="FSA029"/>
      <sheetName val="FSA030"/>
      <sheetName val="FSA033"/>
      <sheetName val="FSA034"/>
      <sheetName val="FSA035"/>
      <sheetName val="FSA036"/>
      <sheetName val="FSA037"/>
      <sheetName val="FSA038"/>
      <sheetName val="FSA039"/>
      <sheetName val="FSA040"/>
      <sheetName val="FSA041"/>
      <sheetName val="FSA042"/>
      <sheetName val="FSA043"/>
      <sheetName val="FSA044"/>
    </sheetNames>
    <sheetDataSet>
      <sheetData sheetId="0" refreshError="1"/>
      <sheetData sheetId="1">
        <row r="1">
          <cell r="A1" t="str">
            <v>FSA002</v>
          </cell>
        </row>
      </sheetData>
      <sheetData sheetId="2" refreshError="1"/>
      <sheetData sheetId="3">
        <row r="1">
          <cell r="A1" t="str">
            <v>FSA004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 val="HEADER"/>
      <sheetName val="Section A"/>
      <sheetName val="Section B"/>
      <sheetName val="Section C"/>
      <sheetName val="Section D1"/>
      <sheetName val="Section D2"/>
      <sheetName val="Section E1"/>
      <sheetName val="Section E2"/>
      <sheetName val="Section F1"/>
      <sheetName val="Section F2"/>
      <sheetName val="Section G1"/>
      <sheetName val="Section G2"/>
      <sheetName val="Section H1"/>
      <sheetName val="Section H2"/>
      <sheetName val="Section J"/>
      <sheetName val="Drop 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H1" t="str">
            <v>Thornton Securities</v>
          </cell>
        </row>
        <row r="2">
          <cell r="H2" t="str">
            <v>July</v>
          </cell>
        </row>
        <row r="3">
          <cell r="H3">
            <v>2005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4"/>
  <sheetViews>
    <sheetView showGridLines="0" view="pageBreakPreview" zoomScale="90" zoomScaleNormal="55" zoomScaleSheetLayoutView="90" zoomScalePageLayoutView="55" workbookViewId="0">
      <selection activeCell="C111" sqref="C111"/>
    </sheetView>
  </sheetViews>
  <sheetFormatPr defaultColWidth="11.42578125" defaultRowHeight="14.25" x14ac:dyDescent="0.2"/>
  <cols>
    <col min="1" max="1" width="2.7109375" style="427" customWidth="1"/>
    <col min="2" max="2" width="9.7109375" style="536" bestFit="1" customWidth="1"/>
    <col min="3" max="3" width="76" style="536" customWidth="1"/>
    <col min="4" max="4" width="14.28515625" style="536" customWidth="1"/>
    <col min="5" max="25" width="11.28515625" style="536" customWidth="1"/>
    <col min="26" max="256" width="11.42578125" style="536"/>
    <col min="257" max="257" width="2.7109375" style="536" customWidth="1"/>
    <col min="258" max="258" width="9.7109375" style="536" bestFit="1" customWidth="1"/>
    <col min="259" max="259" width="76" style="536" customWidth="1"/>
    <col min="260" max="260" width="14.28515625" style="536" customWidth="1"/>
    <col min="261" max="281" width="11.28515625" style="536" customWidth="1"/>
    <col min="282" max="512" width="11.42578125" style="536"/>
    <col min="513" max="513" width="2.7109375" style="536" customWidth="1"/>
    <col min="514" max="514" width="9.7109375" style="536" bestFit="1" customWidth="1"/>
    <col min="515" max="515" width="76" style="536" customWidth="1"/>
    <col min="516" max="516" width="14.28515625" style="536" customWidth="1"/>
    <col min="517" max="537" width="11.28515625" style="536" customWidth="1"/>
    <col min="538" max="768" width="11.42578125" style="536"/>
    <col min="769" max="769" width="2.7109375" style="536" customWidth="1"/>
    <col min="770" max="770" width="9.7109375" style="536" bestFit="1" customWidth="1"/>
    <col min="771" max="771" width="76" style="536" customWidth="1"/>
    <col min="772" max="772" width="14.28515625" style="536" customWidth="1"/>
    <col min="773" max="793" width="11.28515625" style="536" customWidth="1"/>
    <col min="794" max="1024" width="11.42578125" style="536"/>
    <col min="1025" max="1025" width="2.7109375" style="536" customWidth="1"/>
    <col min="1026" max="1026" width="9.7109375" style="536" bestFit="1" customWidth="1"/>
    <col min="1027" max="1027" width="76" style="536" customWidth="1"/>
    <col min="1028" max="1028" width="14.28515625" style="536" customWidth="1"/>
    <col min="1029" max="1049" width="11.28515625" style="536" customWidth="1"/>
    <col min="1050" max="1280" width="11.42578125" style="536"/>
    <col min="1281" max="1281" width="2.7109375" style="536" customWidth="1"/>
    <col min="1282" max="1282" width="9.7109375" style="536" bestFit="1" customWidth="1"/>
    <col min="1283" max="1283" width="76" style="536" customWidth="1"/>
    <col min="1284" max="1284" width="14.28515625" style="536" customWidth="1"/>
    <col min="1285" max="1305" width="11.28515625" style="536" customWidth="1"/>
    <col min="1306" max="1536" width="11.42578125" style="536"/>
    <col min="1537" max="1537" width="2.7109375" style="536" customWidth="1"/>
    <col min="1538" max="1538" width="9.7109375" style="536" bestFit="1" customWidth="1"/>
    <col min="1539" max="1539" width="76" style="536" customWidth="1"/>
    <col min="1540" max="1540" width="14.28515625" style="536" customWidth="1"/>
    <col min="1541" max="1561" width="11.28515625" style="536" customWidth="1"/>
    <col min="1562" max="1792" width="11.42578125" style="536"/>
    <col min="1793" max="1793" width="2.7109375" style="536" customWidth="1"/>
    <col min="1794" max="1794" width="9.7109375" style="536" bestFit="1" customWidth="1"/>
    <col min="1795" max="1795" width="76" style="536" customWidth="1"/>
    <col min="1796" max="1796" width="14.28515625" style="536" customWidth="1"/>
    <col min="1797" max="1817" width="11.28515625" style="536" customWidth="1"/>
    <col min="1818" max="2048" width="11.42578125" style="536"/>
    <col min="2049" max="2049" width="2.7109375" style="536" customWidth="1"/>
    <col min="2050" max="2050" width="9.7109375" style="536" bestFit="1" customWidth="1"/>
    <col min="2051" max="2051" width="76" style="536" customWidth="1"/>
    <col min="2052" max="2052" width="14.28515625" style="536" customWidth="1"/>
    <col min="2053" max="2073" width="11.28515625" style="536" customWidth="1"/>
    <col min="2074" max="2304" width="11.42578125" style="536"/>
    <col min="2305" max="2305" width="2.7109375" style="536" customWidth="1"/>
    <col min="2306" max="2306" width="9.7109375" style="536" bestFit="1" customWidth="1"/>
    <col min="2307" max="2307" width="76" style="536" customWidth="1"/>
    <col min="2308" max="2308" width="14.28515625" style="536" customWidth="1"/>
    <col min="2309" max="2329" width="11.28515625" style="536" customWidth="1"/>
    <col min="2330" max="2560" width="11.42578125" style="536"/>
    <col min="2561" max="2561" width="2.7109375" style="536" customWidth="1"/>
    <col min="2562" max="2562" width="9.7109375" style="536" bestFit="1" customWidth="1"/>
    <col min="2563" max="2563" width="76" style="536" customWidth="1"/>
    <col min="2564" max="2564" width="14.28515625" style="536" customWidth="1"/>
    <col min="2565" max="2585" width="11.28515625" style="536" customWidth="1"/>
    <col min="2586" max="2816" width="11.42578125" style="536"/>
    <col min="2817" max="2817" width="2.7109375" style="536" customWidth="1"/>
    <col min="2818" max="2818" width="9.7109375" style="536" bestFit="1" customWidth="1"/>
    <col min="2819" max="2819" width="76" style="536" customWidth="1"/>
    <col min="2820" max="2820" width="14.28515625" style="536" customWidth="1"/>
    <col min="2821" max="2841" width="11.28515625" style="536" customWidth="1"/>
    <col min="2842" max="3072" width="11.42578125" style="536"/>
    <col min="3073" max="3073" width="2.7109375" style="536" customWidth="1"/>
    <col min="3074" max="3074" width="9.7109375" style="536" bestFit="1" customWidth="1"/>
    <col min="3075" max="3075" width="76" style="536" customWidth="1"/>
    <col min="3076" max="3076" width="14.28515625" style="536" customWidth="1"/>
    <col min="3077" max="3097" width="11.28515625" style="536" customWidth="1"/>
    <col min="3098" max="3328" width="11.42578125" style="536"/>
    <col min="3329" max="3329" width="2.7109375" style="536" customWidth="1"/>
    <col min="3330" max="3330" width="9.7109375" style="536" bestFit="1" customWidth="1"/>
    <col min="3331" max="3331" width="76" style="536" customWidth="1"/>
    <col min="3332" max="3332" width="14.28515625" style="536" customWidth="1"/>
    <col min="3333" max="3353" width="11.28515625" style="536" customWidth="1"/>
    <col min="3354" max="3584" width="11.42578125" style="536"/>
    <col min="3585" max="3585" width="2.7109375" style="536" customWidth="1"/>
    <col min="3586" max="3586" width="9.7109375" style="536" bestFit="1" customWidth="1"/>
    <col min="3587" max="3587" width="76" style="536" customWidth="1"/>
    <col min="3588" max="3588" width="14.28515625" style="536" customWidth="1"/>
    <col min="3589" max="3609" width="11.28515625" style="536" customWidth="1"/>
    <col min="3610" max="3840" width="11.42578125" style="536"/>
    <col min="3841" max="3841" width="2.7109375" style="536" customWidth="1"/>
    <col min="3842" max="3842" width="9.7109375" style="536" bestFit="1" customWidth="1"/>
    <col min="3843" max="3843" width="76" style="536" customWidth="1"/>
    <col min="3844" max="3844" width="14.28515625" style="536" customWidth="1"/>
    <col min="3845" max="3865" width="11.28515625" style="536" customWidth="1"/>
    <col min="3866" max="4096" width="11.42578125" style="536"/>
    <col min="4097" max="4097" width="2.7109375" style="536" customWidth="1"/>
    <col min="4098" max="4098" width="9.7109375" style="536" bestFit="1" customWidth="1"/>
    <col min="4099" max="4099" width="76" style="536" customWidth="1"/>
    <col min="4100" max="4100" width="14.28515625" style="536" customWidth="1"/>
    <col min="4101" max="4121" width="11.28515625" style="536" customWidth="1"/>
    <col min="4122" max="4352" width="11.42578125" style="536"/>
    <col min="4353" max="4353" width="2.7109375" style="536" customWidth="1"/>
    <col min="4354" max="4354" width="9.7109375" style="536" bestFit="1" customWidth="1"/>
    <col min="4355" max="4355" width="76" style="536" customWidth="1"/>
    <col min="4356" max="4356" width="14.28515625" style="536" customWidth="1"/>
    <col min="4357" max="4377" width="11.28515625" style="536" customWidth="1"/>
    <col min="4378" max="4608" width="11.42578125" style="536"/>
    <col min="4609" max="4609" width="2.7109375" style="536" customWidth="1"/>
    <col min="4610" max="4610" width="9.7109375" style="536" bestFit="1" customWidth="1"/>
    <col min="4611" max="4611" width="76" style="536" customWidth="1"/>
    <col min="4612" max="4612" width="14.28515625" style="536" customWidth="1"/>
    <col min="4613" max="4633" width="11.28515625" style="536" customWidth="1"/>
    <col min="4634" max="4864" width="11.42578125" style="536"/>
    <col min="4865" max="4865" width="2.7109375" style="536" customWidth="1"/>
    <col min="4866" max="4866" width="9.7109375" style="536" bestFit="1" customWidth="1"/>
    <col min="4867" max="4867" width="76" style="536" customWidth="1"/>
    <col min="4868" max="4868" width="14.28515625" style="536" customWidth="1"/>
    <col min="4869" max="4889" width="11.28515625" style="536" customWidth="1"/>
    <col min="4890" max="5120" width="11.42578125" style="536"/>
    <col min="5121" max="5121" width="2.7109375" style="536" customWidth="1"/>
    <col min="5122" max="5122" width="9.7109375" style="536" bestFit="1" customWidth="1"/>
    <col min="5123" max="5123" width="76" style="536" customWidth="1"/>
    <col min="5124" max="5124" width="14.28515625" style="536" customWidth="1"/>
    <col min="5125" max="5145" width="11.28515625" style="536" customWidth="1"/>
    <col min="5146" max="5376" width="11.42578125" style="536"/>
    <col min="5377" max="5377" width="2.7109375" style="536" customWidth="1"/>
    <col min="5378" max="5378" width="9.7109375" style="536" bestFit="1" customWidth="1"/>
    <col min="5379" max="5379" width="76" style="536" customWidth="1"/>
    <col min="5380" max="5380" width="14.28515625" style="536" customWidth="1"/>
    <col min="5381" max="5401" width="11.28515625" style="536" customWidth="1"/>
    <col min="5402" max="5632" width="11.42578125" style="536"/>
    <col min="5633" max="5633" width="2.7109375" style="536" customWidth="1"/>
    <col min="5634" max="5634" width="9.7109375" style="536" bestFit="1" customWidth="1"/>
    <col min="5635" max="5635" width="76" style="536" customWidth="1"/>
    <col min="5636" max="5636" width="14.28515625" style="536" customWidth="1"/>
    <col min="5637" max="5657" width="11.28515625" style="536" customWidth="1"/>
    <col min="5658" max="5888" width="11.42578125" style="536"/>
    <col min="5889" max="5889" width="2.7109375" style="536" customWidth="1"/>
    <col min="5890" max="5890" width="9.7109375" style="536" bestFit="1" customWidth="1"/>
    <col min="5891" max="5891" width="76" style="536" customWidth="1"/>
    <col min="5892" max="5892" width="14.28515625" style="536" customWidth="1"/>
    <col min="5893" max="5913" width="11.28515625" style="536" customWidth="1"/>
    <col min="5914" max="6144" width="11.42578125" style="536"/>
    <col min="6145" max="6145" width="2.7109375" style="536" customWidth="1"/>
    <col min="6146" max="6146" width="9.7109375" style="536" bestFit="1" customWidth="1"/>
    <col min="6147" max="6147" width="76" style="536" customWidth="1"/>
    <col min="6148" max="6148" width="14.28515625" style="536" customWidth="1"/>
    <col min="6149" max="6169" width="11.28515625" style="536" customWidth="1"/>
    <col min="6170" max="6400" width="11.42578125" style="536"/>
    <col min="6401" max="6401" width="2.7109375" style="536" customWidth="1"/>
    <col min="6402" max="6402" width="9.7109375" style="536" bestFit="1" customWidth="1"/>
    <col min="6403" max="6403" width="76" style="536" customWidth="1"/>
    <col min="6404" max="6404" width="14.28515625" style="536" customWidth="1"/>
    <col min="6405" max="6425" width="11.28515625" style="536" customWidth="1"/>
    <col min="6426" max="6656" width="11.42578125" style="536"/>
    <col min="6657" max="6657" width="2.7109375" style="536" customWidth="1"/>
    <col min="6658" max="6658" width="9.7109375" style="536" bestFit="1" customWidth="1"/>
    <col min="6659" max="6659" width="76" style="536" customWidth="1"/>
    <col min="6660" max="6660" width="14.28515625" style="536" customWidth="1"/>
    <col min="6661" max="6681" width="11.28515625" style="536" customWidth="1"/>
    <col min="6682" max="6912" width="11.42578125" style="536"/>
    <col min="6913" max="6913" width="2.7109375" style="536" customWidth="1"/>
    <col min="6914" max="6914" width="9.7109375" style="536" bestFit="1" customWidth="1"/>
    <col min="6915" max="6915" width="76" style="536" customWidth="1"/>
    <col min="6916" max="6916" width="14.28515625" style="536" customWidth="1"/>
    <col min="6917" max="6937" width="11.28515625" style="536" customWidth="1"/>
    <col min="6938" max="7168" width="11.42578125" style="536"/>
    <col min="7169" max="7169" width="2.7109375" style="536" customWidth="1"/>
    <col min="7170" max="7170" width="9.7109375" style="536" bestFit="1" customWidth="1"/>
    <col min="7171" max="7171" width="76" style="536" customWidth="1"/>
    <col min="7172" max="7172" width="14.28515625" style="536" customWidth="1"/>
    <col min="7173" max="7193" width="11.28515625" style="536" customWidth="1"/>
    <col min="7194" max="7424" width="11.42578125" style="536"/>
    <col min="7425" max="7425" width="2.7109375" style="536" customWidth="1"/>
    <col min="7426" max="7426" width="9.7109375" style="536" bestFit="1" customWidth="1"/>
    <col min="7427" max="7427" width="76" style="536" customWidth="1"/>
    <col min="7428" max="7428" width="14.28515625" style="536" customWidth="1"/>
    <col min="7429" max="7449" width="11.28515625" style="536" customWidth="1"/>
    <col min="7450" max="7680" width="11.42578125" style="536"/>
    <col min="7681" max="7681" width="2.7109375" style="536" customWidth="1"/>
    <col min="7682" max="7682" width="9.7109375" style="536" bestFit="1" customWidth="1"/>
    <col min="7683" max="7683" width="76" style="536" customWidth="1"/>
    <col min="7684" max="7684" width="14.28515625" style="536" customWidth="1"/>
    <col min="7685" max="7705" width="11.28515625" style="536" customWidth="1"/>
    <col min="7706" max="7936" width="11.42578125" style="536"/>
    <col min="7937" max="7937" width="2.7109375" style="536" customWidth="1"/>
    <col min="7938" max="7938" width="9.7109375" style="536" bestFit="1" customWidth="1"/>
    <col min="7939" max="7939" width="76" style="536" customWidth="1"/>
    <col min="7940" max="7940" width="14.28515625" style="536" customWidth="1"/>
    <col min="7941" max="7961" width="11.28515625" style="536" customWidth="1"/>
    <col min="7962" max="8192" width="11.42578125" style="536"/>
    <col min="8193" max="8193" width="2.7109375" style="536" customWidth="1"/>
    <col min="8194" max="8194" width="9.7109375" style="536" bestFit="1" customWidth="1"/>
    <col min="8195" max="8195" width="76" style="536" customWidth="1"/>
    <col min="8196" max="8196" width="14.28515625" style="536" customWidth="1"/>
    <col min="8197" max="8217" width="11.28515625" style="536" customWidth="1"/>
    <col min="8218" max="8448" width="11.42578125" style="536"/>
    <col min="8449" max="8449" width="2.7109375" style="536" customWidth="1"/>
    <col min="8450" max="8450" width="9.7109375" style="536" bestFit="1" customWidth="1"/>
    <col min="8451" max="8451" width="76" style="536" customWidth="1"/>
    <col min="8452" max="8452" width="14.28515625" style="536" customWidth="1"/>
    <col min="8453" max="8473" width="11.28515625" style="536" customWidth="1"/>
    <col min="8474" max="8704" width="11.42578125" style="536"/>
    <col min="8705" max="8705" width="2.7109375" style="536" customWidth="1"/>
    <col min="8706" max="8706" width="9.7109375" style="536" bestFit="1" customWidth="1"/>
    <col min="8707" max="8707" width="76" style="536" customWidth="1"/>
    <col min="8708" max="8708" width="14.28515625" style="536" customWidth="1"/>
    <col min="8709" max="8729" width="11.28515625" style="536" customWidth="1"/>
    <col min="8730" max="8960" width="11.42578125" style="536"/>
    <col min="8961" max="8961" width="2.7109375" style="536" customWidth="1"/>
    <col min="8962" max="8962" width="9.7109375" style="536" bestFit="1" customWidth="1"/>
    <col min="8963" max="8963" width="76" style="536" customWidth="1"/>
    <col min="8964" max="8964" width="14.28515625" style="536" customWidth="1"/>
    <col min="8965" max="8985" width="11.28515625" style="536" customWidth="1"/>
    <col min="8986" max="9216" width="11.42578125" style="536"/>
    <col min="9217" max="9217" width="2.7109375" style="536" customWidth="1"/>
    <col min="9218" max="9218" width="9.7109375" style="536" bestFit="1" customWidth="1"/>
    <col min="9219" max="9219" width="76" style="536" customWidth="1"/>
    <col min="9220" max="9220" width="14.28515625" style="536" customWidth="1"/>
    <col min="9221" max="9241" width="11.28515625" style="536" customWidth="1"/>
    <col min="9242" max="9472" width="11.42578125" style="536"/>
    <col min="9473" max="9473" width="2.7109375" style="536" customWidth="1"/>
    <col min="9474" max="9474" width="9.7109375" style="536" bestFit="1" customWidth="1"/>
    <col min="9475" max="9475" width="76" style="536" customWidth="1"/>
    <col min="9476" max="9476" width="14.28515625" style="536" customWidth="1"/>
    <col min="9477" max="9497" width="11.28515625" style="536" customWidth="1"/>
    <col min="9498" max="9728" width="11.42578125" style="536"/>
    <col min="9729" max="9729" width="2.7109375" style="536" customWidth="1"/>
    <col min="9730" max="9730" width="9.7109375" style="536" bestFit="1" customWidth="1"/>
    <col min="9731" max="9731" width="76" style="536" customWidth="1"/>
    <col min="9732" max="9732" width="14.28515625" style="536" customWidth="1"/>
    <col min="9733" max="9753" width="11.28515625" style="536" customWidth="1"/>
    <col min="9754" max="9984" width="11.42578125" style="536"/>
    <col min="9985" max="9985" width="2.7109375" style="536" customWidth="1"/>
    <col min="9986" max="9986" width="9.7109375" style="536" bestFit="1" customWidth="1"/>
    <col min="9987" max="9987" width="76" style="536" customWidth="1"/>
    <col min="9988" max="9988" width="14.28515625" style="536" customWidth="1"/>
    <col min="9989" max="10009" width="11.28515625" style="536" customWidth="1"/>
    <col min="10010" max="10240" width="11.42578125" style="536"/>
    <col min="10241" max="10241" width="2.7109375" style="536" customWidth="1"/>
    <col min="10242" max="10242" width="9.7109375" style="536" bestFit="1" customWidth="1"/>
    <col min="10243" max="10243" width="76" style="536" customWidth="1"/>
    <col min="10244" max="10244" width="14.28515625" style="536" customWidth="1"/>
    <col min="10245" max="10265" width="11.28515625" style="536" customWidth="1"/>
    <col min="10266" max="10496" width="11.42578125" style="536"/>
    <col min="10497" max="10497" width="2.7109375" style="536" customWidth="1"/>
    <col min="10498" max="10498" width="9.7109375" style="536" bestFit="1" customWidth="1"/>
    <col min="10499" max="10499" width="76" style="536" customWidth="1"/>
    <col min="10500" max="10500" width="14.28515625" style="536" customWidth="1"/>
    <col min="10501" max="10521" width="11.28515625" style="536" customWidth="1"/>
    <col min="10522" max="10752" width="11.42578125" style="536"/>
    <col min="10753" max="10753" width="2.7109375" style="536" customWidth="1"/>
    <col min="10754" max="10754" width="9.7109375" style="536" bestFit="1" customWidth="1"/>
    <col min="10755" max="10755" width="76" style="536" customWidth="1"/>
    <col min="10756" max="10756" width="14.28515625" style="536" customWidth="1"/>
    <col min="10757" max="10777" width="11.28515625" style="536" customWidth="1"/>
    <col min="10778" max="11008" width="11.42578125" style="536"/>
    <col min="11009" max="11009" width="2.7109375" style="536" customWidth="1"/>
    <col min="11010" max="11010" width="9.7109375" style="536" bestFit="1" customWidth="1"/>
    <col min="11011" max="11011" width="76" style="536" customWidth="1"/>
    <col min="11012" max="11012" width="14.28515625" style="536" customWidth="1"/>
    <col min="11013" max="11033" width="11.28515625" style="536" customWidth="1"/>
    <col min="11034" max="11264" width="11.42578125" style="536"/>
    <col min="11265" max="11265" width="2.7109375" style="536" customWidth="1"/>
    <col min="11266" max="11266" width="9.7109375" style="536" bestFit="1" customWidth="1"/>
    <col min="11267" max="11267" width="76" style="536" customWidth="1"/>
    <col min="11268" max="11268" width="14.28515625" style="536" customWidth="1"/>
    <col min="11269" max="11289" width="11.28515625" style="536" customWidth="1"/>
    <col min="11290" max="11520" width="11.42578125" style="536"/>
    <col min="11521" max="11521" width="2.7109375" style="536" customWidth="1"/>
    <col min="11522" max="11522" width="9.7109375" style="536" bestFit="1" customWidth="1"/>
    <col min="11523" max="11523" width="76" style="536" customWidth="1"/>
    <col min="11524" max="11524" width="14.28515625" style="536" customWidth="1"/>
    <col min="11525" max="11545" width="11.28515625" style="536" customWidth="1"/>
    <col min="11546" max="11776" width="11.42578125" style="536"/>
    <col min="11777" max="11777" width="2.7109375" style="536" customWidth="1"/>
    <col min="11778" max="11778" width="9.7109375" style="536" bestFit="1" customWidth="1"/>
    <col min="11779" max="11779" width="76" style="536" customWidth="1"/>
    <col min="11780" max="11780" width="14.28515625" style="536" customWidth="1"/>
    <col min="11781" max="11801" width="11.28515625" style="536" customWidth="1"/>
    <col min="11802" max="12032" width="11.42578125" style="536"/>
    <col min="12033" max="12033" width="2.7109375" style="536" customWidth="1"/>
    <col min="12034" max="12034" width="9.7109375" style="536" bestFit="1" customWidth="1"/>
    <col min="12035" max="12035" width="76" style="536" customWidth="1"/>
    <col min="12036" max="12036" width="14.28515625" style="536" customWidth="1"/>
    <col min="12037" max="12057" width="11.28515625" style="536" customWidth="1"/>
    <col min="12058" max="12288" width="11.42578125" style="536"/>
    <col min="12289" max="12289" width="2.7109375" style="536" customWidth="1"/>
    <col min="12290" max="12290" width="9.7109375" style="536" bestFit="1" customWidth="1"/>
    <col min="12291" max="12291" width="76" style="536" customWidth="1"/>
    <col min="12292" max="12292" width="14.28515625" style="536" customWidth="1"/>
    <col min="12293" max="12313" width="11.28515625" style="536" customWidth="1"/>
    <col min="12314" max="12544" width="11.42578125" style="536"/>
    <col min="12545" max="12545" width="2.7109375" style="536" customWidth="1"/>
    <col min="12546" max="12546" width="9.7109375" style="536" bestFit="1" customWidth="1"/>
    <col min="12547" max="12547" width="76" style="536" customWidth="1"/>
    <col min="12548" max="12548" width="14.28515625" style="536" customWidth="1"/>
    <col min="12549" max="12569" width="11.28515625" style="536" customWidth="1"/>
    <col min="12570" max="12800" width="11.42578125" style="536"/>
    <col min="12801" max="12801" width="2.7109375" style="536" customWidth="1"/>
    <col min="12802" max="12802" width="9.7109375" style="536" bestFit="1" customWidth="1"/>
    <col min="12803" max="12803" width="76" style="536" customWidth="1"/>
    <col min="12804" max="12804" width="14.28515625" style="536" customWidth="1"/>
    <col min="12805" max="12825" width="11.28515625" style="536" customWidth="1"/>
    <col min="12826" max="13056" width="11.42578125" style="536"/>
    <col min="13057" max="13057" width="2.7109375" style="536" customWidth="1"/>
    <col min="13058" max="13058" width="9.7109375" style="536" bestFit="1" customWidth="1"/>
    <col min="13059" max="13059" width="76" style="536" customWidth="1"/>
    <col min="13060" max="13060" width="14.28515625" style="536" customWidth="1"/>
    <col min="13061" max="13081" width="11.28515625" style="536" customWidth="1"/>
    <col min="13082" max="13312" width="11.42578125" style="536"/>
    <col min="13313" max="13313" width="2.7109375" style="536" customWidth="1"/>
    <col min="13314" max="13314" width="9.7109375" style="536" bestFit="1" customWidth="1"/>
    <col min="13315" max="13315" width="76" style="536" customWidth="1"/>
    <col min="13316" max="13316" width="14.28515625" style="536" customWidth="1"/>
    <col min="13317" max="13337" width="11.28515625" style="536" customWidth="1"/>
    <col min="13338" max="13568" width="11.42578125" style="536"/>
    <col min="13569" max="13569" width="2.7109375" style="536" customWidth="1"/>
    <col min="13570" max="13570" width="9.7109375" style="536" bestFit="1" customWidth="1"/>
    <col min="13571" max="13571" width="76" style="536" customWidth="1"/>
    <col min="13572" max="13572" width="14.28515625" style="536" customWidth="1"/>
    <col min="13573" max="13593" width="11.28515625" style="536" customWidth="1"/>
    <col min="13594" max="13824" width="11.42578125" style="536"/>
    <col min="13825" max="13825" width="2.7109375" style="536" customWidth="1"/>
    <col min="13826" max="13826" width="9.7109375" style="536" bestFit="1" customWidth="1"/>
    <col min="13827" max="13827" width="76" style="536" customWidth="1"/>
    <col min="13828" max="13828" width="14.28515625" style="536" customWidth="1"/>
    <col min="13829" max="13849" width="11.28515625" style="536" customWidth="1"/>
    <col min="13850" max="14080" width="11.42578125" style="536"/>
    <col min="14081" max="14081" width="2.7109375" style="536" customWidth="1"/>
    <col min="14082" max="14082" width="9.7109375" style="536" bestFit="1" customWidth="1"/>
    <col min="14083" max="14083" width="76" style="536" customWidth="1"/>
    <col min="14084" max="14084" width="14.28515625" style="536" customWidth="1"/>
    <col min="14085" max="14105" width="11.28515625" style="536" customWidth="1"/>
    <col min="14106" max="14336" width="11.42578125" style="536"/>
    <col min="14337" max="14337" width="2.7109375" style="536" customWidth="1"/>
    <col min="14338" max="14338" width="9.7109375" style="536" bestFit="1" customWidth="1"/>
    <col min="14339" max="14339" width="76" style="536" customWidth="1"/>
    <col min="14340" max="14340" width="14.28515625" style="536" customWidth="1"/>
    <col min="14341" max="14361" width="11.28515625" style="536" customWidth="1"/>
    <col min="14362" max="14592" width="11.42578125" style="536"/>
    <col min="14593" max="14593" width="2.7109375" style="536" customWidth="1"/>
    <col min="14594" max="14594" width="9.7109375" style="536" bestFit="1" customWidth="1"/>
    <col min="14595" max="14595" width="76" style="536" customWidth="1"/>
    <col min="14596" max="14596" width="14.28515625" style="536" customWidth="1"/>
    <col min="14597" max="14617" width="11.28515625" style="536" customWidth="1"/>
    <col min="14618" max="14848" width="11.42578125" style="536"/>
    <col min="14849" max="14849" width="2.7109375" style="536" customWidth="1"/>
    <col min="14850" max="14850" width="9.7109375" style="536" bestFit="1" customWidth="1"/>
    <col min="14851" max="14851" width="76" style="536" customWidth="1"/>
    <col min="14852" max="14852" width="14.28515625" style="536" customWidth="1"/>
    <col min="14853" max="14873" width="11.28515625" style="536" customWidth="1"/>
    <col min="14874" max="15104" width="11.42578125" style="536"/>
    <col min="15105" max="15105" width="2.7109375" style="536" customWidth="1"/>
    <col min="15106" max="15106" width="9.7109375" style="536" bestFit="1" customWidth="1"/>
    <col min="15107" max="15107" width="76" style="536" customWidth="1"/>
    <col min="15108" max="15108" width="14.28515625" style="536" customWidth="1"/>
    <col min="15109" max="15129" width="11.28515625" style="536" customWidth="1"/>
    <col min="15130" max="15360" width="11.42578125" style="536"/>
    <col min="15361" max="15361" width="2.7109375" style="536" customWidth="1"/>
    <col min="15362" max="15362" width="9.7109375" style="536" bestFit="1" customWidth="1"/>
    <col min="15363" max="15363" width="76" style="536" customWidth="1"/>
    <col min="15364" max="15364" width="14.28515625" style="536" customWidth="1"/>
    <col min="15365" max="15385" width="11.28515625" style="536" customWidth="1"/>
    <col min="15386" max="15616" width="11.42578125" style="536"/>
    <col min="15617" max="15617" width="2.7109375" style="536" customWidth="1"/>
    <col min="15618" max="15618" width="9.7109375" style="536" bestFit="1" customWidth="1"/>
    <col min="15619" max="15619" width="76" style="536" customWidth="1"/>
    <col min="15620" max="15620" width="14.28515625" style="536" customWidth="1"/>
    <col min="15621" max="15641" width="11.28515625" style="536" customWidth="1"/>
    <col min="15642" max="15872" width="11.42578125" style="536"/>
    <col min="15873" max="15873" width="2.7109375" style="536" customWidth="1"/>
    <col min="15874" max="15874" width="9.7109375" style="536" bestFit="1" customWidth="1"/>
    <col min="15875" max="15875" width="76" style="536" customWidth="1"/>
    <col min="15876" max="15876" width="14.28515625" style="536" customWidth="1"/>
    <col min="15877" max="15897" width="11.28515625" style="536" customWidth="1"/>
    <col min="15898" max="16128" width="11.42578125" style="536"/>
    <col min="16129" max="16129" width="2.7109375" style="536" customWidth="1"/>
    <col min="16130" max="16130" width="9.7109375" style="536" bestFit="1" customWidth="1"/>
    <col min="16131" max="16131" width="76" style="536" customWidth="1"/>
    <col min="16132" max="16132" width="14.28515625" style="536" customWidth="1"/>
    <col min="16133" max="16153" width="11.28515625" style="536" customWidth="1"/>
    <col min="16154" max="16384" width="11.42578125" style="536"/>
  </cols>
  <sheetData>
    <row r="1" spans="1:25" s="428" customFormat="1" ht="12.75" customHeight="1" thickBot="1" x14ac:dyDescent="0.35">
      <c r="A1" s="427"/>
      <c r="C1" s="429"/>
    </row>
    <row r="2" spans="1:25" s="428" customFormat="1" ht="35.25" customHeight="1" thickBot="1" x14ac:dyDescent="0.2">
      <c r="A2" s="427"/>
      <c r="B2" s="765" t="s">
        <v>0</v>
      </c>
      <c r="C2" s="766"/>
      <c r="D2" s="766"/>
      <c r="E2" s="766"/>
      <c r="F2" s="766"/>
      <c r="G2" s="766"/>
      <c r="H2" s="766"/>
      <c r="I2" s="766"/>
      <c r="J2" s="766"/>
      <c r="K2" s="766"/>
      <c r="L2" s="766"/>
      <c r="M2" s="766"/>
      <c r="N2" s="766"/>
      <c r="O2" s="766"/>
      <c r="P2" s="766"/>
      <c r="Q2" s="766"/>
      <c r="R2" s="766"/>
      <c r="S2" s="766"/>
      <c r="T2" s="766"/>
      <c r="U2" s="766"/>
      <c r="V2" s="766"/>
      <c r="W2" s="766"/>
      <c r="X2" s="766"/>
      <c r="Y2" s="767"/>
    </row>
    <row r="3" spans="1:25" s="432" customFormat="1" ht="10.15" customHeight="1" x14ac:dyDescent="0.15">
      <c r="A3" s="430"/>
      <c r="B3" s="431"/>
      <c r="C3" s="431"/>
      <c r="D3" s="431"/>
      <c r="E3" s="431"/>
      <c r="F3" s="431"/>
      <c r="G3" s="431"/>
      <c r="H3" s="431"/>
      <c r="I3" s="431"/>
      <c r="J3" s="431"/>
      <c r="K3" s="431"/>
      <c r="L3" s="431"/>
      <c r="M3" s="431"/>
      <c r="N3" s="431"/>
      <c r="O3" s="431"/>
      <c r="P3" s="431"/>
      <c r="Q3" s="431"/>
      <c r="R3" s="431"/>
      <c r="S3" s="431"/>
      <c r="T3" s="431"/>
      <c r="U3" s="431"/>
      <c r="V3" s="431"/>
      <c r="W3" s="431"/>
      <c r="X3" s="431"/>
      <c r="Y3" s="431"/>
    </row>
    <row r="4" spans="1:25" s="432" customFormat="1" ht="19.899999999999999" customHeight="1" x14ac:dyDescent="0.15">
      <c r="A4" s="430"/>
      <c r="B4" s="433"/>
      <c r="C4" s="434" t="s">
        <v>1</v>
      </c>
      <c r="D4" s="431"/>
      <c r="E4" s="431"/>
      <c r="F4" s="431"/>
      <c r="G4" s="431"/>
      <c r="H4" s="431"/>
      <c r="I4" s="431"/>
      <c r="J4" s="431"/>
      <c r="K4" s="431"/>
      <c r="L4" s="431"/>
      <c r="M4" s="431"/>
      <c r="N4" s="431"/>
      <c r="O4" s="431"/>
      <c r="P4" s="431"/>
      <c r="Q4" s="431"/>
      <c r="R4" s="431"/>
      <c r="S4" s="431"/>
      <c r="T4" s="431"/>
      <c r="U4" s="431"/>
      <c r="V4" s="431"/>
      <c r="W4" s="431"/>
      <c r="X4" s="431"/>
      <c r="Y4" s="431"/>
    </row>
    <row r="5" spans="1:25" s="428" customFormat="1" ht="10.15" customHeight="1" x14ac:dyDescent="0.3">
      <c r="A5" s="427"/>
      <c r="C5" s="429"/>
    </row>
    <row r="6" spans="1:25" s="428" customFormat="1" ht="18.600000000000001" customHeight="1" thickBot="1" x14ac:dyDescent="0.25">
      <c r="A6" s="427"/>
      <c r="C6" s="753"/>
      <c r="Y6" s="754" t="s">
        <v>2</v>
      </c>
    </row>
    <row r="7" spans="1:25" s="436" customFormat="1" ht="20.45" customHeight="1" x14ac:dyDescent="0.25">
      <c r="A7" s="427"/>
      <c r="B7" s="768" t="s">
        <v>3</v>
      </c>
      <c r="C7" s="770" t="s">
        <v>4</v>
      </c>
      <c r="D7" s="772" t="s">
        <v>5</v>
      </c>
      <c r="E7" s="772"/>
      <c r="F7" s="772"/>
      <c r="G7" s="772"/>
      <c r="H7" s="772"/>
      <c r="I7" s="772"/>
      <c r="J7" s="772"/>
      <c r="K7" s="772"/>
      <c r="L7" s="772"/>
      <c r="M7" s="772"/>
      <c r="N7" s="772"/>
      <c r="O7" s="772"/>
      <c r="P7" s="772"/>
      <c r="Q7" s="772"/>
      <c r="R7" s="772"/>
      <c r="S7" s="772"/>
      <c r="T7" s="772"/>
      <c r="U7" s="772"/>
      <c r="V7" s="772"/>
      <c r="W7" s="772"/>
      <c r="X7" s="772"/>
      <c r="Y7" s="773"/>
    </row>
    <row r="8" spans="1:25" s="436" customFormat="1" x14ac:dyDescent="0.25">
      <c r="A8" s="427"/>
      <c r="B8" s="769"/>
      <c r="C8" s="771"/>
      <c r="D8" s="437" t="s">
        <v>6</v>
      </c>
      <c r="E8" s="437" t="s">
        <v>7</v>
      </c>
      <c r="F8" s="437" t="s">
        <v>8</v>
      </c>
      <c r="G8" s="437" t="s">
        <v>9</v>
      </c>
      <c r="H8" s="437" t="s">
        <v>10</v>
      </c>
      <c r="I8" s="437" t="s">
        <v>11</v>
      </c>
      <c r="J8" s="437" t="s">
        <v>12</v>
      </c>
      <c r="K8" s="437" t="s">
        <v>13</v>
      </c>
      <c r="L8" s="437" t="s">
        <v>14</v>
      </c>
      <c r="M8" s="437" t="s">
        <v>15</v>
      </c>
      <c r="N8" s="437" t="s">
        <v>16</v>
      </c>
      <c r="O8" s="437" t="s">
        <v>17</v>
      </c>
      <c r="P8" s="437" t="s">
        <v>18</v>
      </c>
      <c r="Q8" s="437" t="s">
        <v>19</v>
      </c>
      <c r="R8" s="437" t="s">
        <v>20</v>
      </c>
      <c r="S8" s="437" t="s">
        <v>21</v>
      </c>
      <c r="T8" s="437" t="s">
        <v>22</v>
      </c>
      <c r="U8" s="437" t="s">
        <v>23</v>
      </c>
      <c r="V8" s="437" t="s">
        <v>24</v>
      </c>
      <c r="W8" s="437" t="s">
        <v>25</v>
      </c>
      <c r="X8" s="437" t="s">
        <v>26</v>
      </c>
      <c r="Y8" s="438" t="s">
        <v>27</v>
      </c>
    </row>
    <row r="9" spans="1:25" s="443" customFormat="1" ht="68.45" customHeight="1" x14ac:dyDescent="0.25">
      <c r="A9" s="427"/>
      <c r="B9" s="439" t="s">
        <v>6</v>
      </c>
      <c r="C9" s="440" t="s">
        <v>28</v>
      </c>
      <c r="D9" s="441"/>
      <c r="E9" s="441" t="s">
        <v>29</v>
      </c>
      <c r="F9" s="441" t="s">
        <v>30</v>
      </c>
      <c r="G9" s="441" t="s">
        <v>31</v>
      </c>
      <c r="H9" s="441" t="s">
        <v>32</v>
      </c>
      <c r="I9" s="441" t="s">
        <v>33</v>
      </c>
      <c r="J9" s="441" t="s">
        <v>34</v>
      </c>
      <c r="K9" s="441" t="s">
        <v>35</v>
      </c>
      <c r="L9" s="441" t="s">
        <v>36</v>
      </c>
      <c r="M9" s="441" t="s">
        <v>37</v>
      </c>
      <c r="N9" s="441" t="s">
        <v>38</v>
      </c>
      <c r="O9" s="441" t="s">
        <v>39</v>
      </c>
      <c r="P9" s="441" t="s">
        <v>40</v>
      </c>
      <c r="Q9" s="441" t="s">
        <v>41</v>
      </c>
      <c r="R9" s="441" t="s">
        <v>42</v>
      </c>
      <c r="S9" s="441" t="s">
        <v>43</v>
      </c>
      <c r="T9" s="441" t="s">
        <v>44</v>
      </c>
      <c r="U9" s="441" t="s">
        <v>45</v>
      </c>
      <c r="V9" s="441" t="s">
        <v>46</v>
      </c>
      <c r="W9" s="441" t="s">
        <v>47</v>
      </c>
      <c r="X9" s="441" t="s">
        <v>48</v>
      </c>
      <c r="Y9" s="442" t="s">
        <v>49</v>
      </c>
    </row>
    <row r="10" spans="1:25" s="443" customFormat="1" ht="26.25" customHeight="1" x14ac:dyDescent="0.15">
      <c r="A10" s="427"/>
      <c r="B10" s="444" t="s">
        <v>50</v>
      </c>
      <c r="C10" s="445" t="s">
        <v>51</v>
      </c>
      <c r="D10" s="446"/>
      <c r="E10" s="447">
        <f>E11+E12+E13</f>
        <v>0</v>
      </c>
      <c r="F10" s="447">
        <f t="shared" ref="F10:Y10" si="0">F11+F12+F13</f>
        <v>0</v>
      </c>
      <c r="G10" s="447">
        <f t="shared" si="0"/>
        <v>0</v>
      </c>
      <c r="H10" s="447">
        <f t="shared" si="0"/>
        <v>0</v>
      </c>
      <c r="I10" s="447">
        <f t="shared" si="0"/>
        <v>0</v>
      </c>
      <c r="J10" s="447">
        <f t="shared" si="0"/>
        <v>0</v>
      </c>
      <c r="K10" s="447">
        <f t="shared" si="0"/>
        <v>0</v>
      </c>
      <c r="L10" s="447">
        <f t="shared" si="0"/>
        <v>0</v>
      </c>
      <c r="M10" s="447">
        <f t="shared" si="0"/>
        <v>0</v>
      </c>
      <c r="N10" s="447">
        <f t="shared" si="0"/>
        <v>0</v>
      </c>
      <c r="O10" s="447">
        <f t="shared" si="0"/>
        <v>0</v>
      </c>
      <c r="P10" s="447">
        <f t="shared" si="0"/>
        <v>0</v>
      </c>
      <c r="Q10" s="447">
        <f t="shared" si="0"/>
        <v>0</v>
      </c>
      <c r="R10" s="447">
        <f t="shared" si="0"/>
        <v>0</v>
      </c>
      <c r="S10" s="447">
        <f t="shared" si="0"/>
        <v>0</v>
      </c>
      <c r="T10" s="447">
        <f t="shared" si="0"/>
        <v>0</v>
      </c>
      <c r="U10" s="447">
        <f t="shared" si="0"/>
        <v>0</v>
      </c>
      <c r="V10" s="447">
        <f t="shared" si="0"/>
        <v>0</v>
      </c>
      <c r="W10" s="447">
        <f t="shared" si="0"/>
        <v>0</v>
      </c>
      <c r="X10" s="447">
        <f t="shared" si="0"/>
        <v>0</v>
      </c>
      <c r="Y10" s="447">
        <f t="shared" si="0"/>
        <v>0</v>
      </c>
    </row>
    <row r="11" spans="1:25" s="443" customFormat="1" ht="19.899999999999999" customHeight="1" x14ac:dyDescent="0.15">
      <c r="A11" s="427"/>
      <c r="B11" s="448" t="s">
        <v>52</v>
      </c>
      <c r="C11" s="449" t="s">
        <v>53</v>
      </c>
      <c r="D11" s="450"/>
      <c r="E11" s="451"/>
      <c r="F11" s="451"/>
      <c r="G11" s="451"/>
      <c r="H11" s="451"/>
      <c r="I11" s="451"/>
      <c r="J11" s="451"/>
      <c r="K11" s="451"/>
      <c r="L11" s="451"/>
      <c r="M11" s="451"/>
      <c r="N11" s="451"/>
      <c r="O11" s="451"/>
      <c r="P11" s="451"/>
      <c r="Q11" s="451"/>
      <c r="R11" s="451"/>
      <c r="S11" s="451"/>
      <c r="T11" s="451"/>
      <c r="U11" s="451"/>
      <c r="V11" s="451"/>
      <c r="W11" s="451"/>
      <c r="X11" s="451"/>
      <c r="Y11" s="452"/>
    </row>
    <row r="12" spans="1:25" s="443" customFormat="1" ht="19.899999999999999" customHeight="1" x14ac:dyDescent="0.15">
      <c r="A12" s="427"/>
      <c r="B12" s="448" t="s">
        <v>54</v>
      </c>
      <c r="C12" s="449" t="s">
        <v>55</v>
      </c>
      <c r="D12" s="450"/>
      <c r="E12" s="451"/>
      <c r="F12" s="451"/>
      <c r="G12" s="451"/>
      <c r="H12" s="451"/>
      <c r="I12" s="451"/>
      <c r="J12" s="451"/>
      <c r="K12" s="451"/>
      <c r="L12" s="451"/>
      <c r="M12" s="451"/>
      <c r="N12" s="451"/>
      <c r="O12" s="451"/>
      <c r="P12" s="451"/>
      <c r="Q12" s="451"/>
      <c r="R12" s="451"/>
      <c r="S12" s="451"/>
      <c r="T12" s="451"/>
      <c r="U12" s="451"/>
      <c r="V12" s="451"/>
      <c r="W12" s="451"/>
      <c r="X12" s="451"/>
      <c r="Y12" s="452"/>
    </row>
    <row r="13" spans="1:25" s="443" customFormat="1" ht="21.6" customHeight="1" x14ac:dyDescent="0.15">
      <c r="A13" s="427"/>
      <c r="B13" s="448" t="s">
        <v>56</v>
      </c>
      <c r="C13" s="449" t="s">
        <v>57</v>
      </c>
      <c r="D13" s="450"/>
      <c r="E13" s="451"/>
      <c r="F13" s="451"/>
      <c r="G13" s="451"/>
      <c r="H13" s="451"/>
      <c r="I13" s="451"/>
      <c r="J13" s="451"/>
      <c r="K13" s="451"/>
      <c r="L13" s="451"/>
      <c r="M13" s="451"/>
      <c r="N13" s="451"/>
      <c r="O13" s="451"/>
      <c r="P13" s="451"/>
      <c r="Q13" s="451"/>
      <c r="R13" s="451"/>
      <c r="S13" s="451"/>
      <c r="T13" s="451"/>
      <c r="U13" s="451"/>
      <c r="V13" s="451"/>
      <c r="W13" s="451"/>
      <c r="X13" s="451"/>
      <c r="Y13" s="452"/>
    </row>
    <row r="14" spans="1:25" s="443" customFormat="1" ht="28.15" customHeight="1" x14ac:dyDescent="0.15">
      <c r="A14" s="427"/>
      <c r="B14" s="444" t="s">
        <v>58</v>
      </c>
      <c r="C14" s="445" t="s">
        <v>59</v>
      </c>
      <c r="D14" s="450"/>
      <c r="E14" s="453">
        <f>E15+E21+E25+E31</f>
        <v>0</v>
      </c>
      <c r="F14" s="453">
        <f t="shared" ref="F14:Y14" si="1">F15+F21+F25+F31</f>
        <v>0</v>
      </c>
      <c r="G14" s="453">
        <f t="shared" si="1"/>
        <v>0</v>
      </c>
      <c r="H14" s="453">
        <f t="shared" si="1"/>
        <v>0</v>
      </c>
      <c r="I14" s="453">
        <f t="shared" si="1"/>
        <v>0</v>
      </c>
      <c r="J14" s="453">
        <f t="shared" si="1"/>
        <v>0</v>
      </c>
      <c r="K14" s="453">
        <f t="shared" si="1"/>
        <v>0</v>
      </c>
      <c r="L14" s="453">
        <f t="shared" si="1"/>
        <v>0</v>
      </c>
      <c r="M14" s="453">
        <f t="shared" si="1"/>
        <v>0</v>
      </c>
      <c r="N14" s="453">
        <f t="shared" si="1"/>
        <v>0</v>
      </c>
      <c r="O14" s="453">
        <f t="shared" si="1"/>
        <v>0</v>
      </c>
      <c r="P14" s="453">
        <f t="shared" si="1"/>
        <v>0</v>
      </c>
      <c r="Q14" s="453">
        <f t="shared" si="1"/>
        <v>0</v>
      </c>
      <c r="R14" s="453">
        <f t="shared" si="1"/>
        <v>0</v>
      </c>
      <c r="S14" s="453">
        <f t="shared" si="1"/>
        <v>0</v>
      </c>
      <c r="T14" s="453">
        <f t="shared" si="1"/>
        <v>0</v>
      </c>
      <c r="U14" s="453">
        <f t="shared" si="1"/>
        <v>0</v>
      </c>
      <c r="V14" s="453">
        <f t="shared" si="1"/>
        <v>0</v>
      </c>
      <c r="W14" s="453">
        <f t="shared" si="1"/>
        <v>0</v>
      </c>
      <c r="X14" s="453">
        <f t="shared" si="1"/>
        <v>0</v>
      </c>
      <c r="Y14" s="453">
        <f t="shared" si="1"/>
        <v>0</v>
      </c>
    </row>
    <row r="15" spans="1:25" s="443" customFormat="1" ht="19.899999999999999" customHeight="1" x14ac:dyDescent="0.15">
      <c r="A15" s="427"/>
      <c r="B15" s="454" t="s">
        <v>60</v>
      </c>
      <c r="C15" s="455" t="s">
        <v>61</v>
      </c>
      <c r="D15" s="450"/>
      <c r="E15" s="453">
        <f t="shared" ref="E15:Y15" si="2">E16+E20</f>
        <v>0</v>
      </c>
      <c r="F15" s="453">
        <f t="shared" si="2"/>
        <v>0</v>
      </c>
      <c r="G15" s="453">
        <f t="shared" si="2"/>
        <v>0</v>
      </c>
      <c r="H15" s="453">
        <f t="shared" si="2"/>
        <v>0</v>
      </c>
      <c r="I15" s="453">
        <f t="shared" si="2"/>
        <v>0</v>
      </c>
      <c r="J15" s="453">
        <f t="shared" si="2"/>
        <v>0</v>
      </c>
      <c r="K15" s="453">
        <f t="shared" si="2"/>
        <v>0</v>
      </c>
      <c r="L15" s="453">
        <f t="shared" si="2"/>
        <v>0</v>
      </c>
      <c r="M15" s="453">
        <f t="shared" si="2"/>
        <v>0</v>
      </c>
      <c r="N15" s="453">
        <f t="shared" si="2"/>
        <v>0</v>
      </c>
      <c r="O15" s="453">
        <f t="shared" si="2"/>
        <v>0</v>
      </c>
      <c r="P15" s="453">
        <f t="shared" si="2"/>
        <v>0</v>
      </c>
      <c r="Q15" s="453">
        <f t="shared" si="2"/>
        <v>0</v>
      </c>
      <c r="R15" s="453">
        <f t="shared" si="2"/>
        <v>0</v>
      </c>
      <c r="S15" s="453">
        <f t="shared" si="2"/>
        <v>0</v>
      </c>
      <c r="T15" s="453">
        <f t="shared" si="2"/>
        <v>0</v>
      </c>
      <c r="U15" s="453">
        <f t="shared" si="2"/>
        <v>0</v>
      </c>
      <c r="V15" s="453">
        <f t="shared" si="2"/>
        <v>0</v>
      </c>
      <c r="W15" s="453">
        <f t="shared" si="2"/>
        <v>0</v>
      </c>
      <c r="X15" s="453">
        <f t="shared" si="2"/>
        <v>0</v>
      </c>
      <c r="Y15" s="453">
        <f t="shared" si="2"/>
        <v>0</v>
      </c>
    </row>
    <row r="16" spans="1:25" s="443" customFormat="1" ht="19.899999999999999" customHeight="1" x14ac:dyDescent="0.15">
      <c r="A16" s="427"/>
      <c r="B16" s="454" t="s">
        <v>62</v>
      </c>
      <c r="C16" s="456" t="s">
        <v>63</v>
      </c>
      <c r="D16" s="450"/>
      <c r="E16" s="453">
        <f>E17+E18+E19</f>
        <v>0</v>
      </c>
      <c r="F16" s="453">
        <f t="shared" ref="F16:Y16" si="3">F17+F18+F19</f>
        <v>0</v>
      </c>
      <c r="G16" s="453">
        <f t="shared" si="3"/>
        <v>0</v>
      </c>
      <c r="H16" s="453">
        <f t="shared" si="3"/>
        <v>0</v>
      </c>
      <c r="I16" s="453">
        <f t="shared" si="3"/>
        <v>0</v>
      </c>
      <c r="J16" s="453">
        <f t="shared" si="3"/>
        <v>0</v>
      </c>
      <c r="K16" s="453">
        <f t="shared" si="3"/>
        <v>0</v>
      </c>
      <c r="L16" s="453">
        <f t="shared" si="3"/>
        <v>0</v>
      </c>
      <c r="M16" s="453">
        <f t="shared" si="3"/>
        <v>0</v>
      </c>
      <c r="N16" s="453">
        <f t="shared" si="3"/>
        <v>0</v>
      </c>
      <c r="O16" s="453">
        <f t="shared" si="3"/>
        <v>0</v>
      </c>
      <c r="P16" s="453">
        <f t="shared" si="3"/>
        <v>0</v>
      </c>
      <c r="Q16" s="453">
        <f t="shared" si="3"/>
        <v>0</v>
      </c>
      <c r="R16" s="453">
        <f t="shared" si="3"/>
        <v>0</v>
      </c>
      <c r="S16" s="453">
        <f t="shared" si="3"/>
        <v>0</v>
      </c>
      <c r="T16" s="453">
        <f t="shared" si="3"/>
        <v>0</v>
      </c>
      <c r="U16" s="453">
        <f t="shared" si="3"/>
        <v>0</v>
      </c>
      <c r="V16" s="453">
        <f t="shared" si="3"/>
        <v>0</v>
      </c>
      <c r="W16" s="453">
        <f t="shared" si="3"/>
        <v>0</v>
      </c>
      <c r="X16" s="453">
        <f t="shared" si="3"/>
        <v>0</v>
      </c>
      <c r="Y16" s="453">
        <f t="shared" si="3"/>
        <v>0</v>
      </c>
    </row>
    <row r="17" spans="1:25" s="443" customFormat="1" ht="19.899999999999999" customHeight="1" x14ac:dyDescent="0.15">
      <c r="A17" s="427"/>
      <c r="B17" s="457" t="s">
        <v>64</v>
      </c>
      <c r="C17" s="458" t="s">
        <v>65</v>
      </c>
      <c r="D17" s="450"/>
      <c r="E17" s="451"/>
      <c r="F17" s="451"/>
      <c r="G17" s="451"/>
      <c r="H17" s="451"/>
      <c r="I17" s="451"/>
      <c r="J17" s="451"/>
      <c r="K17" s="451"/>
      <c r="L17" s="451"/>
      <c r="M17" s="451"/>
      <c r="N17" s="451"/>
      <c r="O17" s="451"/>
      <c r="P17" s="451"/>
      <c r="Q17" s="451"/>
      <c r="R17" s="451"/>
      <c r="S17" s="451"/>
      <c r="T17" s="451"/>
      <c r="U17" s="451"/>
      <c r="V17" s="459"/>
      <c r="W17" s="459"/>
      <c r="X17" s="459"/>
      <c r="Y17" s="460"/>
    </row>
    <row r="18" spans="1:25" s="443" customFormat="1" ht="19.899999999999999" customHeight="1" x14ac:dyDescent="0.15">
      <c r="A18" s="427"/>
      <c r="B18" s="457" t="s">
        <v>66</v>
      </c>
      <c r="C18" s="458" t="s">
        <v>67</v>
      </c>
      <c r="D18" s="450"/>
      <c r="E18" s="451"/>
      <c r="F18" s="451"/>
      <c r="G18" s="451"/>
      <c r="H18" s="451"/>
      <c r="I18" s="451"/>
      <c r="J18" s="451"/>
      <c r="K18" s="451"/>
      <c r="L18" s="461"/>
      <c r="M18" s="461"/>
      <c r="N18" s="451"/>
      <c r="O18" s="451"/>
      <c r="P18" s="451"/>
      <c r="Q18" s="451"/>
      <c r="R18" s="451"/>
      <c r="S18" s="451"/>
      <c r="T18" s="451"/>
      <c r="U18" s="451"/>
      <c r="V18" s="459"/>
      <c r="W18" s="459"/>
      <c r="X18" s="459"/>
      <c r="Y18" s="460"/>
    </row>
    <row r="19" spans="1:25" s="443" customFormat="1" ht="19.899999999999999" customHeight="1" x14ac:dyDescent="0.15">
      <c r="A19" s="427"/>
      <c r="B19" s="457" t="s">
        <v>68</v>
      </c>
      <c r="C19" s="458" t="s">
        <v>69</v>
      </c>
      <c r="D19" s="450"/>
      <c r="E19" s="451"/>
      <c r="F19" s="451"/>
      <c r="G19" s="451"/>
      <c r="H19" s="451"/>
      <c r="I19" s="451"/>
      <c r="J19" s="451"/>
      <c r="K19" s="451"/>
      <c r="L19" s="451"/>
      <c r="M19" s="451"/>
      <c r="N19" s="451"/>
      <c r="O19" s="451"/>
      <c r="P19" s="451"/>
      <c r="Q19" s="451"/>
      <c r="R19" s="451"/>
      <c r="S19" s="451"/>
      <c r="T19" s="451"/>
      <c r="U19" s="451"/>
      <c r="V19" s="459"/>
      <c r="W19" s="459"/>
      <c r="X19" s="459"/>
      <c r="Y19" s="460"/>
    </row>
    <row r="20" spans="1:25" s="443" customFormat="1" ht="19.899999999999999" customHeight="1" x14ac:dyDescent="0.15">
      <c r="A20" s="427"/>
      <c r="B20" s="457" t="s">
        <v>70</v>
      </c>
      <c r="C20" s="462" t="s">
        <v>71</v>
      </c>
      <c r="D20" s="463"/>
      <c r="E20" s="451"/>
      <c r="F20" s="451"/>
      <c r="G20" s="451"/>
      <c r="H20" s="451"/>
      <c r="I20" s="451"/>
      <c r="J20" s="451"/>
      <c r="K20" s="451"/>
      <c r="L20" s="461"/>
      <c r="M20" s="461"/>
      <c r="N20" s="451"/>
      <c r="O20" s="451"/>
      <c r="P20" s="451"/>
      <c r="Q20" s="451"/>
      <c r="R20" s="451"/>
      <c r="S20" s="451"/>
      <c r="T20" s="451"/>
      <c r="U20" s="451"/>
      <c r="V20" s="459"/>
      <c r="W20" s="459"/>
      <c r="X20" s="459"/>
      <c r="Y20" s="460"/>
    </row>
    <row r="21" spans="1:25" s="443" customFormat="1" ht="28.15" customHeight="1" x14ac:dyDescent="0.15">
      <c r="A21" s="427"/>
      <c r="B21" s="454" t="s">
        <v>72</v>
      </c>
      <c r="C21" s="455" t="s">
        <v>73</v>
      </c>
      <c r="D21" s="450"/>
      <c r="E21" s="453">
        <f>E22+E23+E24</f>
        <v>0</v>
      </c>
      <c r="F21" s="453">
        <f t="shared" ref="F21:Y21" si="4">F22+F23+F24</f>
        <v>0</v>
      </c>
      <c r="G21" s="453">
        <f t="shared" si="4"/>
        <v>0</v>
      </c>
      <c r="H21" s="453">
        <f t="shared" si="4"/>
        <v>0</v>
      </c>
      <c r="I21" s="453">
        <f t="shared" si="4"/>
        <v>0</v>
      </c>
      <c r="J21" s="453">
        <f t="shared" si="4"/>
        <v>0</v>
      </c>
      <c r="K21" s="453">
        <f t="shared" si="4"/>
        <v>0</v>
      </c>
      <c r="L21" s="453">
        <f t="shared" si="4"/>
        <v>0</v>
      </c>
      <c r="M21" s="453">
        <f t="shared" si="4"/>
        <v>0</v>
      </c>
      <c r="N21" s="453">
        <f t="shared" si="4"/>
        <v>0</v>
      </c>
      <c r="O21" s="453">
        <f t="shared" si="4"/>
        <v>0</v>
      </c>
      <c r="P21" s="453">
        <f t="shared" si="4"/>
        <v>0</v>
      </c>
      <c r="Q21" s="453">
        <f t="shared" si="4"/>
        <v>0</v>
      </c>
      <c r="R21" s="453">
        <f t="shared" si="4"/>
        <v>0</v>
      </c>
      <c r="S21" s="453">
        <f t="shared" si="4"/>
        <v>0</v>
      </c>
      <c r="T21" s="453">
        <f t="shared" si="4"/>
        <v>0</v>
      </c>
      <c r="U21" s="453">
        <f t="shared" si="4"/>
        <v>0</v>
      </c>
      <c r="V21" s="453">
        <f t="shared" si="4"/>
        <v>0</v>
      </c>
      <c r="W21" s="453">
        <f t="shared" si="4"/>
        <v>0</v>
      </c>
      <c r="X21" s="453">
        <f t="shared" si="4"/>
        <v>0</v>
      </c>
      <c r="Y21" s="453">
        <f t="shared" si="4"/>
        <v>0</v>
      </c>
    </row>
    <row r="22" spans="1:25" s="443" customFormat="1" ht="28.15" customHeight="1" x14ac:dyDescent="0.15">
      <c r="A22" s="427"/>
      <c r="B22" s="457" t="s">
        <v>74</v>
      </c>
      <c r="C22" s="462" t="s">
        <v>75</v>
      </c>
      <c r="D22" s="450"/>
      <c r="E22" s="451"/>
      <c r="F22" s="451"/>
      <c r="G22" s="451"/>
      <c r="H22" s="451"/>
      <c r="I22" s="451"/>
      <c r="J22" s="451"/>
      <c r="K22" s="451"/>
      <c r="L22" s="451"/>
      <c r="M22" s="451"/>
      <c r="N22" s="451"/>
      <c r="O22" s="451"/>
      <c r="P22" s="451"/>
      <c r="Q22" s="451"/>
      <c r="R22" s="451"/>
      <c r="S22" s="451"/>
      <c r="T22" s="451"/>
      <c r="U22" s="451"/>
      <c r="V22" s="459"/>
      <c r="W22" s="459"/>
      <c r="X22" s="459"/>
      <c r="Y22" s="460"/>
    </row>
    <row r="23" spans="1:25" s="443" customFormat="1" ht="19.899999999999999" customHeight="1" x14ac:dyDescent="0.15">
      <c r="A23" s="427"/>
      <c r="B23" s="457" t="s">
        <v>76</v>
      </c>
      <c r="C23" s="462" t="s">
        <v>77</v>
      </c>
      <c r="D23" s="450"/>
      <c r="E23" s="451"/>
      <c r="F23" s="451"/>
      <c r="G23" s="451"/>
      <c r="H23" s="451"/>
      <c r="I23" s="451"/>
      <c r="J23" s="451"/>
      <c r="K23" s="451"/>
      <c r="L23" s="451"/>
      <c r="M23" s="451"/>
      <c r="N23" s="451"/>
      <c r="O23" s="451"/>
      <c r="P23" s="451"/>
      <c r="Q23" s="451"/>
      <c r="R23" s="451"/>
      <c r="S23" s="451"/>
      <c r="T23" s="451"/>
      <c r="U23" s="451"/>
      <c r="V23" s="459"/>
      <c r="W23" s="459"/>
      <c r="X23" s="459"/>
      <c r="Y23" s="460"/>
    </row>
    <row r="24" spans="1:25" s="469" customFormat="1" ht="19.899999999999999" customHeight="1" x14ac:dyDescent="0.15">
      <c r="A24" s="464"/>
      <c r="B24" s="465" t="s">
        <v>78</v>
      </c>
      <c r="C24" s="466" t="s">
        <v>79</v>
      </c>
      <c r="D24" s="450"/>
      <c r="E24" s="467"/>
      <c r="F24" s="467"/>
      <c r="G24" s="467"/>
      <c r="H24" s="467"/>
      <c r="I24" s="467"/>
      <c r="J24" s="467"/>
      <c r="K24" s="467"/>
      <c r="L24" s="467"/>
      <c r="M24" s="467"/>
      <c r="N24" s="467"/>
      <c r="O24" s="467"/>
      <c r="P24" s="467"/>
      <c r="Q24" s="467"/>
      <c r="R24" s="467"/>
      <c r="S24" s="467"/>
      <c r="T24" s="467"/>
      <c r="U24" s="467"/>
      <c r="V24" s="467"/>
      <c r="W24" s="467"/>
      <c r="X24" s="467"/>
      <c r="Y24" s="468"/>
    </row>
    <row r="25" spans="1:25" s="443" customFormat="1" ht="19.899999999999999" customHeight="1" x14ac:dyDescent="0.15">
      <c r="A25" s="427"/>
      <c r="B25" s="454" t="s">
        <v>80</v>
      </c>
      <c r="C25" s="455" t="s">
        <v>81</v>
      </c>
      <c r="D25" s="450"/>
      <c r="E25" s="453">
        <f>E26+E27+E28+E29+E30</f>
        <v>0</v>
      </c>
      <c r="F25" s="453">
        <f t="shared" ref="F25:Y25" si="5">F26+F27+F28+F29+F30</f>
        <v>0</v>
      </c>
      <c r="G25" s="453">
        <f t="shared" si="5"/>
        <v>0</v>
      </c>
      <c r="H25" s="453">
        <f t="shared" si="5"/>
        <v>0</v>
      </c>
      <c r="I25" s="453">
        <f t="shared" si="5"/>
        <v>0</v>
      </c>
      <c r="J25" s="453">
        <f t="shared" si="5"/>
        <v>0</v>
      </c>
      <c r="K25" s="453">
        <f t="shared" si="5"/>
        <v>0</v>
      </c>
      <c r="L25" s="453">
        <f t="shared" si="5"/>
        <v>0</v>
      </c>
      <c r="M25" s="453">
        <f t="shared" si="5"/>
        <v>0</v>
      </c>
      <c r="N25" s="453">
        <f t="shared" si="5"/>
        <v>0</v>
      </c>
      <c r="O25" s="453">
        <f t="shared" si="5"/>
        <v>0</v>
      </c>
      <c r="P25" s="453">
        <f t="shared" si="5"/>
        <v>0</v>
      </c>
      <c r="Q25" s="453">
        <f t="shared" si="5"/>
        <v>0</v>
      </c>
      <c r="R25" s="453">
        <f t="shared" si="5"/>
        <v>0</v>
      </c>
      <c r="S25" s="453">
        <f t="shared" si="5"/>
        <v>0</v>
      </c>
      <c r="T25" s="453">
        <f t="shared" si="5"/>
        <v>0</v>
      </c>
      <c r="U25" s="453">
        <f t="shared" si="5"/>
        <v>0</v>
      </c>
      <c r="V25" s="453">
        <f t="shared" si="5"/>
        <v>0</v>
      </c>
      <c r="W25" s="453">
        <f t="shared" si="5"/>
        <v>0</v>
      </c>
      <c r="X25" s="453">
        <f t="shared" si="5"/>
        <v>0</v>
      </c>
      <c r="Y25" s="453">
        <f t="shared" si="5"/>
        <v>0</v>
      </c>
    </row>
    <row r="26" spans="1:25" s="443" customFormat="1" ht="19.899999999999999" customHeight="1" x14ac:dyDescent="0.15">
      <c r="A26" s="427"/>
      <c r="B26" s="457" t="s">
        <v>82</v>
      </c>
      <c r="C26" s="458" t="s">
        <v>83</v>
      </c>
      <c r="D26" s="450"/>
      <c r="E26" s="451"/>
      <c r="F26" s="451"/>
      <c r="G26" s="461"/>
      <c r="H26" s="451"/>
      <c r="I26" s="451"/>
      <c r="J26" s="451"/>
      <c r="K26" s="451"/>
      <c r="L26" s="451"/>
      <c r="M26" s="451"/>
      <c r="N26" s="451"/>
      <c r="O26" s="451"/>
      <c r="P26" s="451"/>
      <c r="Q26" s="451"/>
      <c r="R26" s="451"/>
      <c r="S26" s="451"/>
      <c r="T26" s="451"/>
      <c r="U26" s="451"/>
      <c r="V26" s="459"/>
      <c r="W26" s="459"/>
      <c r="X26" s="459"/>
      <c r="Y26" s="460"/>
    </row>
    <row r="27" spans="1:25" s="443" customFormat="1" ht="19.899999999999999" customHeight="1" x14ac:dyDescent="0.15">
      <c r="A27" s="427"/>
      <c r="B27" s="457" t="s">
        <v>84</v>
      </c>
      <c r="C27" s="458" t="s">
        <v>85</v>
      </c>
      <c r="D27" s="450"/>
      <c r="E27" s="451"/>
      <c r="F27" s="451"/>
      <c r="G27" s="451"/>
      <c r="H27" s="451"/>
      <c r="I27" s="451"/>
      <c r="J27" s="451"/>
      <c r="K27" s="451"/>
      <c r="L27" s="451"/>
      <c r="M27" s="451"/>
      <c r="N27" s="451"/>
      <c r="O27" s="451"/>
      <c r="P27" s="451"/>
      <c r="Q27" s="451"/>
      <c r="R27" s="451"/>
      <c r="S27" s="451"/>
      <c r="T27" s="451"/>
      <c r="U27" s="451"/>
      <c r="V27" s="459"/>
      <c r="W27" s="459"/>
      <c r="X27" s="459"/>
      <c r="Y27" s="460"/>
    </row>
    <row r="28" spans="1:25" s="443" customFormat="1" ht="19.899999999999999" customHeight="1" x14ac:dyDescent="0.15">
      <c r="A28" s="427"/>
      <c r="B28" s="457" t="s">
        <v>86</v>
      </c>
      <c r="C28" s="458" t="s">
        <v>87</v>
      </c>
      <c r="D28" s="450"/>
      <c r="E28" s="451"/>
      <c r="F28" s="451"/>
      <c r="G28" s="451"/>
      <c r="H28" s="451"/>
      <c r="I28" s="451"/>
      <c r="J28" s="451"/>
      <c r="K28" s="451"/>
      <c r="L28" s="451"/>
      <c r="M28" s="451"/>
      <c r="N28" s="451"/>
      <c r="O28" s="451"/>
      <c r="P28" s="451"/>
      <c r="Q28" s="451"/>
      <c r="R28" s="451"/>
      <c r="S28" s="451"/>
      <c r="T28" s="451"/>
      <c r="U28" s="451"/>
      <c r="V28" s="459"/>
      <c r="W28" s="459"/>
      <c r="X28" s="459"/>
      <c r="Y28" s="460"/>
    </row>
    <row r="29" spans="1:25" s="443" customFormat="1" ht="19.899999999999999" customHeight="1" x14ac:dyDescent="0.15">
      <c r="A29" s="427"/>
      <c r="B29" s="457" t="s">
        <v>88</v>
      </c>
      <c r="C29" s="458" t="s">
        <v>89</v>
      </c>
      <c r="D29" s="450"/>
      <c r="E29" s="451"/>
      <c r="F29" s="451"/>
      <c r="G29" s="451"/>
      <c r="H29" s="451"/>
      <c r="I29" s="451"/>
      <c r="J29" s="451"/>
      <c r="K29" s="451"/>
      <c r="L29" s="451"/>
      <c r="M29" s="451"/>
      <c r="N29" s="451"/>
      <c r="O29" s="451"/>
      <c r="P29" s="451"/>
      <c r="Q29" s="451"/>
      <c r="R29" s="451"/>
      <c r="S29" s="451"/>
      <c r="T29" s="451"/>
      <c r="U29" s="451"/>
      <c r="V29" s="459"/>
      <c r="W29" s="459"/>
      <c r="X29" s="459"/>
      <c r="Y29" s="460"/>
    </row>
    <row r="30" spans="1:25" s="443" customFormat="1" ht="19.899999999999999" customHeight="1" x14ac:dyDescent="0.2">
      <c r="A30" s="427"/>
      <c r="B30" s="465" t="s">
        <v>90</v>
      </c>
      <c r="C30" s="470" t="s">
        <v>91</v>
      </c>
      <c r="D30" s="450"/>
      <c r="E30" s="451"/>
      <c r="F30" s="451"/>
      <c r="G30" s="451"/>
      <c r="H30" s="451"/>
      <c r="I30" s="451"/>
      <c r="J30" s="451"/>
      <c r="K30" s="451"/>
      <c r="L30" s="451"/>
      <c r="M30" s="451"/>
      <c r="N30" s="451"/>
      <c r="O30" s="451"/>
      <c r="P30" s="451"/>
      <c r="Q30" s="451"/>
      <c r="R30" s="451"/>
      <c r="S30" s="451"/>
      <c r="T30" s="451"/>
      <c r="U30" s="451"/>
      <c r="V30" s="459"/>
      <c r="W30" s="459"/>
      <c r="X30" s="459"/>
      <c r="Y30" s="460"/>
    </row>
    <row r="31" spans="1:25" s="443" customFormat="1" ht="19.899999999999999" customHeight="1" x14ac:dyDescent="0.15">
      <c r="A31" s="427"/>
      <c r="B31" s="454" t="s">
        <v>92</v>
      </c>
      <c r="C31" s="455" t="s">
        <v>93</v>
      </c>
      <c r="D31" s="450"/>
      <c r="E31" s="453"/>
      <c r="F31" s="453"/>
      <c r="G31" s="453"/>
      <c r="H31" s="453"/>
      <c r="I31" s="453"/>
      <c r="J31" s="453"/>
      <c r="K31" s="453"/>
      <c r="L31" s="453"/>
      <c r="M31" s="453"/>
      <c r="N31" s="453"/>
      <c r="O31" s="453"/>
      <c r="P31" s="453"/>
      <c r="Q31" s="453"/>
      <c r="R31" s="453"/>
      <c r="S31" s="453"/>
      <c r="T31" s="453"/>
      <c r="U31" s="453"/>
      <c r="V31" s="453"/>
      <c r="W31" s="453"/>
      <c r="X31" s="453"/>
      <c r="Y31" s="453"/>
    </row>
    <row r="32" spans="1:25" s="443" customFormat="1" ht="28.15" customHeight="1" x14ac:dyDescent="0.15">
      <c r="A32" s="427"/>
      <c r="B32" s="444" t="s">
        <v>94</v>
      </c>
      <c r="C32" s="445" t="s">
        <v>95</v>
      </c>
      <c r="D32" s="450"/>
      <c r="E32" s="453">
        <f>E33+E34+E35+E36+E37+E38+E39+E40</f>
        <v>0</v>
      </c>
      <c r="F32" s="453">
        <f t="shared" ref="F32:Y32" si="6">F33+F34+F35+F36+F37+F38+F39+F40</f>
        <v>0</v>
      </c>
      <c r="G32" s="453">
        <f t="shared" si="6"/>
        <v>0</v>
      </c>
      <c r="H32" s="453">
        <f t="shared" si="6"/>
        <v>0</v>
      </c>
      <c r="I32" s="453">
        <f t="shared" si="6"/>
        <v>0</v>
      </c>
      <c r="J32" s="453">
        <f t="shared" si="6"/>
        <v>0</v>
      </c>
      <c r="K32" s="453">
        <f t="shared" si="6"/>
        <v>0</v>
      </c>
      <c r="L32" s="453">
        <f t="shared" si="6"/>
        <v>0</v>
      </c>
      <c r="M32" s="453">
        <f t="shared" si="6"/>
        <v>0</v>
      </c>
      <c r="N32" s="453">
        <f t="shared" si="6"/>
        <v>0</v>
      </c>
      <c r="O32" s="453">
        <f t="shared" si="6"/>
        <v>0</v>
      </c>
      <c r="P32" s="453">
        <f t="shared" si="6"/>
        <v>0</v>
      </c>
      <c r="Q32" s="453">
        <f t="shared" si="6"/>
        <v>0</v>
      </c>
      <c r="R32" s="453">
        <f t="shared" si="6"/>
        <v>0</v>
      </c>
      <c r="S32" s="453">
        <f t="shared" si="6"/>
        <v>0</v>
      </c>
      <c r="T32" s="453">
        <f t="shared" si="6"/>
        <v>0</v>
      </c>
      <c r="U32" s="453">
        <f t="shared" si="6"/>
        <v>0</v>
      </c>
      <c r="V32" s="453">
        <f t="shared" si="6"/>
        <v>0</v>
      </c>
      <c r="W32" s="453">
        <f t="shared" si="6"/>
        <v>0</v>
      </c>
      <c r="X32" s="453">
        <f t="shared" si="6"/>
        <v>0</v>
      </c>
      <c r="Y32" s="453">
        <f t="shared" si="6"/>
        <v>0</v>
      </c>
    </row>
    <row r="33" spans="1:25" s="443" customFormat="1" ht="19.899999999999999" customHeight="1" x14ac:dyDescent="0.15">
      <c r="A33" s="427"/>
      <c r="B33" s="457" t="s">
        <v>96</v>
      </c>
      <c r="C33" s="471" t="s">
        <v>97</v>
      </c>
      <c r="D33" s="450"/>
      <c r="E33" s="461"/>
      <c r="F33" s="451"/>
      <c r="G33" s="451"/>
      <c r="H33" s="451"/>
      <c r="I33" s="451"/>
      <c r="J33" s="451"/>
      <c r="K33" s="451"/>
      <c r="L33" s="451"/>
      <c r="M33" s="451"/>
      <c r="N33" s="451"/>
      <c r="O33" s="451"/>
      <c r="P33" s="451"/>
      <c r="Q33" s="451"/>
      <c r="R33" s="451"/>
      <c r="S33" s="451"/>
      <c r="T33" s="451"/>
      <c r="U33" s="451"/>
      <c r="V33" s="451"/>
      <c r="W33" s="451"/>
      <c r="X33" s="451"/>
      <c r="Y33" s="452"/>
    </row>
    <row r="34" spans="1:25" s="443" customFormat="1" ht="19.899999999999999" customHeight="1" x14ac:dyDescent="0.15">
      <c r="A34" s="427"/>
      <c r="B34" s="457" t="s">
        <v>98</v>
      </c>
      <c r="C34" s="471" t="s">
        <v>99</v>
      </c>
      <c r="D34" s="450"/>
      <c r="E34" s="451"/>
      <c r="F34" s="451"/>
      <c r="G34" s="451"/>
      <c r="H34" s="451"/>
      <c r="I34" s="461"/>
      <c r="J34" s="451"/>
      <c r="K34" s="451"/>
      <c r="L34" s="451"/>
      <c r="M34" s="451"/>
      <c r="N34" s="451"/>
      <c r="O34" s="451"/>
      <c r="P34" s="451"/>
      <c r="Q34" s="451"/>
      <c r="R34" s="451"/>
      <c r="S34" s="451"/>
      <c r="T34" s="451"/>
      <c r="U34" s="451"/>
      <c r="V34" s="451"/>
      <c r="W34" s="451"/>
      <c r="X34" s="451"/>
      <c r="Y34" s="452"/>
    </row>
    <row r="35" spans="1:25" s="443" customFormat="1" ht="19.899999999999999" customHeight="1" x14ac:dyDescent="0.15">
      <c r="A35" s="427"/>
      <c r="B35" s="457" t="s">
        <v>100</v>
      </c>
      <c r="C35" s="471" t="s">
        <v>101</v>
      </c>
      <c r="D35" s="450"/>
      <c r="E35" s="451"/>
      <c r="F35" s="451"/>
      <c r="G35" s="451"/>
      <c r="H35" s="451"/>
      <c r="I35" s="451"/>
      <c r="J35" s="451"/>
      <c r="K35" s="451"/>
      <c r="L35" s="451"/>
      <c r="M35" s="451"/>
      <c r="N35" s="451"/>
      <c r="O35" s="451"/>
      <c r="P35" s="451"/>
      <c r="Q35" s="451"/>
      <c r="R35" s="451"/>
      <c r="S35" s="451"/>
      <c r="T35" s="451"/>
      <c r="U35" s="451"/>
      <c r="V35" s="451"/>
      <c r="W35" s="451"/>
      <c r="X35" s="451"/>
      <c r="Y35" s="452"/>
    </row>
    <row r="36" spans="1:25" s="443" customFormat="1" ht="19.899999999999999" customHeight="1" x14ac:dyDescent="0.15">
      <c r="A36" s="427"/>
      <c r="B36" s="457" t="s">
        <v>102</v>
      </c>
      <c r="C36" s="471" t="s">
        <v>103</v>
      </c>
      <c r="D36" s="450"/>
      <c r="E36" s="451"/>
      <c r="F36" s="451"/>
      <c r="G36" s="451"/>
      <c r="H36" s="451"/>
      <c r="I36" s="451"/>
      <c r="J36" s="451"/>
      <c r="K36" s="451"/>
      <c r="L36" s="451"/>
      <c r="M36" s="451"/>
      <c r="N36" s="451"/>
      <c r="O36" s="451"/>
      <c r="P36" s="451"/>
      <c r="Q36" s="451"/>
      <c r="R36" s="451"/>
      <c r="S36" s="451"/>
      <c r="T36" s="451"/>
      <c r="U36" s="451"/>
      <c r="V36" s="451"/>
      <c r="W36" s="451"/>
      <c r="X36" s="451"/>
      <c r="Y36" s="452"/>
    </row>
    <row r="37" spans="1:25" s="443" customFormat="1" ht="19.899999999999999" customHeight="1" x14ac:dyDescent="0.15">
      <c r="A37" s="427"/>
      <c r="B37" s="457" t="s">
        <v>104</v>
      </c>
      <c r="C37" s="471" t="s">
        <v>105</v>
      </c>
      <c r="D37" s="450"/>
      <c r="E37" s="451"/>
      <c r="F37" s="451"/>
      <c r="G37" s="451"/>
      <c r="H37" s="451"/>
      <c r="I37" s="451"/>
      <c r="J37" s="451"/>
      <c r="K37" s="451"/>
      <c r="L37" s="451"/>
      <c r="M37" s="451"/>
      <c r="N37" s="451"/>
      <c r="O37" s="451"/>
      <c r="P37" s="451"/>
      <c r="Q37" s="451"/>
      <c r="R37" s="451"/>
      <c r="S37" s="451"/>
      <c r="T37" s="451"/>
      <c r="U37" s="451"/>
      <c r="V37" s="451"/>
      <c r="W37" s="451"/>
      <c r="X37" s="451"/>
      <c r="Y37" s="452"/>
    </row>
    <row r="38" spans="1:25" s="443" customFormat="1" ht="19.899999999999999" customHeight="1" x14ac:dyDescent="0.15">
      <c r="A38" s="427"/>
      <c r="B38" s="457" t="s">
        <v>106</v>
      </c>
      <c r="C38" s="471" t="s">
        <v>107</v>
      </c>
      <c r="D38" s="450"/>
      <c r="E38" s="451"/>
      <c r="F38" s="451"/>
      <c r="G38" s="451"/>
      <c r="H38" s="451"/>
      <c r="I38" s="451"/>
      <c r="J38" s="451"/>
      <c r="K38" s="451"/>
      <c r="L38" s="451"/>
      <c r="M38" s="451"/>
      <c r="N38" s="451"/>
      <c r="O38" s="451"/>
      <c r="P38" s="451"/>
      <c r="Q38" s="451"/>
      <c r="R38" s="451"/>
      <c r="S38" s="451"/>
      <c r="T38" s="451"/>
      <c r="U38" s="451"/>
      <c r="V38" s="451"/>
      <c r="W38" s="451"/>
      <c r="X38" s="451"/>
      <c r="Y38" s="452"/>
    </row>
    <row r="39" spans="1:25" s="443" customFormat="1" ht="19.899999999999999" customHeight="1" x14ac:dyDescent="0.15">
      <c r="A39" s="427"/>
      <c r="B39" s="457" t="s">
        <v>108</v>
      </c>
      <c r="C39" s="471" t="s">
        <v>109</v>
      </c>
      <c r="D39" s="450"/>
      <c r="E39" s="451"/>
      <c r="F39" s="451"/>
      <c r="G39" s="451"/>
      <c r="H39" s="451"/>
      <c r="I39" s="451"/>
      <c r="J39" s="451"/>
      <c r="K39" s="451"/>
      <c r="L39" s="451"/>
      <c r="M39" s="451"/>
      <c r="N39" s="451"/>
      <c r="O39" s="451"/>
      <c r="P39" s="451"/>
      <c r="Q39" s="451"/>
      <c r="R39" s="451"/>
      <c r="S39" s="451"/>
      <c r="T39" s="451"/>
      <c r="U39" s="451"/>
      <c r="V39" s="451"/>
      <c r="W39" s="451"/>
      <c r="X39" s="451"/>
      <c r="Y39" s="452"/>
    </row>
    <row r="40" spans="1:25" s="443" customFormat="1" ht="19.899999999999999" customHeight="1" x14ac:dyDescent="0.15">
      <c r="A40" s="427"/>
      <c r="B40" s="457" t="s">
        <v>110</v>
      </c>
      <c r="C40" s="471" t="s">
        <v>111</v>
      </c>
      <c r="D40" s="450"/>
      <c r="E40" s="451"/>
      <c r="F40" s="451"/>
      <c r="G40" s="451"/>
      <c r="H40" s="451"/>
      <c r="I40" s="451"/>
      <c r="J40" s="451"/>
      <c r="K40" s="451"/>
      <c r="L40" s="451"/>
      <c r="M40" s="451"/>
      <c r="N40" s="451"/>
      <c r="O40" s="451"/>
      <c r="P40" s="451"/>
      <c r="Q40" s="451"/>
      <c r="R40" s="451"/>
      <c r="S40" s="451"/>
      <c r="T40" s="451"/>
      <c r="U40" s="451"/>
      <c r="V40" s="451"/>
      <c r="W40" s="451"/>
      <c r="X40" s="451"/>
      <c r="Y40" s="452"/>
    </row>
    <row r="41" spans="1:25" s="443" customFormat="1" ht="22.15" customHeight="1" x14ac:dyDescent="0.2">
      <c r="A41" s="427"/>
      <c r="B41" s="472" t="s">
        <v>112</v>
      </c>
      <c r="C41" s="473" t="s">
        <v>113</v>
      </c>
      <c r="D41" s="450"/>
      <c r="E41" s="459"/>
      <c r="F41" s="459"/>
      <c r="G41" s="459"/>
      <c r="H41" s="459"/>
      <c r="I41" s="459"/>
      <c r="J41" s="459"/>
      <c r="K41" s="459"/>
      <c r="L41" s="459"/>
      <c r="M41" s="459"/>
      <c r="N41" s="459"/>
      <c r="O41" s="459"/>
      <c r="P41" s="459"/>
      <c r="Q41" s="459"/>
      <c r="R41" s="459"/>
      <c r="S41" s="459"/>
      <c r="T41" s="459"/>
      <c r="U41" s="459"/>
      <c r="V41" s="459"/>
      <c r="W41" s="459"/>
      <c r="X41" s="459"/>
      <c r="Y41" s="460"/>
    </row>
    <row r="42" spans="1:25" s="469" customFormat="1" ht="28.15" customHeight="1" x14ac:dyDescent="0.15">
      <c r="A42" s="464"/>
      <c r="B42" s="474" t="s">
        <v>114</v>
      </c>
      <c r="C42" s="475" t="s">
        <v>115</v>
      </c>
      <c r="D42" s="450"/>
      <c r="E42" s="467"/>
      <c r="F42" s="467"/>
      <c r="G42" s="467"/>
      <c r="H42" s="467"/>
      <c r="I42" s="467"/>
      <c r="J42" s="467"/>
      <c r="K42" s="467"/>
      <c r="L42" s="467"/>
      <c r="M42" s="467"/>
      <c r="N42" s="467"/>
      <c r="O42" s="467"/>
      <c r="P42" s="467"/>
      <c r="Q42" s="467"/>
      <c r="R42" s="467"/>
      <c r="S42" s="467"/>
      <c r="T42" s="467"/>
      <c r="U42" s="467"/>
      <c r="V42" s="467"/>
      <c r="W42" s="467"/>
      <c r="X42" s="467"/>
      <c r="Y42" s="468"/>
    </row>
    <row r="43" spans="1:25" s="443" customFormat="1" ht="22.15" customHeight="1" x14ac:dyDescent="0.15">
      <c r="A43" s="427"/>
      <c r="B43" s="472" t="s">
        <v>116</v>
      </c>
      <c r="C43" s="476" t="s">
        <v>117</v>
      </c>
      <c r="D43" s="450"/>
      <c r="E43" s="459"/>
      <c r="F43" s="459"/>
      <c r="G43" s="459"/>
      <c r="H43" s="459"/>
      <c r="I43" s="459"/>
      <c r="J43" s="459"/>
      <c r="K43" s="459"/>
      <c r="L43" s="459"/>
      <c r="M43" s="459"/>
      <c r="N43" s="459"/>
      <c r="O43" s="459"/>
      <c r="P43" s="459"/>
      <c r="Q43" s="459"/>
      <c r="R43" s="459"/>
      <c r="S43" s="459"/>
      <c r="T43" s="459"/>
      <c r="U43" s="459"/>
      <c r="V43" s="459"/>
      <c r="W43" s="459"/>
      <c r="X43" s="459"/>
      <c r="Y43" s="460"/>
    </row>
    <row r="44" spans="1:25" s="443" customFormat="1" ht="22.15" customHeight="1" thickBot="1" x14ac:dyDescent="0.2">
      <c r="A44" s="427"/>
      <c r="B44" s="444" t="s">
        <v>118</v>
      </c>
      <c r="C44" s="445" t="s">
        <v>119</v>
      </c>
      <c r="D44" s="477"/>
      <c r="E44" s="478">
        <f t="shared" ref="E44:Y44" si="7">E10+E14+E32+E41+E42+E43</f>
        <v>0</v>
      </c>
      <c r="F44" s="479">
        <f t="shared" si="7"/>
        <v>0</v>
      </c>
      <c r="G44" s="479">
        <f t="shared" si="7"/>
        <v>0</v>
      </c>
      <c r="H44" s="479">
        <f t="shared" si="7"/>
        <v>0</v>
      </c>
      <c r="I44" s="479">
        <f t="shared" si="7"/>
        <v>0</v>
      </c>
      <c r="J44" s="479">
        <f t="shared" si="7"/>
        <v>0</v>
      </c>
      <c r="K44" s="479">
        <f t="shared" si="7"/>
        <v>0</v>
      </c>
      <c r="L44" s="479">
        <f t="shared" si="7"/>
        <v>0</v>
      </c>
      <c r="M44" s="479">
        <f t="shared" si="7"/>
        <v>0</v>
      </c>
      <c r="N44" s="479">
        <f t="shared" si="7"/>
        <v>0</v>
      </c>
      <c r="O44" s="479">
        <f t="shared" si="7"/>
        <v>0</v>
      </c>
      <c r="P44" s="479">
        <f t="shared" si="7"/>
        <v>0</v>
      </c>
      <c r="Q44" s="479">
        <f t="shared" si="7"/>
        <v>0</v>
      </c>
      <c r="R44" s="479">
        <f t="shared" si="7"/>
        <v>0</v>
      </c>
      <c r="S44" s="479">
        <f t="shared" si="7"/>
        <v>0</v>
      </c>
      <c r="T44" s="479">
        <f t="shared" si="7"/>
        <v>0</v>
      </c>
      <c r="U44" s="479">
        <f t="shared" si="7"/>
        <v>0</v>
      </c>
      <c r="V44" s="479">
        <f t="shared" si="7"/>
        <v>0</v>
      </c>
      <c r="W44" s="479">
        <f t="shared" si="7"/>
        <v>0</v>
      </c>
      <c r="X44" s="479">
        <f t="shared" si="7"/>
        <v>0</v>
      </c>
      <c r="Y44" s="479">
        <f t="shared" si="7"/>
        <v>0</v>
      </c>
    </row>
    <row r="45" spans="1:25" s="443" customFormat="1" ht="67.150000000000006" customHeight="1" x14ac:dyDescent="0.25">
      <c r="A45" s="427"/>
      <c r="B45" s="480">
        <v>2</v>
      </c>
      <c r="C45" s="481" t="s">
        <v>120</v>
      </c>
      <c r="D45" s="441"/>
      <c r="E45" s="441" t="s">
        <v>29</v>
      </c>
      <c r="F45" s="441" t="s">
        <v>30</v>
      </c>
      <c r="G45" s="441" t="s">
        <v>31</v>
      </c>
      <c r="H45" s="441" t="s">
        <v>32</v>
      </c>
      <c r="I45" s="441" t="s">
        <v>33</v>
      </c>
      <c r="J45" s="441" t="s">
        <v>34</v>
      </c>
      <c r="K45" s="441" t="s">
        <v>35</v>
      </c>
      <c r="L45" s="441" t="s">
        <v>36</v>
      </c>
      <c r="M45" s="441" t="s">
        <v>37</v>
      </c>
      <c r="N45" s="441" t="s">
        <v>38</v>
      </c>
      <c r="O45" s="441" t="s">
        <v>39</v>
      </c>
      <c r="P45" s="441" t="s">
        <v>40</v>
      </c>
      <c r="Q45" s="441" t="s">
        <v>41</v>
      </c>
      <c r="R45" s="441" t="s">
        <v>42</v>
      </c>
      <c r="S45" s="441" t="s">
        <v>43</v>
      </c>
      <c r="T45" s="441" t="s">
        <v>44</v>
      </c>
      <c r="U45" s="441" t="s">
        <v>45</v>
      </c>
      <c r="V45" s="441" t="s">
        <v>46</v>
      </c>
      <c r="W45" s="441" t="s">
        <v>47</v>
      </c>
      <c r="X45" s="441" t="s">
        <v>48</v>
      </c>
      <c r="Y45" s="442" t="s">
        <v>49</v>
      </c>
    </row>
    <row r="46" spans="1:25" s="443" customFormat="1" ht="28.15" customHeight="1" x14ac:dyDescent="0.15">
      <c r="A46" s="427"/>
      <c r="B46" s="444" t="s">
        <v>121</v>
      </c>
      <c r="C46" s="445" t="s">
        <v>122</v>
      </c>
      <c r="D46" s="446"/>
      <c r="E46" s="482">
        <f>E47+E53+E57+E63</f>
        <v>0</v>
      </c>
      <c r="F46" s="482">
        <f t="shared" ref="F46:Y46" si="8">F47+F53+F57+F63</f>
        <v>0</v>
      </c>
      <c r="G46" s="482">
        <f t="shared" si="8"/>
        <v>0</v>
      </c>
      <c r="H46" s="482">
        <f t="shared" si="8"/>
        <v>0</v>
      </c>
      <c r="I46" s="482">
        <f t="shared" si="8"/>
        <v>0</v>
      </c>
      <c r="J46" s="482">
        <f t="shared" si="8"/>
        <v>0</v>
      </c>
      <c r="K46" s="482">
        <f t="shared" si="8"/>
        <v>0</v>
      </c>
      <c r="L46" s="482">
        <f t="shared" si="8"/>
        <v>0</v>
      </c>
      <c r="M46" s="482">
        <f t="shared" si="8"/>
        <v>0</v>
      </c>
      <c r="N46" s="482">
        <f t="shared" si="8"/>
        <v>0</v>
      </c>
      <c r="O46" s="482">
        <f t="shared" si="8"/>
        <v>0</v>
      </c>
      <c r="P46" s="482">
        <f t="shared" si="8"/>
        <v>0</v>
      </c>
      <c r="Q46" s="482">
        <f t="shared" si="8"/>
        <v>0</v>
      </c>
      <c r="R46" s="482">
        <f t="shared" si="8"/>
        <v>0</v>
      </c>
      <c r="S46" s="482">
        <f t="shared" si="8"/>
        <v>0</v>
      </c>
      <c r="T46" s="482">
        <f t="shared" si="8"/>
        <v>0</v>
      </c>
      <c r="U46" s="482">
        <f t="shared" si="8"/>
        <v>0</v>
      </c>
      <c r="V46" s="482">
        <f t="shared" si="8"/>
        <v>0</v>
      </c>
      <c r="W46" s="482">
        <f t="shared" si="8"/>
        <v>0</v>
      </c>
      <c r="X46" s="482">
        <f t="shared" si="8"/>
        <v>0</v>
      </c>
      <c r="Y46" s="482">
        <f t="shared" si="8"/>
        <v>0</v>
      </c>
    </row>
    <row r="47" spans="1:25" s="443" customFormat="1" ht="19.899999999999999" customHeight="1" x14ac:dyDescent="0.15">
      <c r="A47" s="427"/>
      <c r="B47" s="454" t="s">
        <v>123</v>
      </c>
      <c r="C47" s="455" t="s">
        <v>61</v>
      </c>
      <c r="D47" s="483"/>
      <c r="E47" s="482">
        <f t="shared" ref="E47:Y47" si="9">E48+E52</f>
        <v>0</v>
      </c>
      <c r="F47" s="482">
        <f t="shared" si="9"/>
        <v>0</v>
      </c>
      <c r="G47" s="482">
        <f t="shared" si="9"/>
        <v>0</v>
      </c>
      <c r="H47" s="482">
        <f t="shared" si="9"/>
        <v>0</v>
      </c>
      <c r="I47" s="482">
        <f t="shared" si="9"/>
        <v>0</v>
      </c>
      <c r="J47" s="482">
        <f t="shared" si="9"/>
        <v>0</v>
      </c>
      <c r="K47" s="482">
        <f t="shared" si="9"/>
        <v>0</v>
      </c>
      <c r="L47" s="482">
        <f t="shared" si="9"/>
        <v>0</v>
      </c>
      <c r="M47" s="482">
        <f t="shared" si="9"/>
        <v>0</v>
      </c>
      <c r="N47" s="482">
        <f t="shared" si="9"/>
        <v>0</v>
      </c>
      <c r="O47" s="482">
        <f t="shared" si="9"/>
        <v>0</v>
      </c>
      <c r="P47" s="482">
        <f t="shared" si="9"/>
        <v>0</v>
      </c>
      <c r="Q47" s="482">
        <f t="shared" si="9"/>
        <v>0</v>
      </c>
      <c r="R47" s="482">
        <f t="shared" si="9"/>
        <v>0</v>
      </c>
      <c r="S47" s="482">
        <f t="shared" si="9"/>
        <v>0</v>
      </c>
      <c r="T47" s="482">
        <f t="shared" si="9"/>
        <v>0</v>
      </c>
      <c r="U47" s="482">
        <f t="shared" si="9"/>
        <v>0</v>
      </c>
      <c r="V47" s="482">
        <f t="shared" si="9"/>
        <v>0</v>
      </c>
      <c r="W47" s="482">
        <f t="shared" si="9"/>
        <v>0</v>
      </c>
      <c r="X47" s="482">
        <f t="shared" si="9"/>
        <v>0</v>
      </c>
      <c r="Y47" s="482">
        <f t="shared" si="9"/>
        <v>0</v>
      </c>
    </row>
    <row r="48" spans="1:25" s="443" customFormat="1" ht="18" customHeight="1" x14ac:dyDescent="0.15">
      <c r="A48" s="427"/>
      <c r="B48" s="454" t="s">
        <v>124</v>
      </c>
      <c r="C48" s="456" t="s">
        <v>63</v>
      </c>
      <c r="D48" s="450"/>
      <c r="E48" s="453">
        <f>E49+E50+E51</f>
        <v>0</v>
      </c>
      <c r="F48" s="453">
        <f t="shared" ref="F48:Y48" si="10">F49+F50+F51</f>
        <v>0</v>
      </c>
      <c r="G48" s="453">
        <f t="shared" si="10"/>
        <v>0</v>
      </c>
      <c r="H48" s="453">
        <f t="shared" si="10"/>
        <v>0</v>
      </c>
      <c r="I48" s="453">
        <f t="shared" si="10"/>
        <v>0</v>
      </c>
      <c r="J48" s="453">
        <f t="shared" si="10"/>
        <v>0</v>
      </c>
      <c r="K48" s="453">
        <f t="shared" si="10"/>
        <v>0</v>
      </c>
      <c r="L48" s="453">
        <f t="shared" si="10"/>
        <v>0</v>
      </c>
      <c r="M48" s="453">
        <f t="shared" si="10"/>
        <v>0</v>
      </c>
      <c r="N48" s="453">
        <f t="shared" si="10"/>
        <v>0</v>
      </c>
      <c r="O48" s="453">
        <f t="shared" si="10"/>
        <v>0</v>
      </c>
      <c r="P48" s="453">
        <f t="shared" si="10"/>
        <v>0</v>
      </c>
      <c r="Q48" s="453">
        <f t="shared" si="10"/>
        <v>0</v>
      </c>
      <c r="R48" s="453">
        <f t="shared" si="10"/>
        <v>0</v>
      </c>
      <c r="S48" s="453">
        <f t="shared" si="10"/>
        <v>0</v>
      </c>
      <c r="T48" s="453">
        <f t="shared" si="10"/>
        <v>0</v>
      </c>
      <c r="U48" s="453">
        <f t="shared" si="10"/>
        <v>0</v>
      </c>
      <c r="V48" s="453">
        <f t="shared" si="10"/>
        <v>0</v>
      </c>
      <c r="W48" s="453">
        <f t="shared" si="10"/>
        <v>0</v>
      </c>
      <c r="X48" s="453">
        <f t="shared" si="10"/>
        <v>0</v>
      </c>
      <c r="Y48" s="453">
        <f t="shared" si="10"/>
        <v>0</v>
      </c>
    </row>
    <row r="49" spans="1:25" s="443" customFormat="1" ht="19.899999999999999" customHeight="1" x14ac:dyDescent="0.15">
      <c r="A49" s="427"/>
      <c r="B49" s="457" t="s">
        <v>125</v>
      </c>
      <c r="C49" s="458" t="s">
        <v>65</v>
      </c>
      <c r="D49" s="450"/>
      <c r="E49" s="451"/>
      <c r="F49" s="451"/>
      <c r="G49" s="451"/>
      <c r="H49" s="451"/>
      <c r="I49" s="451"/>
      <c r="J49" s="451"/>
      <c r="K49" s="451"/>
      <c r="L49" s="484"/>
      <c r="M49" s="484"/>
      <c r="N49" s="484"/>
      <c r="O49" s="484"/>
      <c r="P49" s="484"/>
      <c r="Q49" s="451"/>
      <c r="R49" s="451"/>
      <c r="S49" s="451"/>
      <c r="T49" s="451"/>
      <c r="U49" s="451"/>
      <c r="V49" s="451"/>
      <c r="W49" s="451"/>
      <c r="X49" s="467"/>
      <c r="Y49" s="468"/>
    </row>
    <row r="50" spans="1:25" s="443" customFormat="1" ht="19.149999999999999" customHeight="1" x14ac:dyDescent="0.15">
      <c r="A50" s="427"/>
      <c r="B50" s="457" t="s">
        <v>126</v>
      </c>
      <c r="C50" s="458" t="s">
        <v>67</v>
      </c>
      <c r="D50" s="450"/>
      <c r="E50" s="451"/>
      <c r="F50" s="451"/>
      <c r="G50" s="451"/>
      <c r="H50" s="451"/>
      <c r="I50" s="451"/>
      <c r="J50" s="451"/>
      <c r="K50" s="461"/>
      <c r="L50" s="484"/>
      <c r="M50" s="484"/>
      <c r="N50" s="484"/>
      <c r="O50" s="484"/>
      <c r="P50" s="484"/>
      <c r="Q50" s="451"/>
      <c r="R50" s="451"/>
      <c r="S50" s="451"/>
      <c r="T50" s="451"/>
      <c r="U50" s="451"/>
      <c r="V50" s="451"/>
      <c r="W50" s="451"/>
      <c r="X50" s="467"/>
      <c r="Y50" s="468"/>
    </row>
    <row r="51" spans="1:25" s="443" customFormat="1" ht="19.899999999999999" customHeight="1" x14ac:dyDescent="0.15">
      <c r="A51" s="427"/>
      <c r="B51" s="457" t="s">
        <v>127</v>
      </c>
      <c r="C51" s="458" t="s">
        <v>69</v>
      </c>
      <c r="D51" s="450"/>
      <c r="E51" s="451"/>
      <c r="F51" s="451"/>
      <c r="G51" s="451"/>
      <c r="H51" s="451"/>
      <c r="I51" s="451"/>
      <c r="J51" s="451"/>
      <c r="K51" s="451"/>
      <c r="L51" s="484"/>
      <c r="M51" s="484"/>
      <c r="N51" s="484"/>
      <c r="O51" s="484"/>
      <c r="P51" s="484"/>
      <c r="Q51" s="451"/>
      <c r="R51" s="451"/>
      <c r="S51" s="451"/>
      <c r="T51" s="451"/>
      <c r="U51" s="451"/>
      <c r="V51" s="451"/>
      <c r="W51" s="451"/>
      <c r="X51" s="467"/>
      <c r="Y51" s="468"/>
    </row>
    <row r="52" spans="1:25" s="443" customFormat="1" ht="19.899999999999999" customHeight="1" x14ac:dyDescent="0.2">
      <c r="A52" s="427"/>
      <c r="B52" s="457" t="s">
        <v>128</v>
      </c>
      <c r="C52" s="462" t="s">
        <v>71</v>
      </c>
      <c r="D52" s="485"/>
      <c r="E52" s="486"/>
      <c r="F52" s="486"/>
      <c r="G52" s="486"/>
      <c r="H52" s="486"/>
      <c r="I52" s="486"/>
      <c r="J52" s="486"/>
      <c r="K52" s="486"/>
      <c r="L52" s="461"/>
      <c r="M52" s="486"/>
      <c r="N52" s="486"/>
      <c r="O52" s="486"/>
      <c r="P52" s="486"/>
      <c r="Q52" s="486"/>
      <c r="R52" s="486"/>
      <c r="S52" s="486"/>
      <c r="T52" s="486"/>
      <c r="U52" s="486"/>
      <c r="V52" s="486"/>
      <c r="W52" s="486"/>
      <c r="X52" s="487"/>
      <c r="Y52" s="488"/>
    </row>
    <row r="53" spans="1:25" s="443" customFormat="1" ht="28.15" customHeight="1" x14ac:dyDescent="0.15">
      <c r="A53" s="427"/>
      <c r="B53" s="454" t="s">
        <v>129</v>
      </c>
      <c r="C53" s="455" t="s">
        <v>73</v>
      </c>
      <c r="D53" s="450"/>
      <c r="E53" s="453">
        <f>E54+E55+E56</f>
        <v>0</v>
      </c>
      <c r="F53" s="453">
        <f t="shared" ref="F53:Y53" si="11">F54+F55+F56</f>
        <v>0</v>
      </c>
      <c r="G53" s="453">
        <f t="shared" si="11"/>
        <v>0</v>
      </c>
      <c r="H53" s="453">
        <f t="shared" si="11"/>
        <v>0</v>
      </c>
      <c r="I53" s="453">
        <f t="shared" si="11"/>
        <v>0</v>
      </c>
      <c r="J53" s="453">
        <f t="shared" si="11"/>
        <v>0</v>
      </c>
      <c r="K53" s="453">
        <f t="shared" si="11"/>
        <v>0</v>
      </c>
      <c r="L53" s="453">
        <f t="shared" si="11"/>
        <v>0</v>
      </c>
      <c r="M53" s="453">
        <f t="shared" si="11"/>
        <v>0</v>
      </c>
      <c r="N53" s="453">
        <f t="shared" si="11"/>
        <v>0</v>
      </c>
      <c r="O53" s="453">
        <f t="shared" si="11"/>
        <v>0</v>
      </c>
      <c r="P53" s="453">
        <f t="shared" si="11"/>
        <v>0</v>
      </c>
      <c r="Q53" s="453">
        <f t="shared" si="11"/>
        <v>0</v>
      </c>
      <c r="R53" s="453">
        <f t="shared" si="11"/>
        <v>0</v>
      </c>
      <c r="S53" s="453">
        <f t="shared" si="11"/>
        <v>0</v>
      </c>
      <c r="T53" s="453">
        <f t="shared" si="11"/>
        <v>0</v>
      </c>
      <c r="U53" s="453">
        <f t="shared" si="11"/>
        <v>0</v>
      </c>
      <c r="V53" s="453">
        <f t="shared" si="11"/>
        <v>0</v>
      </c>
      <c r="W53" s="453">
        <f t="shared" si="11"/>
        <v>0</v>
      </c>
      <c r="X53" s="453">
        <f t="shared" si="11"/>
        <v>0</v>
      </c>
      <c r="Y53" s="453">
        <f t="shared" si="11"/>
        <v>0</v>
      </c>
    </row>
    <row r="54" spans="1:25" s="443" customFormat="1" ht="28.15" customHeight="1" x14ac:dyDescent="0.15">
      <c r="A54" s="427"/>
      <c r="B54" s="457" t="s">
        <v>130</v>
      </c>
      <c r="C54" s="462" t="s">
        <v>75</v>
      </c>
      <c r="D54" s="450"/>
      <c r="E54" s="451"/>
      <c r="F54" s="451"/>
      <c r="G54" s="451"/>
      <c r="H54" s="451"/>
      <c r="I54" s="451"/>
      <c r="J54" s="451"/>
      <c r="K54" s="451"/>
      <c r="L54" s="451"/>
      <c r="M54" s="451"/>
      <c r="N54" s="451"/>
      <c r="O54" s="451"/>
      <c r="P54" s="451"/>
      <c r="Q54" s="451"/>
      <c r="R54" s="451"/>
      <c r="S54" s="451"/>
      <c r="T54" s="451"/>
      <c r="U54" s="451"/>
      <c r="V54" s="451"/>
      <c r="W54" s="451"/>
      <c r="X54" s="459"/>
      <c r="Y54" s="460"/>
    </row>
    <row r="55" spans="1:25" s="443" customFormat="1" ht="19.899999999999999" customHeight="1" x14ac:dyDescent="0.15">
      <c r="A55" s="427"/>
      <c r="B55" s="457" t="s">
        <v>131</v>
      </c>
      <c r="C55" s="462" t="s">
        <v>77</v>
      </c>
      <c r="D55" s="450"/>
      <c r="E55" s="451"/>
      <c r="F55" s="451"/>
      <c r="G55" s="451"/>
      <c r="H55" s="451"/>
      <c r="I55" s="451"/>
      <c r="J55" s="451"/>
      <c r="K55" s="451"/>
      <c r="L55" s="451"/>
      <c r="M55" s="451"/>
      <c r="N55" s="451"/>
      <c r="O55" s="451"/>
      <c r="P55" s="451"/>
      <c r="Q55" s="451"/>
      <c r="R55" s="451"/>
      <c r="S55" s="451"/>
      <c r="T55" s="451"/>
      <c r="U55" s="451"/>
      <c r="V55" s="451"/>
      <c r="W55" s="451"/>
      <c r="X55" s="459"/>
      <c r="Y55" s="460"/>
    </row>
    <row r="56" spans="1:25" s="469" customFormat="1" ht="19.899999999999999" customHeight="1" x14ac:dyDescent="0.15">
      <c r="A56" s="464"/>
      <c r="B56" s="465" t="s">
        <v>132</v>
      </c>
      <c r="C56" s="466" t="s">
        <v>79</v>
      </c>
      <c r="D56" s="450"/>
      <c r="E56" s="467"/>
      <c r="F56" s="467"/>
      <c r="G56" s="467"/>
      <c r="H56" s="467"/>
      <c r="I56" s="467"/>
      <c r="J56" s="467"/>
      <c r="K56" s="467"/>
      <c r="L56" s="467"/>
      <c r="M56" s="467"/>
      <c r="N56" s="467"/>
      <c r="O56" s="467"/>
      <c r="P56" s="467"/>
      <c r="Q56" s="467"/>
      <c r="R56" s="467"/>
      <c r="S56" s="467"/>
      <c r="T56" s="467"/>
      <c r="U56" s="467"/>
      <c r="V56" s="467"/>
      <c r="W56" s="467"/>
      <c r="X56" s="467"/>
      <c r="Y56" s="468"/>
    </row>
    <row r="57" spans="1:25" s="443" customFormat="1" ht="19.899999999999999" customHeight="1" x14ac:dyDescent="0.15">
      <c r="A57" s="427"/>
      <c r="B57" s="454" t="s">
        <v>133</v>
      </c>
      <c r="C57" s="455" t="s">
        <v>81</v>
      </c>
      <c r="D57" s="450"/>
      <c r="E57" s="453">
        <f>E58+E59+E60+E61+E62</f>
        <v>0</v>
      </c>
      <c r="F57" s="453">
        <f t="shared" ref="F57:Y57" si="12">F58+F59+F60+F61+F62</f>
        <v>0</v>
      </c>
      <c r="G57" s="453">
        <f t="shared" si="12"/>
        <v>0</v>
      </c>
      <c r="H57" s="453">
        <f t="shared" si="12"/>
        <v>0</v>
      </c>
      <c r="I57" s="453">
        <f t="shared" si="12"/>
        <v>0</v>
      </c>
      <c r="J57" s="453">
        <f t="shared" si="12"/>
        <v>0</v>
      </c>
      <c r="K57" s="453">
        <f t="shared" si="12"/>
        <v>0</v>
      </c>
      <c r="L57" s="453">
        <f t="shared" si="12"/>
        <v>0</v>
      </c>
      <c r="M57" s="453">
        <f t="shared" si="12"/>
        <v>0</v>
      </c>
      <c r="N57" s="453">
        <f t="shared" si="12"/>
        <v>0</v>
      </c>
      <c r="O57" s="453">
        <f t="shared" si="12"/>
        <v>0</v>
      </c>
      <c r="P57" s="453">
        <f t="shared" si="12"/>
        <v>0</v>
      </c>
      <c r="Q57" s="453">
        <f t="shared" si="12"/>
        <v>0</v>
      </c>
      <c r="R57" s="453">
        <f t="shared" si="12"/>
        <v>0</v>
      </c>
      <c r="S57" s="453">
        <f t="shared" si="12"/>
        <v>0</v>
      </c>
      <c r="T57" s="453">
        <f t="shared" si="12"/>
        <v>0</v>
      </c>
      <c r="U57" s="453">
        <f t="shared" si="12"/>
        <v>0</v>
      </c>
      <c r="V57" s="453">
        <f t="shared" si="12"/>
        <v>0</v>
      </c>
      <c r="W57" s="453">
        <f t="shared" si="12"/>
        <v>0</v>
      </c>
      <c r="X57" s="453">
        <f t="shared" si="12"/>
        <v>0</v>
      </c>
      <c r="Y57" s="453">
        <f t="shared" si="12"/>
        <v>0</v>
      </c>
    </row>
    <row r="58" spans="1:25" s="443" customFormat="1" ht="19.899999999999999" customHeight="1" x14ac:dyDescent="0.15">
      <c r="A58" s="427"/>
      <c r="B58" s="457" t="s">
        <v>134</v>
      </c>
      <c r="C58" s="458" t="s">
        <v>83</v>
      </c>
      <c r="D58" s="450"/>
      <c r="E58" s="451"/>
      <c r="F58" s="451"/>
      <c r="G58" s="461"/>
      <c r="H58" s="451"/>
      <c r="I58" s="451"/>
      <c r="J58" s="451"/>
      <c r="K58" s="451"/>
      <c r="L58" s="451"/>
      <c r="M58" s="451"/>
      <c r="N58" s="451"/>
      <c r="O58" s="451"/>
      <c r="P58" s="451"/>
      <c r="Q58" s="451"/>
      <c r="R58" s="451"/>
      <c r="S58" s="451"/>
      <c r="T58" s="451"/>
      <c r="U58" s="451"/>
      <c r="V58" s="451"/>
      <c r="W58" s="451"/>
      <c r="X58" s="459"/>
      <c r="Y58" s="460"/>
    </row>
    <row r="59" spans="1:25" s="443" customFormat="1" ht="19.899999999999999" customHeight="1" x14ac:dyDescent="0.15">
      <c r="A59" s="427"/>
      <c r="B59" s="457" t="s">
        <v>135</v>
      </c>
      <c r="C59" s="458" t="s">
        <v>85</v>
      </c>
      <c r="D59" s="450"/>
      <c r="E59" s="451"/>
      <c r="F59" s="451"/>
      <c r="G59" s="451"/>
      <c r="H59" s="451"/>
      <c r="I59" s="451"/>
      <c r="J59" s="451"/>
      <c r="K59" s="451"/>
      <c r="L59" s="451"/>
      <c r="M59" s="451"/>
      <c r="N59" s="451"/>
      <c r="O59" s="451"/>
      <c r="P59" s="451"/>
      <c r="Q59" s="451"/>
      <c r="R59" s="451"/>
      <c r="S59" s="451"/>
      <c r="T59" s="451"/>
      <c r="U59" s="451"/>
      <c r="V59" s="451"/>
      <c r="W59" s="451"/>
      <c r="X59" s="459"/>
      <c r="Y59" s="460"/>
    </row>
    <row r="60" spans="1:25" s="443" customFormat="1" ht="19.899999999999999" customHeight="1" x14ac:dyDescent="0.15">
      <c r="A60" s="427"/>
      <c r="B60" s="457" t="s">
        <v>136</v>
      </c>
      <c r="C60" s="458" t="s">
        <v>87</v>
      </c>
      <c r="D60" s="450"/>
      <c r="E60" s="451"/>
      <c r="F60" s="451"/>
      <c r="G60" s="451"/>
      <c r="H60" s="451"/>
      <c r="I60" s="451"/>
      <c r="J60" s="451"/>
      <c r="K60" s="451"/>
      <c r="L60" s="451"/>
      <c r="M60" s="451"/>
      <c r="N60" s="451"/>
      <c r="O60" s="451"/>
      <c r="P60" s="451"/>
      <c r="Q60" s="451"/>
      <c r="R60" s="451"/>
      <c r="S60" s="451"/>
      <c r="T60" s="451"/>
      <c r="U60" s="451"/>
      <c r="V60" s="451"/>
      <c r="W60" s="451"/>
      <c r="X60" s="459"/>
      <c r="Y60" s="460"/>
    </row>
    <row r="61" spans="1:25" s="443" customFormat="1" ht="19.899999999999999" customHeight="1" x14ac:dyDescent="0.15">
      <c r="A61" s="427"/>
      <c r="B61" s="457" t="s">
        <v>137</v>
      </c>
      <c r="C61" s="458" t="s">
        <v>89</v>
      </c>
      <c r="D61" s="450"/>
      <c r="E61" s="451"/>
      <c r="F61" s="451"/>
      <c r="G61" s="451"/>
      <c r="H61" s="451"/>
      <c r="I61" s="451"/>
      <c r="J61" s="451"/>
      <c r="K61" s="451"/>
      <c r="L61" s="451"/>
      <c r="M61" s="451"/>
      <c r="N61" s="451"/>
      <c r="O61" s="451"/>
      <c r="P61" s="451"/>
      <c r="Q61" s="451"/>
      <c r="R61" s="451"/>
      <c r="S61" s="451"/>
      <c r="T61" s="451"/>
      <c r="U61" s="451"/>
      <c r="V61" s="451"/>
      <c r="W61" s="451"/>
      <c r="X61" s="459"/>
      <c r="Y61" s="460"/>
    </row>
    <row r="62" spans="1:25" s="443" customFormat="1" ht="19.899999999999999" customHeight="1" x14ac:dyDescent="0.2">
      <c r="A62" s="427"/>
      <c r="B62" s="457" t="s">
        <v>138</v>
      </c>
      <c r="C62" s="470" t="s">
        <v>91</v>
      </c>
      <c r="D62" s="450"/>
      <c r="E62" s="451"/>
      <c r="F62" s="451"/>
      <c r="G62" s="451"/>
      <c r="H62" s="451"/>
      <c r="I62" s="451"/>
      <c r="J62" s="451"/>
      <c r="K62" s="451"/>
      <c r="L62" s="451"/>
      <c r="M62" s="451"/>
      <c r="N62" s="451"/>
      <c r="O62" s="451"/>
      <c r="P62" s="451"/>
      <c r="Q62" s="451"/>
      <c r="R62" s="451"/>
      <c r="S62" s="451"/>
      <c r="T62" s="451"/>
      <c r="U62" s="451"/>
      <c r="V62" s="451"/>
      <c r="W62" s="451"/>
      <c r="X62" s="459"/>
      <c r="Y62" s="460"/>
    </row>
    <row r="63" spans="1:25" s="469" customFormat="1" ht="19.899999999999999" customHeight="1" x14ac:dyDescent="0.15">
      <c r="A63" s="464"/>
      <c r="B63" s="465" t="s">
        <v>139</v>
      </c>
      <c r="C63" s="489" t="s">
        <v>93</v>
      </c>
      <c r="D63" s="450"/>
      <c r="E63" s="467"/>
      <c r="F63" s="467"/>
      <c r="G63" s="467"/>
      <c r="H63" s="490"/>
      <c r="I63" s="467"/>
      <c r="J63" s="467"/>
      <c r="K63" s="467"/>
      <c r="L63" s="467"/>
      <c r="M63" s="467"/>
      <c r="N63" s="467"/>
      <c r="O63" s="467"/>
      <c r="P63" s="467"/>
      <c r="Q63" s="467"/>
      <c r="R63" s="467"/>
      <c r="S63" s="467"/>
      <c r="T63" s="467"/>
      <c r="U63" s="467"/>
      <c r="V63" s="467"/>
      <c r="W63" s="467"/>
      <c r="X63" s="467"/>
      <c r="Y63" s="468"/>
    </row>
    <row r="64" spans="1:25" s="443" customFormat="1" ht="29.25" customHeight="1" x14ac:dyDescent="0.15">
      <c r="A64" s="427"/>
      <c r="B64" s="444" t="s">
        <v>140</v>
      </c>
      <c r="C64" s="445" t="s">
        <v>141</v>
      </c>
      <c r="D64" s="450"/>
      <c r="E64" s="453">
        <f>E65+E66+E67+E68+E69+E70</f>
        <v>0</v>
      </c>
      <c r="F64" s="453">
        <f t="shared" ref="F64:Y64" si="13">F65+F66+F67+F68+F69+F70</f>
        <v>0</v>
      </c>
      <c r="G64" s="453">
        <f t="shared" si="13"/>
        <v>0</v>
      </c>
      <c r="H64" s="453">
        <f t="shared" si="13"/>
        <v>0</v>
      </c>
      <c r="I64" s="453">
        <f t="shared" si="13"/>
        <v>0</v>
      </c>
      <c r="J64" s="453">
        <f t="shared" si="13"/>
        <v>0</v>
      </c>
      <c r="K64" s="453">
        <f t="shared" si="13"/>
        <v>0</v>
      </c>
      <c r="L64" s="453">
        <f t="shared" si="13"/>
        <v>0</v>
      </c>
      <c r="M64" s="453">
        <f t="shared" si="13"/>
        <v>0</v>
      </c>
      <c r="N64" s="453">
        <f t="shared" si="13"/>
        <v>0</v>
      </c>
      <c r="O64" s="453">
        <f t="shared" si="13"/>
        <v>0</v>
      </c>
      <c r="P64" s="453">
        <f t="shared" si="13"/>
        <v>0</v>
      </c>
      <c r="Q64" s="453">
        <f t="shared" si="13"/>
        <v>0</v>
      </c>
      <c r="R64" s="453">
        <f t="shared" si="13"/>
        <v>0</v>
      </c>
      <c r="S64" s="453">
        <f t="shared" si="13"/>
        <v>0</v>
      </c>
      <c r="T64" s="453">
        <f t="shared" si="13"/>
        <v>0</v>
      </c>
      <c r="U64" s="453">
        <f t="shared" si="13"/>
        <v>0</v>
      </c>
      <c r="V64" s="453">
        <f t="shared" si="13"/>
        <v>0</v>
      </c>
      <c r="W64" s="453">
        <f t="shared" si="13"/>
        <v>0</v>
      </c>
      <c r="X64" s="453">
        <f t="shared" si="13"/>
        <v>0</v>
      </c>
      <c r="Y64" s="453">
        <f t="shared" si="13"/>
        <v>0</v>
      </c>
    </row>
    <row r="65" spans="1:25" s="443" customFormat="1" ht="19.899999999999999" customHeight="1" x14ac:dyDescent="0.15">
      <c r="A65" s="427"/>
      <c r="B65" s="457" t="s">
        <v>142</v>
      </c>
      <c r="C65" s="471" t="s">
        <v>143</v>
      </c>
      <c r="D65" s="450"/>
      <c r="E65" s="451"/>
      <c r="F65" s="451"/>
      <c r="G65" s="451"/>
      <c r="H65" s="451"/>
      <c r="I65" s="451"/>
      <c r="J65" s="451"/>
      <c r="K65" s="451"/>
      <c r="L65" s="451"/>
      <c r="M65" s="451"/>
      <c r="N65" s="461"/>
      <c r="O65" s="451"/>
      <c r="P65" s="451"/>
      <c r="Q65" s="451"/>
      <c r="R65" s="451"/>
      <c r="S65" s="451"/>
      <c r="T65" s="451"/>
      <c r="U65" s="451"/>
      <c r="V65" s="461"/>
      <c r="W65" s="451"/>
      <c r="X65" s="459"/>
      <c r="Y65" s="460"/>
    </row>
    <row r="66" spans="1:25" s="443" customFormat="1" ht="19.899999999999999" customHeight="1" x14ac:dyDescent="0.15">
      <c r="A66" s="427"/>
      <c r="B66" s="457" t="s">
        <v>144</v>
      </c>
      <c r="C66" s="471" t="s">
        <v>145</v>
      </c>
      <c r="D66" s="450"/>
      <c r="E66" s="451"/>
      <c r="F66" s="451"/>
      <c r="G66" s="451"/>
      <c r="H66" s="451"/>
      <c r="I66" s="451"/>
      <c r="J66" s="451"/>
      <c r="K66" s="451"/>
      <c r="L66" s="451"/>
      <c r="M66" s="451"/>
      <c r="N66" s="451"/>
      <c r="O66" s="451"/>
      <c r="P66" s="451"/>
      <c r="Q66" s="451"/>
      <c r="R66" s="451"/>
      <c r="S66" s="451"/>
      <c r="T66" s="451"/>
      <c r="U66" s="451"/>
      <c r="V66" s="451"/>
      <c r="W66" s="451"/>
      <c r="X66" s="459"/>
      <c r="Y66" s="460"/>
    </row>
    <row r="67" spans="1:25" s="443" customFormat="1" ht="19.899999999999999" customHeight="1" x14ac:dyDescent="0.15">
      <c r="A67" s="427"/>
      <c r="B67" s="457" t="s">
        <v>146</v>
      </c>
      <c r="C67" s="471" t="s">
        <v>147</v>
      </c>
      <c r="D67" s="450"/>
      <c r="E67" s="451"/>
      <c r="F67" s="451"/>
      <c r="G67" s="451"/>
      <c r="H67" s="451"/>
      <c r="I67" s="451"/>
      <c r="J67" s="451"/>
      <c r="K67" s="451"/>
      <c r="L67" s="451"/>
      <c r="M67" s="451"/>
      <c r="N67" s="451"/>
      <c r="O67" s="451"/>
      <c r="P67" s="451"/>
      <c r="Q67" s="451"/>
      <c r="R67" s="451"/>
      <c r="S67" s="451"/>
      <c r="T67" s="451"/>
      <c r="U67" s="451"/>
      <c r="V67" s="451"/>
      <c r="W67" s="451"/>
      <c r="X67" s="459"/>
      <c r="Y67" s="460"/>
    </row>
    <row r="68" spans="1:25" s="443" customFormat="1" ht="19.899999999999999" customHeight="1" x14ac:dyDescent="0.15">
      <c r="A68" s="427"/>
      <c r="B68" s="457" t="s">
        <v>148</v>
      </c>
      <c r="C68" s="471" t="s">
        <v>149</v>
      </c>
      <c r="D68" s="450"/>
      <c r="E68" s="451"/>
      <c r="F68" s="451"/>
      <c r="G68" s="451"/>
      <c r="H68" s="451"/>
      <c r="I68" s="451"/>
      <c r="J68" s="451"/>
      <c r="K68" s="451"/>
      <c r="L68" s="451"/>
      <c r="M68" s="451"/>
      <c r="N68" s="451"/>
      <c r="O68" s="451"/>
      <c r="P68" s="451"/>
      <c r="Q68" s="451"/>
      <c r="R68" s="451"/>
      <c r="S68" s="451"/>
      <c r="T68" s="451"/>
      <c r="U68" s="451"/>
      <c r="V68" s="451"/>
      <c r="W68" s="451"/>
      <c r="X68" s="459"/>
      <c r="Y68" s="460"/>
    </row>
    <row r="69" spans="1:25" s="443" customFormat="1" ht="19.899999999999999" customHeight="1" x14ac:dyDescent="0.15">
      <c r="A69" s="427"/>
      <c r="B69" s="457" t="s">
        <v>150</v>
      </c>
      <c r="C69" s="471" t="s">
        <v>151</v>
      </c>
      <c r="D69" s="450"/>
      <c r="E69" s="451"/>
      <c r="F69" s="451"/>
      <c r="G69" s="451"/>
      <c r="H69" s="451"/>
      <c r="I69" s="451"/>
      <c r="J69" s="451"/>
      <c r="K69" s="451"/>
      <c r="L69" s="451"/>
      <c r="M69" s="451"/>
      <c r="N69" s="451"/>
      <c r="O69" s="451"/>
      <c r="P69" s="451"/>
      <c r="Q69" s="451"/>
      <c r="R69" s="451"/>
      <c r="S69" s="451"/>
      <c r="T69" s="451"/>
      <c r="U69" s="451"/>
      <c r="V69" s="451"/>
      <c r="W69" s="451"/>
      <c r="X69" s="459"/>
      <c r="Y69" s="460"/>
    </row>
    <row r="70" spans="1:25" s="443" customFormat="1" ht="19.899999999999999" customHeight="1" x14ac:dyDescent="0.15">
      <c r="A70" s="427"/>
      <c r="B70" s="457" t="s">
        <v>152</v>
      </c>
      <c r="C70" s="471" t="s">
        <v>153</v>
      </c>
      <c r="D70" s="450"/>
      <c r="E70" s="459"/>
      <c r="F70" s="459"/>
      <c r="G70" s="459"/>
      <c r="H70" s="459"/>
      <c r="I70" s="459"/>
      <c r="J70" s="459"/>
      <c r="K70" s="459"/>
      <c r="L70" s="459"/>
      <c r="M70" s="459"/>
      <c r="N70" s="459"/>
      <c r="O70" s="459"/>
      <c r="P70" s="459"/>
      <c r="Q70" s="459"/>
      <c r="R70" s="459"/>
      <c r="S70" s="459"/>
      <c r="T70" s="459"/>
      <c r="U70" s="459"/>
      <c r="V70" s="459"/>
      <c r="W70" s="459"/>
      <c r="X70" s="459"/>
      <c r="Y70" s="460"/>
    </row>
    <row r="71" spans="1:25" s="443" customFormat="1" ht="22.15" customHeight="1" x14ac:dyDescent="0.15">
      <c r="A71" s="427"/>
      <c r="B71" s="472" t="s">
        <v>154</v>
      </c>
      <c r="C71" s="476" t="s">
        <v>113</v>
      </c>
      <c r="D71" s="450"/>
      <c r="E71" s="459"/>
      <c r="F71" s="459"/>
      <c r="G71" s="459"/>
      <c r="H71" s="459"/>
      <c r="I71" s="459"/>
      <c r="J71" s="459"/>
      <c r="K71" s="459"/>
      <c r="L71" s="459"/>
      <c r="M71" s="459"/>
      <c r="N71" s="459"/>
      <c r="O71" s="459"/>
      <c r="P71" s="459"/>
      <c r="Q71" s="459"/>
      <c r="R71" s="459"/>
      <c r="S71" s="459"/>
      <c r="T71" s="459"/>
      <c r="U71" s="459"/>
      <c r="V71" s="459"/>
      <c r="W71" s="459"/>
      <c r="X71" s="459"/>
      <c r="Y71" s="460"/>
    </row>
    <row r="72" spans="1:25" s="443" customFormat="1" ht="28.15" customHeight="1" x14ac:dyDescent="0.15">
      <c r="A72" s="427"/>
      <c r="B72" s="472" t="s">
        <v>155</v>
      </c>
      <c r="C72" s="476" t="s">
        <v>156</v>
      </c>
      <c r="D72" s="450"/>
      <c r="E72" s="459"/>
      <c r="F72" s="459"/>
      <c r="G72" s="459"/>
      <c r="H72" s="459"/>
      <c r="I72" s="459"/>
      <c r="J72" s="459"/>
      <c r="K72" s="459"/>
      <c r="L72" s="459"/>
      <c r="M72" s="459"/>
      <c r="N72" s="459"/>
      <c r="O72" s="459"/>
      <c r="P72" s="459"/>
      <c r="Q72" s="459"/>
      <c r="R72" s="459"/>
      <c r="S72" s="459"/>
      <c r="T72" s="459"/>
      <c r="U72" s="459"/>
      <c r="V72" s="459"/>
      <c r="W72" s="459"/>
      <c r="X72" s="459"/>
      <c r="Y72" s="460"/>
    </row>
    <row r="73" spans="1:25" s="443" customFormat="1" ht="22.15" customHeight="1" x14ac:dyDescent="0.15">
      <c r="A73" s="427"/>
      <c r="B73" s="472" t="s">
        <v>157</v>
      </c>
      <c r="C73" s="476" t="s">
        <v>158</v>
      </c>
      <c r="D73" s="450"/>
      <c r="E73" s="459"/>
      <c r="F73" s="459"/>
      <c r="G73" s="459"/>
      <c r="H73" s="459"/>
      <c r="I73" s="459"/>
      <c r="J73" s="459"/>
      <c r="K73" s="459"/>
      <c r="L73" s="459"/>
      <c r="M73" s="459"/>
      <c r="N73" s="459"/>
      <c r="O73" s="459"/>
      <c r="P73" s="459"/>
      <c r="Q73" s="459"/>
      <c r="R73" s="459"/>
      <c r="S73" s="459"/>
      <c r="T73" s="459"/>
      <c r="U73" s="459"/>
      <c r="V73" s="459"/>
      <c r="W73" s="459"/>
      <c r="X73" s="459"/>
      <c r="Y73" s="460"/>
    </row>
    <row r="74" spans="1:25" s="443" customFormat="1" ht="22.15" customHeight="1" x14ac:dyDescent="0.15">
      <c r="A74" s="427"/>
      <c r="B74" s="472" t="s">
        <v>159</v>
      </c>
      <c r="C74" s="476" t="s">
        <v>160</v>
      </c>
      <c r="D74" s="450"/>
      <c r="E74" s="459"/>
      <c r="F74" s="459"/>
      <c r="G74" s="459"/>
      <c r="H74" s="459"/>
      <c r="I74" s="459"/>
      <c r="J74" s="459"/>
      <c r="K74" s="459"/>
      <c r="L74" s="459"/>
      <c r="M74" s="459"/>
      <c r="N74" s="459"/>
      <c r="O74" s="459"/>
      <c r="P74" s="459"/>
      <c r="Q74" s="459"/>
      <c r="R74" s="459"/>
      <c r="S74" s="459"/>
      <c r="T74" s="459"/>
      <c r="U74" s="459"/>
      <c r="V74" s="459"/>
      <c r="W74" s="459"/>
      <c r="X74" s="459"/>
      <c r="Y74" s="460"/>
    </row>
    <row r="75" spans="1:25" s="443" customFormat="1" ht="17.45" customHeight="1" x14ac:dyDescent="0.15">
      <c r="A75" s="427"/>
      <c r="B75" s="444" t="s">
        <v>161</v>
      </c>
      <c r="C75" s="445" t="s">
        <v>162</v>
      </c>
      <c r="D75" s="450"/>
      <c r="E75" s="453">
        <f t="shared" ref="E75:Y75" si="14">E46+E64+E71+E72+E73+E74</f>
        <v>0</v>
      </c>
      <c r="F75" s="453">
        <f t="shared" si="14"/>
        <v>0</v>
      </c>
      <c r="G75" s="453">
        <f t="shared" si="14"/>
        <v>0</v>
      </c>
      <c r="H75" s="453">
        <f t="shared" si="14"/>
        <v>0</v>
      </c>
      <c r="I75" s="453">
        <f t="shared" si="14"/>
        <v>0</v>
      </c>
      <c r="J75" s="453">
        <f t="shared" si="14"/>
        <v>0</v>
      </c>
      <c r="K75" s="453">
        <f t="shared" si="14"/>
        <v>0</v>
      </c>
      <c r="L75" s="453">
        <f t="shared" si="14"/>
        <v>0</v>
      </c>
      <c r="M75" s="453">
        <f t="shared" si="14"/>
        <v>0</v>
      </c>
      <c r="N75" s="453">
        <f t="shared" si="14"/>
        <v>0</v>
      </c>
      <c r="O75" s="453">
        <f t="shared" si="14"/>
        <v>0</v>
      </c>
      <c r="P75" s="453">
        <f t="shared" si="14"/>
        <v>0</v>
      </c>
      <c r="Q75" s="453">
        <f t="shared" si="14"/>
        <v>0</v>
      </c>
      <c r="R75" s="453">
        <f t="shared" si="14"/>
        <v>0</v>
      </c>
      <c r="S75" s="453">
        <f t="shared" si="14"/>
        <v>0</v>
      </c>
      <c r="T75" s="453">
        <f t="shared" si="14"/>
        <v>0</v>
      </c>
      <c r="U75" s="453">
        <f t="shared" si="14"/>
        <v>0</v>
      </c>
      <c r="V75" s="453">
        <f t="shared" si="14"/>
        <v>0</v>
      </c>
      <c r="W75" s="453">
        <f t="shared" si="14"/>
        <v>0</v>
      </c>
      <c r="X75" s="453">
        <f t="shared" si="14"/>
        <v>0</v>
      </c>
      <c r="Y75" s="453">
        <f t="shared" si="14"/>
        <v>0</v>
      </c>
    </row>
    <row r="76" spans="1:25" s="443" customFormat="1" ht="22.15" customHeight="1" x14ac:dyDescent="0.15">
      <c r="A76" s="427"/>
      <c r="B76" s="444" t="s">
        <v>163</v>
      </c>
      <c r="C76" s="445" t="s">
        <v>164</v>
      </c>
      <c r="D76" s="450"/>
      <c r="E76" s="453">
        <f t="shared" ref="E76:Y76" si="15">E75-E44</f>
        <v>0</v>
      </c>
      <c r="F76" s="453">
        <f t="shared" si="15"/>
        <v>0</v>
      </c>
      <c r="G76" s="453">
        <f t="shared" si="15"/>
        <v>0</v>
      </c>
      <c r="H76" s="453">
        <f t="shared" si="15"/>
        <v>0</v>
      </c>
      <c r="I76" s="453">
        <f t="shared" si="15"/>
        <v>0</v>
      </c>
      <c r="J76" s="453">
        <f t="shared" si="15"/>
        <v>0</v>
      </c>
      <c r="K76" s="453">
        <f t="shared" si="15"/>
        <v>0</v>
      </c>
      <c r="L76" s="453">
        <f t="shared" si="15"/>
        <v>0</v>
      </c>
      <c r="M76" s="453">
        <f t="shared" si="15"/>
        <v>0</v>
      </c>
      <c r="N76" s="453">
        <f t="shared" si="15"/>
        <v>0</v>
      </c>
      <c r="O76" s="453">
        <f t="shared" si="15"/>
        <v>0</v>
      </c>
      <c r="P76" s="453">
        <f t="shared" si="15"/>
        <v>0</v>
      </c>
      <c r="Q76" s="453">
        <f t="shared" si="15"/>
        <v>0</v>
      </c>
      <c r="R76" s="453">
        <f t="shared" si="15"/>
        <v>0</v>
      </c>
      <c r="S76" s="453">
        <f t="shared" si="15"/>
        <v>0</v>
      </c>
      <c r="T76" s="453">
        <f t="shared" si="15"/>
        <v>0</v>
      </c>
      <c r="U76" s="453">
        <f t="shared" si="15"/>
        <v>0</v>
      </c>
      <c r="V76" s="453">
        <f t="shared" si="15"/>
        <v>0</v>
      </c>
      <c r="W76" s="453">
        <f t="shared" si="15"/>
        <v>0</v>
      </c>
      <c r="X76" s="453">
        <f t="shared" si="15"/>
        <v>0</v>
      </c>
      <c r="Y76" s="491">
        <f t="shared" si="15"/>
        <v>0</v>
      </c>
    </row>
    <row r="77" spans="1:25" s="443" customFormat="1" ht="22.15" customHeight="1" thickBot="1" x14ac:dyDescent="0.2">
      <c r="A77" s="427"/>
      <c r="B77" s="444" t="s">
        <v>165</v>
      </c>
      <c r="C77" s="445" t="s">
        <v>166</v>
      </c>
      <c r="D77" s="477"/>
      <c r="E77" s="479">
        <f>D77+E76</f>
        <v>0</v>
      </c>
      <c r="F77" s="479">
        <f>E77+F76</f>
        <v>0</v>
      </c>
      <c r="G77" s="479">
        <f t="shared" ref="G77:Y77" si="16">F77+G76</f>
        <v>0</v>
      </c>
      <c r="H77" s="479">
        <f t="shared" si="16"/>
        <v>0</v>
      </c>
      <c r="I77" s="479">
        <f t="shared" si="16"/>
        <v>0</v>
      </c>
      <c r="J77" s="479">
        <f t="shared" si="16"/>
        <v>0</v>
      </c>
      <c r="K77" s="479">
        <f t="shared" si="16"/>
        <v>0</v>
      </c>
      <c r="L77" s="479">
        <f t="shared" si="16"/>
        <v>0</v>
      </c>
      <c r="M77" s="479">
        <f t="shared" si="16"/>
        <v>0</v>
      </c>
      <c r="N77" s="479">
        <f t="shared" si="16"/>
        <v>0</v>
      </c>
      <c r="O77" s="479">
        <f t="shared" si="16"/>
        <v>0</v>
      </c>
      <c r="P77" s="479">
        <f t="shared" si="16"/>
        <v>0</v>
      </c>
      <c r="Q77" s="479">
        <f t="shared" si="16"/>
        <v>0</v>
      </c>
      <c r="R77" s="479">
        <f t="shared" si="16"/>
        <v>0</v>
      </c>
      <c r="S77" s="479">
        <f t="shared" si="16"/>
        <v>0</v>
      </c>
      <c r="T77" s="479">
        <f t="shared" si="16"/>
        <v>0</v>
      </c>
      <c r="U77" s="479">
        <f t="shared" si="16"/>
        <v>0</v>
      </c>
      <c r="V77" s="479">
        <f t="shared" si="16"/>
        <v>0</v>
      </c>
      <c r="W77" s="479">
        <f t="shared" si="16"/>
        <v>0</v>
      </c>
      <c r="X77" s="479">
        <f t="shared" si="16"/>
        <v>0</v>
      </c>
      <c r="Y77" s="492">
        <f t="shared" si="16"/>
        <v>0</v>
      </c>
    </row>
    <row r="78" spans="1:25" s="496" customFormat="1" ht="69.75" customHeight="1" x14ac:dyDescent="0.25">
      <c r="A78" s="493"/>
      <c r="B78" s="494">
        <v>3</v>
      </c>
      <c r="C78" s="495" t="s">
        <v>167</v>
      </c>
      <c r="D78" s="441" t="s">
        <v>168</v>
      </c>
      <c r="E78" s="441" t="s">
        <v>29</v>
      </c>
      <c r="F78" s="441" t="s">
        <v>30</v>
      </c>
      <c r="G78" s="441" t="s">
        <v>31</v>
      </c>
      <c r="H78" s="441" t="s">
        <v>32</v>
      </c>
      <c r="I78" s="441" t="s">
        <v>33</v>
      </c>
      <c r="J78" s="441" t="s">
        <v>34</v>
      </c>
      <c r="K78" s="441" t="s">
        <v>35</v>
      </c>
      <c r="L78" s="441" t="s">
        <v>36</v>
      </c>
      <c r="M78" s="441" t="s">
        <v>37</v>
      </c>
      <c r="N78" s="441" t="s">
        <v>38</v>
      </c>
      <c r="O78" s="441" t="s">
        <v>39</v>
      </c>
      <c r="P78" s="441" t="s">
        <v>40</v>
      </c>
      <c r="Q78" s="441" t="s">
        <v>41</v>
      </c>
      <c r="R78" s="441" t="s">
        <v>42</v>
      </c>
      <c r="S78" s="441" t="s">
        <v>43</v>
      </c>
      <c r="T78" s="441" t="s">
        <v>44</v>
      </c>
      <c r="U78" s="441" t="s">
        <v>45</v>
      </c>
      <c r="V78" s="441" t="s">
        <v>46</v>
      </c>
      <c r="W78" s="441" t="s">
        <v>47</v>
      </c>
      <c r="X78" s="441" t="s">
        <v>48</v>
      </c>
      <c r="Y78" s="442" t="s">
        <v>49</v>
      </c>
    </row>
    <row r="79" spans="1:25" s="469" customFormat="1" ht="22.15" customHeight="1" x14ac:dyDescent="0.15">
      <c r="A79" s="464"/>
      <c r="B79" s="474" t="s">
        <v>169</v>
      </c>
      <c r="C79" s="497" t="s">
        <v>170</v>
      </c>
      <c r="D79" s="498"/>
      <c r="E79" s="499"/>
      <c r="F79" s="499"/>
      <c r="G79" s="499"/>
      <c r="H79" s="499"/>
      <c r="I79" s="499"/>
      <c r="J79" s="499"/>
      <c r="K79" s="499"/>
      <c r="L79" s="499"/>
      <c r="M79" s="499"/>
      <c r="N79" s="499"/>
      <c r="O79" s="499"/>
      <c r="P79" s="499"/>
      <c r="Q79" s="499"/>
      <c r="R79" s="499"/>
      <c r="S79" s="499"/>
      <c r="T79" s="499"/>
      <c r="U79" s="499"/>
      <c r="V79" s="499"/>
      <c r="W79" s="499"/>
      <c r="X79" s="499"/>
      <c r="Y79" s="500"/>
    </row>
    <row r="80" spans="1:25" s="469" customFormat="1" ht="22.15" customHeight="1" x14ac:dyDescent="0.15">
      <c r="A80" s="464"/>
      <c r="B80" s="474" t="s">
        <v>171</v>
      </c>
      <c r="C80" s="497" t="s">
        <v>172</v>
      </c>
      <c r="D80" s="501"/>
      <c r="E80" s="502"/>
      <c r="F80" s="499"/>
      <c r="G80" s="499"/>
      <c r="H80" s="499"/>
      <c r="I80" s="499"/>
      <c r="J80" s="499"/>
      <c r="K80" s="499"/>
      <c r="L80" s="499"/>
      <c r="M80" s="499"/>
      <c r="N80" s="499"/>
      <c r="O80" s="499"/>
      <c r="P80" s="499"/>
      <c r="Q80" s="499"/>
      <c r="R80" s="499"/>
      <c r="S80" s="499"/>
      <c r="T80" s="499"/>
      <c r="U80" s="499"/>
      <c r="V80" s="499"/>
      <c r="W80" s="499"/>
      <c r="X80" s="499"/>
      <c r="Y80" s="500"/>
    </row>
    <row r="81" spans="1:25" s="469" customFormat="1" ht="22.15" customHeight="1" x14ac:dyDescent="0.15">
      <c r="A81" s="464"/>
      <c r="B81" s="444" t="s">
        <v>173</v>
      </c>
      <c r="C81" s="503" t="s">
        <v>61</v>
      </c>
      <c r="D81" s="504">
        <f t="shared" ref="D81:Y81" si="17">D82+D86</f>
        <v>0</v>
      </c>
      <c r="E81" s="504">
        <f t="shared" si="17"/>
        <v>0</v>
      </c>
      <c r="F81" s="504">
        <f t="shared" si="17"/>
        <v>0</v>
      </c>
      <c r="G81" s="504">
        <f t="shared" si="17"/>
        <v>0</v>
      </c>
      <c r="H81" s="504">
        <f t="shared" si="17"/>
        <v>0</v>
      </c>
      <c r="I81" s="504">
        <f t="shared" si="17"/>
        <v>0</v>
      </c>
      <c r="J81" s="504">
        <f t="shared" si="17"/>
        <v>0</v>
      </c>
      <c r="K81" s="504">
        <f t="shared" si="17"/>
        <v>0</v>
      </c>
      <c r="L81" s="504">
        <f t="shared" si="17"/>
        <v>0</v>
      </c>
      <c r="M81" s="504">
        <f t="shared" si="17"/>
        <v>0</v>
      </c>
      <c r="N81" s="504">
        <f t="shared" si="17"/>
        <v>0</v>
      </c>
      <c r="O81" s="504">
        <f t="shared" si="17"/>
        <v>0</v>
      </c>
      <c r="P81" s="504">
        <f t="shared" si="17"/>
        <v>0</v>
      </c>
      <c r="Q81" s="504">
        <f t="shared" si="17"/>
        <v>0</v>
      </c>
      <c r="R81" s="504">
        <f t="shared" si="17"/>
        <v>0</v>
      </c>
      <c r="S81" s="504">
        <f t="shared" si="17"/>
        <v>0</v>
      </c>
      <c r="T81" s="504">
        <f t="shared" si="17"/>
        <v>0</v>
      </c>
      <c r="U81" s="504">
        <f t="shared" si="17"/>
        <v>0</v>
      </c>
      <c r="V81" s="504">
        <f t="shared" si="17"/>
        <v>0</v>
      </c>
      <c r="W81" s="504">
        <f t="shared" si="17"/>
        <v>0</v>
      </c>
      <c r="X81" s="504">
        <f t="shared" si="17"/>
        <v>0</v>
      </c>
      <c r="Y81" s="504">
        <f t="shared" si="17"/>
        <v>0</v>
      </c>
    </row>
    <row r="82" spans="1:25" s="469" customFormat="1" ht="19.149999999999999" customHeight="1" x14ac:dyDescent="0.15">
      <c r="A82" s="464"/>
      <c r="B82" s="454" t="s">
        <v>174</v>
      </c>
      <c r="C82" s="456" t="s">
        <v>63</v>
      </c>
      <c r="D82" s="504">
        <f>D83+D84+D85</f>
        <v>0</v>
      </c>
      <c r="E82" s="504">
        <f t="shared" ref="E82:Y82" si="18">E83+E84+E85</f>
        <v>0</v>
      </c>
      <c r="F82" s="504">
        <f t="shared" si="18"/>
        <v>0</v>
      </c>
      <c r="G82" s="504">
        <f t="shared" si="18"/>
        <v>0</v>
      </c>
      <c r="H82" s="504">
        <f t="shared" si="18"/>
        <v>0</v>
      </c>
      <c r="I82" s="504">
        <f t="shared" si="18"/>
        <v>0</v>
      </c>
      <c r="J82" s="504">
        <f t="shared" si="18"/>
        <v>0</v>
      </c>
      <c r="K82" s="504">
        <f t="shared" si="18"/>
        <v>0</v>
      </c>
      <c r="L82" s="504">
        <f t="shared" si="18"/>
        <v>0</v>
      </c>
      <c r="M82" s="504">
        <f t="shared" si="18"/>
        <v>0</v>
      </c>
      <c r="N82" s="504">
        <f t="shared" si="18"/>
        <v>0</v>
      </c>
      <c r="O82" s="504">
        <f t="shared" si="18"/>
        <v>0</v>
      </c>
      <c r="P82" s="504">
        <f t="shared" si="18"/>
        <v>0</v>
      </c>
      <c r="Q82" s="504">
        <f t="shared" si="18"/>
        <v>0</v>
      </c>
      <c r="R82" s="504">
        <f t="shared" si="18"/>
        <v>0</v>
      </c>
      <c r="S82" s="504">
        <f t="shared" si="18"/>
        <v>0</v>
      </c>
      <c r="T82" s="504">
        <f t="shared" si="18"/>
        <v>0</v>
      </c>
      <c r="U82" s="504">
        <f t="shared" si="18"/>
        <v>0</v>
      </c>
      <c r="V82" s="504">
        <f t="shared" si="18"/>
        <v>0</v>
      </c>
      <c r="W82" s="504">
        <f t="shared" si="18"/>
        <v>0</v>
      </c>
      <c r="X82" s="504">
        <f t="shared" si="18"/>
        <v>0</v>
      </c>
      <c r="Y82" s="504">
        <f t="shared" si="18"/>
        <v>0</v>
      </c>
    </row>
    <row r="83" spans="1:25" s="469" customFormat="1" ht="19.899999999999999" customHeight="1" x14ac:dyDescent="0.15">
      <c r="A83" s="464"/>
      <c r="B83" s="465" t="s">
        <v>175</v>
      </c>
      <c r="C83" s="505" t="s">
        <v>65</v>
      </c>
      <c r="D83" s="501"/>
      <c r="E83" s="502"/>
      <c r="F83" s="502"/>
      <c r="G83" s="502"/>
      <c r="H83" s="502"/>
      <c r="I83" s="502"/>
      <c r="J83" s="502"/>
      <c r="K83" s="502"/>
      <c r="L83" s="502"/>
      <c r="M83" s="502"/>
      <c r="N83" s="502"/>
      <c r="O83" s="502"/>
      <c r="P83" s="502"/>
      <c r="Q83" s="502"/>
      <c r="R83" s="502"/>
      <c r="S83" s="502"/>
      <c r="T83" s="502"/>
      <c r="U83" s="502"/>
      <c r="V83" s="502"/>
      <c r="W83" s="502"/>
      <c r="X83" s="502"/>
      <c r="Y83" s="506"/>
    </row>
    <row r="84" spans="1:25" s="469" customFormat="1" ht="19.899999999999999" customHeight="1" x14ac:dyDescent="0.15">
      <c r="A84" s="464"/>
      <c r="B84" s="465" t="s">
        <v>176</v>
      </c>
      <c r="C84" s="505" t="s">
        <v>67</v>
      </c>
      <c r="D84" s="501"/>
      <c r="E84" s="502"/>
      <c r="F84" s="502"/>
      <c r="G84" s="502"/>
      <c r="H84" s="502"/>
      <c r="I84" s="502"/>
      <c r="J84" s="502"/>
      <c r="K84" s="507"/>
      <c r="L84" s="507"/>
      <c r="M84" s="507"/>
      <c r="N84" s="502"/>
      <c r="O84" s="502"/>
      <c r="P84" s="502"/>
      <c r="Q84" s="502"/>
      <c r="R84" s="502"/>
      <c r="S84" s="502"/>
      <c r="T84" s="502"/>
      <c r="U84" s="502"/>
      <c r="V84" s="502"/>
      <c r="W84" s="502"/>
      <c r="X84" s="502"/>
      <c r="Y84" s="506"/>
    </row>
    <row r="85" spans="1:25" s="469" customFormat="1" ht="19.899999999999999" customHeight="1" x14ac:dyDescent="0.15">
      <c r="A85" s="464"/>
      <c r="B85" s="465" t="s">
        <v>177</v>
      </c>
      <c r="C85" s="505" t="s">
        <v>69</v>
      </c>
      <c r="D85" s="508"/>
      <c r="E85" s="502"/>
      <c r="F85" s="502"/>
      <c r="G85" s="502"/>
      <c r="H85" s="502"/>
      <c r="I85" s="502"/>
      <c r="J85" s="502"/>
      <c r="K85" s="502"/>
      <c r="L85" s="502"/>
      <c r="M85" s="502"/>
      <c r="N85" s="502"/>
      <c r="O85" s="502"/>
      <c r="P85" s="502"/>
      <c r="Q85" s="502"/>
      <c r="R85" s="502"/>
      <c r="S85" s="502"/>
      <c r="T85" s="502"/>
      <c r="U85" s="502"/>
      <c r="V85" s="502"/>
      <c r="W85" s="502"/>
      <c r="X85" s="502"/>
      <c r="Y85" s="506"/>
    </row>
    <row r="86" spans="1:25" s="469" customFormat="1" ht="19.149999999999999" customHeight="1" x14ac:dyDescent="0.15">
      <c r="A86" s="464"/>
      <c r="B86" s="465" t="s">
        <v>178</v>
      </c>
      <c r="C86" s="466" t="s">
        <v>71</v>
      </c>
      <c r="D86" s="509"/>
      <c r="E86" s="502"/>
      <c r="F86" s="502"/>
      <c r="G86" s="502"/>
      <c r="H86" s="502"/>
      <c r="I86" s="502"/>
      <c r="J86" s="502"/>
      <c r="K86" s="502"/>
      <c r="L86" s="507"/>
      <c r="M86" s="507"/>
      <c r="N86" s="502"/>
      <c r="O86" s="502"/>
      <c r="P86" s="502"/>
      <c r="Q86" s="502"/>
      <c r="R86" s="502"/>
      <c r="S86" s="502"/>
      <c r="T86" s="502"/>
      <c r="U86" s="502"/>
      <c r="V86" s="502"/>
      <c r="W86" s="502"/>
      <c r="X86" s="502"/>
      <c r="Y86" s="506"/>
    </row>
    <row r="87" spans="1:25" s="469" customFormat="1" ht="21.6" customHeight="1" x14ac:dyDescent="0.15">
      <c r="A87" s="464"/>
      <c r="B87" s="444" t="s">
        <v>179</v>
      </c>
      <c r="C87" s="503" t="s">
        <v>73</v>
      </c>
      <c r="D87" s="504">
        <f>D88+D89+D90</f>
        <v>0</v>
      </c>
      <c r="E87" s="504">
        <f t="shared" ref="E87:Y87" si="19">E88+E89+E90</f>
        <v>0</v>
      </c>
      <c r="F87" s="504">
        <f t="shared" si="19"/>
        <v>0</v>
      </c>
      <c r="G87" s="504">
        <f t="shared" si="19"/>
        <v>0</v>
      </c>
      <c r="H87" s="504">
        <f t="shared" si="19"/>
        <v>0</v>
      </c>
      <c r="I87" s="504">
        <f t="shared" si="19"/>
        <v>0</v>
      </c>
      <c r="J87" s="504">
        <f t="shared" si="19"/>
        <v>0</v>
      </c>
      <c r="K87" s="504">
        <f t="shared" si="19"/>
        <v>0</v>
      </c>
      <c r="L87" s="504">
        <f t="shared" si="19"/>
        <v>0</v>
      </c>
      <c r="M87" s="504">
        <f t="shared" si="19"/>
        <v>0</v>
      </c>
      <c r="N87" s="504">
        <f t="shared" si="19"/>
        <v>0</v>
      </c>
      <c r="O87" s="504">
        <f t="shared" si="19"/>
        <v>0</v>
      </c>
      <c r="P87" s="504">
        <f t="shared" si="19"/>
        <v>0</v>
      </c>
      <c r="Q87" s="504">
        <f t="shared" si="19"/>
        <v>0</v>
      </c>
      <c r="R87" s="504">
        <f t="shared" si="19"/>
        <v>0</v>
      </c>
      <c r="S87" s="504">
        <f t="shared" si="19"/>
        <v>0</v>
      </c>
      <c r="T87" s="504">
        <f t="shared" si="19"/>
        <v>0</v>
      </c>
      <c r="U87" s="504">
        <f t="shared" si="19"/>
        <v>0</v>
      </c>
      <c r="V87" s="504">
        <f t="shared" si="19"/>
        <v>0</v>
      </c>
      <c r="W87" s="504">
        <f t="shared" si="19"/>
        <v>0</v>
      </c>
      <c r="X87" s="504">
        <f t="shared" si="19"/>
        <v>0</v>
      </c>
      <c r="Y87" s="504">
        <f t="shared" si="19"/>
        <v>0</v>
      </c>
    </row>
    <row r="88" spans="1:25" s="469" customFormat="1" ht="21.6" customHeight="1" x14ac:dyDescent="0.15">
      <c r="A88" s="464"/>
      <c r="B88" s="465" t="s">
        <v>180</v>
      </c>
      <c r="C88" s="466" t="s">
        <v>75</v>
      </c>
      <c r="D88" s="501"/>
      <c r="E88" s="502"/>
      <c r="F88" s="502"/>
      <c r="G88" s="502"/>
      <c r="H88" s="502"/>
      <c r="I88" s="502"/>
      <c r="J88" s="502"/>
      <c r="K88" s="502"/>
      <c r="L88" s="502"/>
      <c r="M88" s="502"/>
      <c r="N88" s="502"/>
      <c r="O88" s="502"/>
      <c r="P88" s="502"/>
      <c r="Q88" s="502"/>
      <c r="R88" s="502"/>
      <c r="S88" s="502"/>
      <c r="T88" s="502"/>
      <c r="U88" s="502"/>
      <c r="V88" s="502"/>
      <c r="W88" s="502"/>
      <c r="X88" s="502"/>
      <c r="Y88" s="506"/>
    </row>
    <row r="89" spans="1:25" s="469" customFormat="1" ht="19.899999999999999" customHeight="1" x14ac:dyDescent="0.15">
      <c r="A89" s="464"/>
      <c r="B89" s="465" t="s">
        <v>181</v>
      </c>
      <c r="C89" s="466" t="s">
        <v>77</v>
      </c>
      <c r="D89" s="510"/>
      <c r="E89" s="502"/>
      <c r="F89" s="511"/>
      <c r="G89" s="511"/>
      <c r="H89" s="511"/>
      <c r="I89" s="511"/>
      <c r="J89" s="511"/>
      <c r="K89" s="511"/>
      <c r="L89" s="502"/>
      <c r="M89" s="502"/>
      <c r="N89" s="502"/>
      <c r="O89" s="502"/>
      <c r="P89" s="502"/>
      <c r="Q89" s="502"/>
      <c r="R89" s="502"/>
      <c r="S89" s="502"/>
      <c r="T89" s="502"/>
      <c r="U89" s="502"/>
      <c r="V89" s="502"/>
      <c r="W89" s="502"/>
      <c r="X89" s="502"/>
      <c r="Y89" s="506"/>
    </row>
    <row r="90" spans="1:25" s="469" customFormat="1" ht="19.899999999999999" customHeight="1" x14ac:dyDescent="0.15">
      <c r="A90" s="464"/>
      <c r="B90" s="465" t="s">
        <v>182</v>
      </c>
      <c r="C90" s="466" t="s">
        <v>79</v>
      </c>
      <c r="D90" s="510"/>
      <c r="E90" s="502"/>
      <c r="F90" s="511"/>
      <c r="G90" s="511"/>
      <c r="H90" s="511"/>
      <c r="I90" s="511"/>
      <c r="J90" s="511"/>
      <c r="K90" s="511"/>
      <c r="L90" s="502"/>
      <c r="M90" s="502"/>
      <c r="N90" s="502"/>
      <c r="O90" s="502"/>
      <c r="P90" s="502"/>
      <c r="Q90" s="502"/>
      <c r="R90" s="502"/>
      <c r="S90" s="502"/>
      <c r="T90" s="502"/>
      <c r="U90" s="502"/>
      <c r="V90" s="502"/>
      <c r="W90" s="502"/>
      <c r="X90" s="502"/>
      <c r="Y90" s="506"/>
    </row>
    <row r="91" spans="1:25" s="469" customFormat="1" ht="22.15" customHeight="1" x14ac:dyDescent="0.25">
      <c r="A91" s="464"/>
      <c r="B91" s="444" t="s">
        <v>183</v>
      </c>
      <c r="C91" s="503" t="s">
        <v>81</v>
      </c>
      <c r="D91" s="512">
        <f>D92+D93+D94+D95+D96</f>
        <v>0</v>
      </c>
      <c r="E91" s="512">
        <f t="shared" ref="E91:Y91" si="20">E92+E93+E94+E95+E96</f>
        <v>0</v>
      </c>
      <c r="F91" s="512">
        <f t="shared" si="20"/>
        <v>0</v>
      </c>
      <c r="G91" s="512">
        <f t="shared" si="20"/>
        <v>0</v>
      </c>
      <c r="H91" s="512">
        <f t="shared" si="20"/>
        <v>0</v>
      </c>
      <c r="I91" s="512">
        <f t="shared" si="20"/>
        <v>0</v>
      </c>
      <c r="J91" s="512">
        <f t="shared" si="20"/>
        <v>0</v>
      </c>
      <c r="K91" s="512">
        <f t="shared" si="20"/>
        <v>0</v>
      </c>
      <c r="L91" s="512">
        <f t="shared" si="20"/>
        <v>0</v>
      </c>
      <c r="M91" s="512">
        <f t="shared" si="20"/>
        <v>0</v>
      </c>
      <c r="N91" s="512">
        <f t="shared" si="20"/>
        <v>0</v>
      </c>
      <c r="O91" s="512">
        <f t="shared" si="20"/>
        <v>0</v>
      </c>
      <c r="P91" s="512">
        <f t="shared" si="20"/>
        <v>0</v>
      </c>
      <c r="Q91" s="512">
        <f t="shared" si="20"/>
        <v>0</v>
      </c>
      <c r="R91" s="512">
        <f t="shared" si="20"/>
        <v>0</v>
      </c>
      <c r="S91" s="512">
        <f t="shared" si="20"/>
        <v>0</v>
      </c>
      <c r="T91" s="512">
        <f t="shared" si="20"/>
        <v>0</v>
      </c>
      <c r="U91" s="512">
        <f t="shared" si="20"/>
        <v>0</v>
      </c>
      <c r="V91" s="512">
        <f t="shared" si="20"/>
        <v>0</v>
      </c>
      <c r="W91" s="512">
        <f t="shared" si="20"/>
        <v>0</v>
      </c>
      <c r="X91" s="512">
        <f t="shared" si="20"/>
        <v>0</v>
      </c>
      <c r="Y91" s="512">
        <f t="shared" si="20"/>
        <v>0</v>
      </c>
    </row>
    <row r="92" spans="1:25" s="469" customFormat="1" ht="19.149999999999999" customHeight="1" x14ac:dyDescent="0.15">
      <c r="A92" s="464"/>
      <c r="B92" s="465" t="s">
        <v>184</v>
      </c>
      <c r="C92" s="505" t="s">
        <v>83</v>
      </c>
      <c r="D92" s="510"/>
      <c r="E92" s="502"/>
      <c r="F92" s="511"/>
      <c r="G92" s="490"/>
      <c r="H92" s="511"/>
      <c r="I92" s="511"/>
      <c r="J92" s="511"/>
      <c r="K92" s="511"/>
      <c r="L92" s="502"/>
      <c r="M92" s="502"/>
      <c r="N92" s="502"/>
      <c r="O92" s="502"/>
      <c r="P92" s="502"/>
      <c r="Q92" s="502"/>
      <c r="R92" s="502"/>
      <c r="S92" s="502"/>
      <c r="T92" s="502"/>
      <c r="U92" s="502"/>
      <c r="V92" s="502"/>
      <c r="W92" s="502"/>
      <c r="X92" s="502"/>
      <c r="Y92" s="506"/>
    </row>
    <row r="93" spans="1:25" s="469" customFormat="1" ht="19.149999999999999" customHeight="1" x14ac:dyDescent="0.15">
      <c r="A93" s="464"/>
      <c r="B93" s="465" t="s">
        <v>185</v>
      </c>
      <c r="C93" s="505" t="s">
        <v>85</v>
      </c>
      <c r="D93" s="510"/>
      <c r="E93" s="502"/>
      <c r="F93" s="511"/>
      <c r="G93" s="511"/>
      <c r="H93" s="511"/>
      <c r="I93" s="511"/>
      <c r="J93" s="511"/>
      <c r="K93" s="511"/>
      <c r="L93" s="502"/>
      <c r="M93" s="502"/>
      <c r="N93" s="502"/>
      <c r="O93" s="502"/>
      <c r="P93" s="502"/>
      <c r="Q93" s="502"/>
      <c r="R93" s="502"/>
      <c r="S93" s="502"/>
      <c r="T93" s="502"/>
      <c r="U93" s="502"/>
      <c r="V93" s="502"/>
      <c r="W93" s="502"/>
      <c r="X93" s="502"/>
      <c r="Y93" s="506"/>
    </row>
    <row r="94" spans="1:25" s="469" customFormat="1" ht="19.899999999999999" customHeight="1" x14ac:dyDescent="0.15">
      <c r="A94" s="464"/>
      <c r="B94" s="465" t="s">
        <v>186</v>
      </c>
      <c r="C94" s="505" t="s">
        <v>87</v>
      </c>
      <c r="D94" s="510"/>
      <c r="E94" s="502"/>
      <c r="F94" s="511"/>
      <c r="G94" s="511"/>
      <c r="H94" s="511"/>
      <c r="I94" s="511"/>
      <c r="J94" s="511"/>
      <c r="K94" s="511"/>
      <c r="L94" s="502"/>
      <c r="M94" s="502"/>
      <c r="N94" s="502"/>
      <c r="O94" s="502"/>
      <c r="P94" s="502"/>
      <c r="Q94" s="502"/>
      <c r="R94" s="502"/>
      <c r="S94" s="502"/>
      <c r="T94" s="502"/>
      <c r="U94" s="502"/>
      <c r="V94" s="502"/>
      <c r="W94" s="502"/>
      <c r="X94" s="502"/>
      <c r="Y94" s="506"/>
    </row>
    <row r="95" spans="1:25" s="469" customFormat="1" ht="19.899999999999999" customHeight="1" x14ac:dyDescent="0.15">
      <c r="A95" s="464"/>
      <c r="B95" s="465" t="s">
        <v>187</v>
      </c>
      <c r="C95" s="505" t="s">
        <v>89</v>
      </c>
      <c r="D95" s="510"/>
      <c r="E95" s="502"/>
      <c r="F95" s="511"/>
      <c r="G95" s="511"/>
      <c r="H95" s="511"/>
      <c r="I95" s="511"/>
      <c r="J95" s="511"/>
      <c r="K95" s="511"/>
      <c r="L95" s="502"/>
      <c r="M95" s="502"/>
      <c r="N95" s="502"/>
      <c r="O95" s="502"/>
      <c r="P95" s="502"/>
      <c r="Q95" s="502"/>
      <c r="R95" s="502"/>
      <c r="S95" s="502"/>
      <c r="T95" s="502"/>
      <c r="U95" s="502"/>
      <c r="V95" s="502"/>
      <c r="W95" s="502"/>
      <c r="X95" s="502"/>
      <c r="Y95" s="506"/>
    </row>
    <row r="96" spans="1:25" s="469" customFormat="1" ht="19.899999999999999" customHeight="1" x14ac:dyDescent="0.2">
      <c r="A96" s="464"/>
      <c r="B96" s="465" t="s">
        <v>188</v>
      </c>
      <c r="C96" s="470" t="s">
        <v>91</v>
      </c>
      <c r="D96" s="510"/>
      <c r="E96" s="502"/>
      <c r="F96" s="511"/>
      <c r="G96" s="511"/>
      <c r="H96" s="511"/>
      <c r="I96" s="511"/>
      <c r="J96" s="511"/>
      <c r="K96" s="511"/>
      <c r="L96" s="502"/>
      <c r="M96" s="502"/>
      <c r="N96" s="502"/>
      <c r="O96" s="502"/>
      <c r="P96" s="502"/>
      <c r="Q96" s="502"/>
      <c r="R96" s="502"/>
      <c r="S96" s="502"/>
      <c r="T96" s="502"/>
      <c r="U96" s="502"/>
      <c r="V96" s="502"/>
      <c r="W96" s="502"/>
      <c r="X96" s="502"/>
      <c r="Y96" s="506"/>
    </row>
    <row r="97" spans="1:25" s="469" customFormat="1" ht="21.6" customHeight="1" x14ac:dyDescent="0.15">
      <c r="A97" s="464"/>
      <c r="B97" s="474" t="s">
        <v>189</v>
      </c>
      <c r="C97" s="513" t="s">
        <v>93</v>
      </c>
      <c r="D97" s="508"/>
      <c r="E97" s="508"/>
      <c r="F97" s="508"/>
      <c r="G97" s="508"/>
      <c r="H97" s="508"/>
      <c r="I97" s="508"/>
      <c r="J97" s="508"/>
      <c r="K97" s="508"/>
      <c r="L97" s="508"/>
      <c r="M97" s="508"/>
      <c r="N97" s="508"/>
      <c r="O97" s="508"/>
      <c r="P97" s="508"/>
      <c r="Q97" s="508"/>
      <c r="R97" s="508"/>
      <c r="S97" s="508"/>
      <c r="T97" s="508"/>
      <c r="U97" s="508"/>
      <c r="V97" s="508"/>
      <c r="W97" s="508"/>
      <c r="X97" s="508"/>
      <c r="Y97" s="508"/>
    </row>
    <row r="98" spans="1:25" s="469" customFormat="1" ht="21.6" customHeight="1" x14ac:dyDescent="0.25">
      <c r="A98" s="464"/>
      <c r="B98" s="474" t="s">
        <v>190</v>
      </c>
      <c r="C98" s="514" t="s">
        <v>191</v>
      </c>
      <c r="D98" s="515"/>
      <c r="E98" s="515"/>
      <c r="F98" s="515"/>
      <c r="G98" s="515"/>
      <c r="H98" s="515"/>
      <c r="I98" s="515"/>
      <c r="J98" s="515"/>
      <c r="K98" s="515"/>
      <c r="L98" s="515"/>
      <c r="M98" s="515"/>
      <c r="N98" s="515"/>
      <c r="O98" s="515"/>
      <c r="P98" s="515"/>
      <c r="Q98" s="515"/>
      <c r="R98" s="515"/>
      <c r="S98" s="515"/>
      <c r="T98" s="515"/>
      <c r="U98" s="515"/>
      <c r="V98" s="515"/>
      <c r="W98" s="515"/>
      <c r="X98" s="515"/>
      <c r="Y98" s="515"/>
    </row>
    <row r="99" spans="1:25" s="469" customFormat="1" ht="22.15" customHeight="1" x14ac:dyDescent="0.15">
      <c r="A99" s="464"/>
      <c r="B99" s="474" t="s">
        <v>192</v>
      </c>
      <c r="C99" s="516" t="s">
        <v>193</v>
      </c>
      <c r="D99" s="517"/>
      <c r="E99" s="518">
        <f>E80+E81+E87+E91+E97+E98</f>
        <v>0</v>
      </c>
      <c r="F99" s="518">
        <f t="shared" ref="F99:Y99" si="21">F80+F81+F87+F91+F97+F98</f>
        <v>0</v>
      </c>
      <c r="G99" s="518">
        <f t="shared" si="21"/>
        <v>0</v>
      </c>
      <c r="H99" s="518">
        <f t="shared" si="21"/>
        <v>0</v>
      </c>
      <c r="I99" s="518">
        <f t="shared" si="21"/>
        <v>0</v>
      </c>
      <c r="J99" s="518">
        <f t="shared" si="21"/>
        <v>0</v>
      </c>
      <c r="K99" s="518">
        <f t="shared" si="21"/>
        <v>0</v>
      </c>
      <c r="L99" s="518">
        <f t="shared" si="21"/>
        <v>0</v>
      </c>
      <c r="M99" s="518">
        <f t="shared" si="21"/>
        <v>0</v>
      </c>
      <c r="N99" s="518">
        <f t="shared" si="21"/>
        <v>0</v>
      </c>
      <c r="O99" s="518">
        <f t="shared" si="21"/>
        <v>0</v>
      </c>
      <c r="P99" s="518">
        <f t="shared" si="21"/>
        <v>0</v>
      </c>
      <c r="Q99" s="518">
        <f t="shared" si="21"/>
        <v>0</v>
      </c>
      <c r="R99" s="518">
        <f t="shared" si="21"/>
        <v>0</v>
      </c>
      <c r="S99" s="518">
        <f t="shared" si="21"/>
        <v>0</v>
      </c>
      <c r="T99" s="518">
        <f t="shared" si="21"/>
        <v>0</v>
      </c>
      <c r="U99" s="518">
        <f t="shared" si="21"/>
        <v>0</v>
      </c>
      <c r="V99" s="518">
        <f t="shared" si="21"/>
        <v>0</v>
      </c>
      <c r="W99" s="518">
        <f t="shared" si="21"/>
        <v>0</v>
      </c>
      <c r="X99" s="518">
        <f t="shared" si="21"/>
        <v>0</v>
      </c>
      <c r="Y99" s="518">
        <f t="shared" si="21"/>
        <v>0</v>
      </c>
    </row>
    <row r="100" spans="1:25" s="469" customFormat="1" ht="22.15" customHeight="1" thickBot="1" x14ac:dyDescent="0.3">
      <c r="A100" s="464"/>
      <c r="B100" s="519" t="s">
        <v>194</v>
      </c>
      <c r="C100" s="520" t="s">
        <v>195</v>
      </c>
      <c r="D100" s="521">
        <f>D79+D80+D81+D87+D91+D97+D98</f>
        <v>0</v>
      </c>
      <c r="E100" s="522">
        <f>D100+E99</f>
        <v>0</v>
      </c>
      <c r="F100" s="522">
        <f>E100+F99</f>
        <v>0</v>
      </c>
      <c r="G100" s="522">
        <f t="shared" ref="G100:Y100" si="22">F100+G99</f>
        <v>0</v>
      </c>
      <c r="H100" s="522">
        <f t="shared" si="22"/>
        <v>0</v>
      </c>
      <c r="I100" s="522">
        <f t="shared" si="22"/>
        <v>0</v>
      </c>
      <c r="J100" s="522">
        <f t="shared" si="22"/>
        <v>0</v>
      </c>
      <c r="K100" s="522">
        <f t="shared" si="22"/>
        <v>0</v>
      </c>
      <c r="L100" s="522">
        <f t="shared" si="22"/>
        <v>0</v>
      </c>
      <c r="M100" s="522">
        <f t="shared" si="22"/>
        <v>0</v>
      </c>
      <c r="N100" s="522">
        <f t="shared" si="22"/>
        <v>0</v>
      </c>
      <c r="O100" s="522">
        <f t="shared" si="22"/>
        <v>0</v>
      </c>
      <c r="P100" s="522">
        <f t="shared" si="22"/>
        <v>0</v>
      </c>
      <c r="Q100" s="522">
        <f t="shared" si="22"/>
        <v>0</v>
      </c>
      <c r="R100" s="522">
        <f t="shared" si="22"/>
        <v>0</v>
      </c>
      <c r="S100" s="522">
        <f t="shared" si="22"/>
        <v>0</v>
      </c>
      <c r="T100" s="522">
        <f t="shared" si="22"/>
        <v>0</v>
      </c>
      <c r="U100" s="522">
        <f t="shared" si="22"/>
        <v>0</v>
      </c>
      <c r="V100" s="522">
        <f t="shared" si="22"/>
        <v>0</v>
      </c>
      <c r="W100" s="522">
        <f t="shared" si="22"/>
        <v>0</v>
      </c>
      <c r="X100" s="522">
        <f t="shared" si="22"/>
        <v>0</v>
      </c>
      <c r="Y100" s="523">
        <f t="shared" si="22"/>
        <v>0</v>
      </c>
    </row>
    <row r="101" spans="1:25" s="443" customFormat="1" ht="69.75" customHeight="1" x14ac:dyDescent="0.25">
      <c r="A101" s="427"/>
      <c r="B101" s="494">
        <v>4</v>
      </c>
      <c r="C101" s="495" t="s">
        <v>196</v>
      </c>
      <c r="D101" s="441"/>
      <c r="E101" s="441" t="s">
        <v>29</v>
      </c>
      <c r="F101" s="441" t="s">
        <v>30</v>
      </c>
      <c r="G101" s="441" t="s">
        <v>31</v>
      </c>
      <c r="H101" s="441" t="s">
        <v>32</v>
      </c>
      <c r="I101" s="441" t="s">
        <v>33</v>
      </c>
      <c r="J101" s="441" t="s">
        <v>34</v>
      </c>
      <c r="K101" s="441" t="s">
        <v>35</v>
      </c>
      <c r="L101" s="441" t="s">
        <v>36</v>
      </c>
      <c r="M101" s="441" t="s">
        <v>37</v>
      </c>
      <c r="N101" s="441" t="s">
        <v>38</v>
      </c>
      <c r="O101" s="441" t="s">
        <v>39</v>
      </c>
      <c r="P101" s="441" t="s">
        <v>40</v>
      </c>
      <c r="Q101" s="441" t="s">
        <v>41</v>
      </c>
      <c r="R101" s="441" t="s">
        <v>42</v>
      </c>
      <c r="S101" s="441" t="s">
        <v>43</v>
      </c>
      <c r="T101" s="441" t="s">
        <v>44</v>
      </c>
      <c r="U101" s="441" t="s">
        <v>45</v>
      </c>
      <c r="V101" s="441" t="s">
        <v>46</v>
      </c>
      <c r="W101" s="441" t="s">
        <v>47</v>
      </c>
      <c r="X101" s="441" t="s">
        <v>48</v>
      </c>
      <c r="Y101" s="442" t="s">
        <v>49</v>
      </c>
    </row>
    <row r="102" spans="1:25" s="443" customFormat="1" ht="19.899999999999999" customHeight="1" x14ac:dyDescent="0.2">
      <c r="A102" s="427"/>
      <c r="B102" s="524" t="s">
        <v>197</v>
      </c>
      <c r="C102" s="445" t="s">
        <v>198</v>
      </c>
      <c r="D102" s="525"/>
      <c r="E102" s="526">
        <f>E103+E104</f>
        <v>0</v>
      </c>
      <c r="F102" s="526">
        <f>F103+F104</f>
        <v>0</v>
      </c>
      <c r="G102" s="526">
        <f t="shared" ref="G102:Y102" si="23">G103+G104</f>
        <v>0</v>
      </c>
      <c r="H102" s="526">
        <f t="shared" si="23"/>
        <v>0</v>
      </c>
      <c r="I102" s="526">
        <f t="shared" si="23"/>
        <v>0</v>
      </c>
      <c r="J102" s="526">
        <f t="shared" si="23"/>
        <v>0</v>
      </c>
      <c r="K102" s="526">
        <f t="shared" si="23"/>
        <v>0</v>
      </c>
      <c r="L102" s="526">
        <f t="shared" si="23"/>
        <v>0</v>
      </c>
      <c r="M102" s="526">
        <f t="shared" si="23"/>
        <v>0</v>
      </c>
      <c r="N102" s="526">
        <f t="shared" si="23"/>
        <v>0</v>
      </c>
      <c r="O102" s="526">
        <f t="shared" si="23"/>
        <v>0</v>
      </c>
      <c r="P102" s="526">
        <f t="shared" si="23"/>
        <v>0</v>
      </c>
      <c r="Q102" s="526">
        <f t="shared" si="23"/>
        <v>0</v>
      </c>
      <c r="R102" s="526">
        <f t="shared" si="23"/>
        <v>0</v>
      </c>
      <c r="S102" s="526">
        <f t="shared" si="23"/>
        <v>0</v>
      </c>
      <c r="T102" s="526">
        <f t="shared" si="23"/>
        <v>0</v>
      </c>
      <c r="U102" s="526">
        <f t="shared" si="23"/>
        <v>0</v>
      </c>
      <c r="V102" s="526">
        <f t="shared" si="23"/>
        <v>0</v>
      </c>
      <c r="W102" s="526">
        <f t="shared" si="23"/>
        <v>0</v>
      </c>
      <c r="X102" s="526">
        <f t="shared" si="23"/>
        <v>0</v>
      </c>
      <c r="Y102" s="526">
        <f t="shared" si="23"/>
        <v>0</v>
      </c>
    </row>
    <row r="103" spans="1:25" s="531" customFormat="1" ht="19.899999999999999" customHeight="1" x14ac:dyDescent="0.2">
      <c r="A103" s="427"/>
      <c r="B103" s="527" t="s">
        <v>199</v>
      </c>
      <c r="C103" s="528" t="s">
        <v>200</v>
      </c>
      <c r="D103" s="529"/>
      <c r="E103" s="530"/>
      <c r="F103" s="530"/>
      <c r="G103" s="530"/>
      <c r="H103" s="530"/>
      <c r="I103" s="530"/>
      <c r="J103" s="530"/>
      <c r="K103" s="530"/>
      <c r="L103" s="530"/>
      <c r="M103" s="530"/>
      <c r="N103" s="530"/>
      <c r="O103" s="530"/>
      <c r="P103" s="530"/>
      <c r="Q103" s="530"/>
      <c r="R103" s="530"/>
      <c r="S103" s="530"/>
      <c r="T103" s="530"/>
      <c r="U103" s="530"/>
      <c r="V103" s="530"/>
      <c r="W103" s="530"/>
      <c r="X103" s="530"/>
      <c r="Y103" s="530"/>
    </row>
    <row r="104" spans="1:25" ht="19.899999999999999" customHeight="1" x14ac:dyDescent="0.2">
      <c r="B104" s="532" t="s">
        <v>201</v>
      </c>
      <c r="C104" s="471" t="s">
        <v>202</v>
      </c>
      <c r="D104" s="533"/>
      <c r="E104" s="534"/>
      <c r="F104" s="534"/>
      <c r="G104" s="534"/>
      <c r="H104" s="534"/>
      <c r="I104" s="534"/>
      <c r="J104" s="534"/>
      <c r="K104" s="534"/>
      <c r="L104" s="534"/>
      <c r="M104" s="534"/>
      <c r="N104" s="534"/>
      <c r="O104" s="534"/>
      <c r="P104" s="534"/>
      <c r="Q104" s="534"/>
      <c r="R104" s="534"/>
      <c r="S104" s="534"/>
      <c r="T104" s="486"/>
      <c r="U104" s="486"/>
      <c r="V104" s="486"/>
      <c r="W104" s="486"/>
      <c r="X104" s="486"/>
      <c r="Y104" s="535"/>
    </row>
    <row r="105" spans="1:25" ht="19.899999999999999" customHeight="1" x14ac:dyDescent="0.2">
      <c r="B105" s="537" t="s">
        <v>203</v>
      </c>
      <c r="C105" s="475" t="s">
        <v>204</v>
      </c>
      <c r="D105" s="538"/>
      <c r="E105" s="534"/>
      <c r="F105" s="534"/>
      <c r="G105" s="534"/>
      <c r="H105" s="534"/>
      <c r="I105" s="539"/>
      <c r="J105" s="534"/>
      <c r="K105" s="534"/>
      <c r="L105" s="534"/>
      <c r="M105" s="534"/>
      <c r="N105" s="534"/>
      <c r="O105" s="534"/>
      <c r="P105" s="534"/>
      <c r="Q105" s="534"/>
      <c r="R105" s="534"/>
      <c r="S105" s="534"/>
      <c r="T105" s="539"/>
      <c r="U105" s="486"/>
      <c r="V105" s="486"/>
      <c r="W105" s="486"/>
      <c r="X105" s="486"/>
      <c r="Y105" s="535"/>
    </row>
    <row r="106" spans="1:25" ht="19.899999999999999" customHeight="1" thickBot="1" x14ac:dyDescent="0.25">
      <c r="B106" s="540" t="s">
        <v>205</v>
      </c>
      <c r="C106" s="475" t="s">
        <v>206</v>
      </c>
      <c r="D106" s="541"/>
      <c r="E106" s="534"/>
      <c r="F106" s="534"/>
      <c r="G106" s="534"/>
      <c r="H106" s="534"/>
      <c r="I106" s="539"/>
      <c r="J106" s="534"/>
      <c r="K106" s="534"/>
      <c r="L106" s="534"/>
      <c r="M106" s="534"/>
      <c r="N106" s="534"/>
      <c r="O106" s="534"/>
      <c r="P106" s="534"/>
      <c r="Q106" s="534"/>
      <c r="R106" s="534"/>
      <c r="S106" s="534"/>
      <c r="T106" s="539"/>
      <c r="U106" s="486"/>
      <c r="V106" s="486"/>
      <c r="W106" s="486"/>
      <c r="X106" s="486"/>
      <c r="Y106" s="535"/>
    </row>
    <row r="107" spans="1:25" ht="69" customHeight="1" x14ac:dyDescent="0.2">
      <c r="B107" s="494">
        <v>5</v>
      </c>
      <c r="C107" s="495" t="s">
        <v>207</v>
      </c>
      <c r="D107" s="441" t="s">
        <v>168</v>
      </c>
      <c r="E107" s="441" t="s">
        <v>29</v>
      </c>
      <c r="F107" s="441" t="s">
        <v>30</v>
      </c>
      <c r="G107" s="441" t="s">
        <v>31</v>
      </c>
      <c r="H107" s="441" t="s">
        <v>32</v>
      </c>
      <c r="I107" s="441" t="s">
        <v>33</v>
      </c>
      <c r="J107" s="441" t="s">
        <v>34</v>
      </c>
      <c r="K107" s="441" t="s">
        <v>35</v>
      </c>
      <c r="L107" s="441" t="s">
        <v>36</v>
      </c>
      <c r="M107" s="441" t="s">
        <v>37</v>
      </c>
      <c r="N107" s="441" t="s">
        <v>38</v>
      </c>
      <c r="O107" s="441" t="s">
        <v>39</v>
      </c>
      <c r="P107" s="441" t="s">
        <v>40</v>
      </c>
      <c r="Q107" s="441" t="s">
        <v>41</v>
      </c>
      <c r="R107" s="441" t="s">
        <v>42</v>
      </c>
      <c r="S107" s="441" t="s">
        <v>43</v>
      </c>
      <c r="T107" s="441" t="s">
        <v>44</v>
      </c>
      <c r="U107" s="441" t="s">
        <v>45</v>
      </c>
      <c r="V107" s="441" t="s">
        <v>46</v>
      </c>
      <c r="W107" s="441" t="s">
        <v>47</v>
      </c>
      <c r="X107" s="441" t="s">
        <v>48</v>
      </c>
      <c r="Y107" s="442" t="s">
        <v>49</v>
      </c>
    </row>
    <row r="108" spans="1:25" ht="19.899999999999999" customHeight="1" x14ac:dyDescent="0.2">
      <c r="B108" s="542" t="s">
        <v>10</v>
      </c>
      <c r="C108" s="543" t="s">
        <v>208</v>
      </c>
      <c r="D108" s="544"/>
      <c r="E108" s="545"/>
      <c r="F108" s="534"/>
      <c r="G108" s="534"/>
      <c r="H108" s="534"/>
      <c r="I108" s="534"/>
      <c r="J108" s="534"/>
      <c r="K108" s="546"/>
      <c r="L108" s="546"/>
      <c r="M108" s="546"/>
      <c r="N108" s="534"/>
      <c r="O108" s="534"/>
      <c r="P108" s="545"/>
      <c r="Q108" s="534"/>
      <c r="R108" s="534"/>
      <c r="S108" s="534"/>
      <c r="T108" s="486"/>
      <c r="U108" s="546"/>
      <c r="V108" s="486"/>
      <c r="W108" s="486"/>
      <c r="X108" s="486"/>
      <c r="Y108" s="488"/>
    </row>
    <row r="109" spans="1:25" ht="19.899999999999999" customHeight="1" x14ac:dyDescent="0.2">
      <c r="B109" s="542" t="s">
        <v>11</v>
      </c>
      <c r="C109" s="543" t="s">
        <v>209</v>
      </c>
      <c r="D109" s="547"/>
      <c r="E109" s="545"/>
      <c r="F109" s="534"/>
      <c r="G109" s="534"/>
      <c r="H109" s="534"/>
      <c r="I109" s="534"/>
      <c r="J109" s="534"/>
      <c r="K109" s="534"/>
      <c r="L109" s="534"/>
      <c r="M109" s="534"/>
      <c r="N109" s="534"/>
      <c r="O109" s="534"/>
      <c r="P109" s="545"/>
      <c r="Q109" s="534"/>
      <c r="R109" s="534"/>
      <c r="S109" s="534"/>
      <c r="T109" s="486"/>
      <c r="U109" s="486"/>
      <c r="V109" s="486"/>
      <c r="W109" s="486"/>
      <c r="X109" s="486"/>
      <c r="Y109" s="488"/>
    </row>
    <row r="110" spans="1:25" ht="19.899999999999999" customHeight="1" x14ac:dyDescent="0.2">
      <c r="B110" s="542" t="s">
        <v>12</v>
      </c>
      <c r="C110" s="543" t="s">
        <v>210</v>
      </c>
      <c r="D110" s="533"/>
      <c r="E110" s="545"/>
      <c r="F110" s="534"/>
      <c r="G110" s="534"/>
      <c r="H110" s="534"/>
      <c r="I110" s="534"/>
      <c r="J110" s="534"/>
      <c r="K110" s="534"/>
      <c r="L110" s="461"/>
      <c r="M110" s="461"/>
      <c r="N110" s="534"/>
      <c r="O110" s="534"/>
      <c r="P110" s="545"/>
      <c r="Q110" s="534"/>
      <c r="R110" s="534"/>
      <c r="S110" s="534"/>
      <c r="T110" s="486"/>
      <c r="U110" s="486"/>
      <c r="V110" s="486"/>
      <c r="W110" s="486"/>
      <c r="X110" s="486"/>
      <c r="Y110" s="488"/>
    </row>
    <row r="111" spans="1:25" ht="19.899999999999999" customHeight="1" x14ac:dyDescent="0.2">
      <c r="B111" s="542" t="s">
        <v>13</v>
      </c>
      <c r="C111" s="543" t="s">
        <v>211</v>
      </c>
      <c r="D111" s="533"/>
      <c r="E111" s="545"/>
      <c r="F111" s="534"/>
      <c r="G111" s="534"/>
      <c r="H111" s="534"/>
      <c r="I111" s="534"/>
      <c r="J111" s="534"/>
      <c r="K111" s="534"/>
      <c r="L111" s="461"/>
      <c r="M111" s="461"/>
      <c r="N111" s="534"/>
      <c r="O111" s="534"/>
      <c r="P111" s="545"/>
      <c r="Q111" s="534"/>
      <c r="R111" s="534"/>
      <c r="S111" s="534"/>
      <c r="T111" s="486"/>
      <c r="U111" s="486"/>
      <c r="V111" s="486"/>
      <c r="W111" s="486"/>
      <c r="X111" s="486"/>
      <c r="Y111" s="488"/>
    </row>
    <row r="112" spans="1:25" ht="19.899999999999999" customHeight="1" x14ac:dyDescent="0.2">
      <c r="B112" s="548" t="s">
        <v>14</v>
      </c>
      <c r="C112" s="549" t="s">
        <v>212</v>
      </c>
      <c r="D112" s="533"/>
      <c r="E112" s="461"/>
      <c r="F112" s="534"/>
      <c r="G112" s="534"/>
      <c r="H112" s="534"/>
      <c r="I112" s="534"/>
      <c r="J112" s="534"/>
      <c r="K112" s="461"/>
      <c r="L112" s="461"/>
      <c r="M112" s="534"/>
      <c r="N112" s="461"/>
      <c r="O112" s="534"/>
      <c r="P112" s="545"/>
      <c r="Q112" s="461"/>
      <c r="R112" s="534"/>
      <c r="S112" s="534"/>
      <c r="T112" s="486"/>
      <c r="U112" s="486"/>
      <c r="V112" s="461"/>
      <c r="W112" s="461"/>
      <c r="X112" s="461"/>
      <c r="Y112" s="535"/>
    </row>
    <row r="113" spans="2:25" ht="19.899999999999999" customHeight="1" x14ac:dyDescent="0.2">
      <c r="B113" s="548" t="s">
        <v>15</v>
      </c>
      <c r="C113" s="549" t="s">
        <v>213</v>
      </c>
      <c r="D113" s="533"/>
      <c r="E113" s="545"/>
      <c r="F113" s="545"/>
      <c r="G113" s="545"/>
      <c r="H113" s="545"/>
      <c r="I113" s="545"/>
      <c r="J113" s="545"/>
      <c r="K113" s="545"/>
      <c r="L113" s="545"/>
      <c r="M113" s="545"/>
      <c r="N113" s="545"/>
      <c r="O113" s="545"/>
      <c r="P113" s="545"/>
      <c r="Q113" s="534"/>
      <c r="R113" s="534"/>
      <c r="S113" s="534"/>
      <c r="T113" s="486"/>
      <c r="U113" s="486"/>
      <c r="V113" s="486"/>
      <c r="W113" s="486"/>
      <c r="X113" s="486"/>
      <c r="Y113" s="535"/>
    </row>
    <row r="114" spans="2:25" ht="19.899999999999999" customHeight="1" thickBot="1" x14ac:dyDescent="0.25">
      <c r="B114" s="550" t="s">
        <v>16</v>
      </c>
      <c r="C114" s="755" t="s">
        <v>214</v>
      </c>
      <c r="D114" s="551"/>
      <c r="E114" s="552"/>
      <c r="F114" s="552"/>
      <c r="G114" s="552"/>
      <c r="H114" s="552"/>
      <c r="I114" s="552"/>
      <c r="J114" s="552"/>
      <c r="K114" s="552"/>
      <c r="L114" s="552"/>
      <c r="M114" s="552"/>
      <c r="N114" s="552"/>
      <c r="O114" s="552"/>
      <c r="P114" s="552"/>
      <c r="Q114" s="552"/>
      <c r="R114" s="552"/>
      <c r="S114" s="552"/>
      <c r="T114" s="553"/>
      <c r="U114" s="554"/>
      <c r="V114" s="554"/>
      <c r="W114" s="554"/>
      <c r="X114" s="554"/>
      <c r="Y114" s="555"/>
    </row>
  </sheetData>
  <mergeCells count="4">
    <mergeCell ref="B2:Y2"/>
    <mergeCell ref="B7:B8"/>
    <mergeCell ref="C7:C8"/>
    <mergeCell ref="D7:Y7"/>
  </mergeCells>
  <printOptions horizontalCentered="1"/>
  <pageMargins left="0.23622047244094499" right="0.23622047244094499" top="0.74803149606299202" bottom="0.55118110236220497" header="0.31496062992126" footer="0.31496062992126"/>
  <pageSetup paperSize="9" scale="37" fitToHeight="0" orientation="landscape" r:id="rId1"/>
  <headerFooter scaleWithDoc="0">
    <oddHeader>&amp;L&amp;"Tahoma,Bold"&amp;11Bank/Savings House  ____________________&amp;R&amp;"Tahoma,Bold"&amp;11RS Form</oddHeader>
  </headerFooter>
  <rowBreaks count="1" manualBreakCount="1">
    <brk id="61" min="1" max="2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98"/>
  <sheetViews>
    <sheetView zoomScaleNormal="100" workbookViewId="0">
      <selection activeCell="E9" sqref="E9:E10"/>
    </sheetView>
  </sheetViews>
  <sheetFormatPr defaultColWidth="9.140625" defaultRowHeight="14.25" x14ac:dyDescent="0.2"/>
  <cols>
    <col min="1" max="1" width="8.7109375" style="22" customWidth="1"/>
    <col min="2" max="2" width="60.85546875" style="22" customWidth="1"/>
    <col min="3" max="3" width="20.140625" style="22" customWidth="1"/>
    <col min="4" max="4" width="20.42578125" style="22" customWidth="1"/>
    <col min="5" max="5" width="20.7109375" style="22" customWidth="1"/>
    <col min="6" max="6" width="21.28515625" style="22" customWidth="1"/>
    <col min="7" max="7" width="19.28515625" style="36" customWidth="1"/>
    <col min="8" max="9" width="20" style="22" customWidth="1"/>
    <col min="10" max="10" width="16.140625" style="22" customWidth="1"/>
    <col min="11" max="11" width="14.42578125" style="22" customWidth="1"/>
    <col min="12" max="12" width="16.140625" style="22" customWidth="1"/>
    <col min="13" max="16384" width="9.140625" style="22"/>
  </cols>
  <sheetData>
    <row r="1" spans="1:14" x14ac:dyDescent="0.2">
      <c r="L1" s="153"/>
    </row>
    <row r="2" spans="1:14" ht="15" thickBot="1" x14ac:dyDescent="0.25"/>
    <row r="3" spans="1:14" ht="15" thickBot="1" x14ac:dyDescent="0.25">
      <c r="A3" s="752"/>
      <c r="K3" s="206" t="s">
        <v>349</v>
      </c>
      <c r="L3" s="207"/>
    </row>
    <row r="4" spans="1:14" x14ac:dyDescent="0.2">
      <c r="A4" s="820" t="s">
        <v>350</v>
      </c>
      <c r="B4" s="820"/>
      <c r="C4" s="820"/>
      <c r="D4" s="820"/>
      <c r="E4" s="820"/>
      <c r="F4" s="820"/>
      <c r="G4" s="820"/>
      <c r="H4" s="820"/>
      <c r="I4" s="820"/>
      <c r="J4" s="820"/>
      <c r="K4" s="820"/>
      <c r="L4" s="820"/>
    </row>
    <row r="5" spans="1:14" x14ac:dyDescent="0.2">
      <c r="A5" s="820" t="s">
        <v>758</v>
      </c>
      <c r="B5" s="820"/>
      <c r="C5" s="820"/>
      <c r="D5" s="820"/>
      <c r="E5" s="820"/>
      <c r="F5" s="820"/>
      <c r="G5" s="820"/>
      <c r="H5" s="820"/>
      <c r="I5" s="820"/>
      <c r="J5" s="820"/>
      <c r="K5" s="820"/>
      <c r="L5" s="820"/>
    </row>
    <row r="6" spans="1:14" x14ac:dyDescent="0.2">
      <c r="A6" s="819" t="s">
        <v>352</v>
      </c>
      <c r="B6" s="819"/>
      <c r="C6" s="819"/>
      <c r="D6" s="819"/>
      <c r="E6" s="819"/>
      <c r="F6" s="819"/>
      <c r="G6" s="819"/>
      <c r="H6" s="819"/>
      <c r="I6" s="819"/>
      <c r="J6" s="819"/>
      <c r="K6" s="819"/>
      <c r="L6" s="819"/>
    </row>
    <row r="7" spans="1:14" x14ac:dyDescent="0.2">
      <c r="A7" s="750"/>
      <c r="B7" s="750"/>
      <c r="C7" s="750"/>
      <c r="D7" s="750"/>
      <c r="E7" s="750"/>
      <c r="F7" s="750"/>
      <c r="H7" s="750"/>
      <c r="I7" s="750"/>
      <c r="J7" s="750"/>
      <c r="K7" s="750"/>
      <c r="L7" s="750"/>
    </row>
    <row r="8" spans="1:14" ht="15" thickBot="1" x14ac:dyDescent="0.25">
      <c r="L8" s="38" t="s">
        <v>2</v>
      </c>
    </row>
    <row r="9" spans="1:14" ht="39.75" customHeight="1" x14ac:dyDescent="0.2">
      <c r="A9" s="826" t="s">
        <v>353</v>
      </c>
      <c r="B9" s="824" t="s">
        <v>354</v>
      </c>
      <c r="C9" s="821" t="s">
        <v>759</v>
      </c>
      <c r="D9" s="821" t="s">
        <v>760</v>
      </c>
      <c r="E9" s="821" t="s">
        <v>761</v>
      </c>
      <c r="F9" s="821" t="s">
        <v>762</v>
      </c>
      <c r="G9" s="834" t="s">
        <v>763</v>
      </c>
      <c r="H9" s="834" t="s">
        <v>764</v>
      </c>
      <c r="I9" s="821" t="s">
        <v>765</v>
      </c>
      <c r="J9" s="828" t="s">
        <v>766</v>
      </c>
      <c r="K9" s="829"/>
      <c r="L9" s="830"/>
    </row>
    <row r="10" spans="1:14" ht="58.5" customHeight="1" thickBot="1" x14ac:dyDescent="0.25">
      <c r="A10" s="831"/>
      <c r="B10" s="832"/>
      <c r="C10" s="833"/>
      <c r="D10" s="833"/>
      <c r="E10" s="833"/>
      <c r="F10" s="833"/>
      <c r="G10" s="835"/>
      <c r="H10" s="835"/>
      <c r="I10" s="833"/>
      <c r="J10" s="39" t="s">
        <v>665</v>
      </c>
      <c r="K10" s="39" t="s">
        <v>666</v>
      </c>
      <c r="L10" s="118" t="s">
        <v>667</v>
      </c>
    </row>
    <row r="11" spans="1:14" ht="15" thickBot="1" x14ac:dyDescent="0.25">
      <c r="A11" s="40">
        <v>1</v>
      </c>
      <c r="B11" s="41">
        <v>2</v>
      </c>
      <c r="C11" s="41">
        <v>3</v>
      </c>
      <c r="D11" s="41">
        <v>4</v>
      </c>
      <c r="E11" s="41">
        <v>5</v>
      </c>
      <c r="F11" s="41">
        <v>6</v>
      </c>
      <c r="G11" s="42">
        <v>7</v>
      </c>
      <c r="H11" s="42">
        <v>8</v>
      </c>
      <c r="I11" s="42" t="s">
        <v>767</v>
      </c>
      <c r="J11" s="42" t="s">
        <v>768</v>
      </c>
      <c r="K11" s="42" t="s">
        <v>769</v>
      </c>
      <c r="L11" s="119" t="s">
        <v>770</v>
      </c>
    </row>
    <row r="12" spans="1:14" s="45" customFormat="1" ht="49.5" customHeight="1" thickBot="1" x14ac:dyDescent="0.25">
      <c r="A12" s="69">
        <v>1</v>
      </c>
      <c r="B12" s="68" t="s">
        <v>771</v>
      </c>
      <c r="C12" s="70">
        <f>C13+C30+C47+C64+C81+C98+C115+C132</f>
        <v>0</v>
      </c>
      <c r="D12" s="43"/>
      <c r="E12" s="70">
        <f>E13+E30+E47+E64+E81+E98+E115+E132</f>
        <v>0</v>
      </c>
      <c r="F12" s="43"/>
      <c r="G12" s="44"/>
      <c r="H12" s="43"/>
      <c r="I12" s="70">
        <f>I13+I30+I47+I64+I81+I98+I115+I132</f>
        <v>0</v>
      </c>
      <c r="J12" s="70">
        <f>J13+J30+J47+J64+J81+J98+J115</f>
        <v>0</v>
      </c>
      <c r="K12" s="70">
        <f t="shared" ref="K12:L12" si="0">K13+K30+K47+K64+K81+K98+K115</f>
        <v>0</v>
      </c>
      <c r="L12" s="120">
        <f t="shared" si="0"/>
        <v>0</v>
      </c>
      <c r="N12" s="22"/>
    </row>
    <row r="13" spans="1:14" s="51" customFormat="1" ht="42.75" x14ac:dyDescent="0.2">
      <c r="A13" s="46">
        <v>1.1000000000000001</v>
      </c>
      <c r="B13" s="47" t="s">
        <v>772</v>
      </c>
      <c r="C13" s="48">
        <f>C14+C16+C18+C20+C22+C24+C26+C28</f>
        <v>0</v>
      </c>
      <c r="D13" s="49"/>
      <c r="E13" s="48">
        <f>E14+E16+E18+E20+E22+E24+E26+E28</f>
        <v>0</v>
      </c>
      <c r="F13" s="49"/>
      <c r="G13" s="50"/>
      <c r="H13" s="49"/>
      <c r="I13" s="48">
        <f>I14</f>
        <v>0</v>
      </c>
      <c r="J13" s="48">
        <f t="shared" ref="J13:L13" si="1">J14+J16+J18+J20+J22+J24+J26+J28</f>
        <v>0</v>
      </c>
      <c r="K13" s="48">
        <f t="shared" si="1"/>
        <v>0</v>
      </c>
      <c r="L13" s="121">
        <f t="shared" si="1"/>
        <v>0</v>
      </c>
    </row>
    <row r="14" spans="1:14" ht="28.5" x14ac:dyDescent="0.2">
      <c r="A14" s="16" t="s">
        <v>52</v>
      </c>
      <c r="B14" s="3" t="s">
        <v>702</v>
      </c>
      <c r="C14" s="52"/>
      <c r="D14" s="27"/>
      <c r="E14" s="52"/>
      <c r="F14" s="27"/>
      <c r="G14" s="24">
        <v>0</v>
      </c>
      <c r="H14" s="52"/>
      <c r="I14" s="52"/>
      <c r="J14" s="52"/>
      <c r="K14" s="52"/>
      <c r="L14" s="122"/>
    </row>
    <row r="15" spans="1:14" ht="19.5" customHeight="1" x14ac:dyDescent="0.2">
      <c r="A15" s="16" t="s">
        <v>773</v>
      </c>
      <c r="B15" s="3" t="s">
        <v>623</v>
      </c>
      <c r="C15" s="52"/>
      <c r="D15" s="53"/>
      <c r="E15" s="52"/>
      <c r="F15" s="53"/>
      <c r="G15" s="54"/>
      <c r="H15" s="27"/>
      <c r="I15" s="27"/>
      <c r="J15" s="27"/>
      <c r="K15" s="27"/>
      <c r="L15" s="85"/>
    </row>
    <row r="16" spans="1:14" ht="28.5" x14ac:dyDescent="0.2">
      <c r="A16" s="16" t="s">
        <v>54</v>
      </c>
      <c r="B16" s="3" t="s">
        <v>705</v>
      </c>
      <c r="C16" s="52"/>
      <c r="D16" s="27"/>
      <c r="E16" s="52"/>
      <c r="F16" s="27"/>
      <c r="G16" s="24">
        <v>7.0000000000000007E-2</v>
      </c>
      <c r="H16" s="52"/>
      <c r="I16" s="27"/>
      <c r="J16" s="52"/>
      <c r="K16" s="52"/>
      <c r="L16" s="123"/>
    </row>
    <row r="17" spans="1:12" ht="21.75" customHeight="1" x14ac:dyDescent="0.2">
      <c r="A17" s="16" t="s">
        <v>774</v>
      </c>
      <c r="B17" s="3" t="s">
        <v>623</v>
      </c>
      <c r="C17" s="52"/>
      <c r="D17" s="52"/>
      <c r="E17" s="52"/>
      <c r="F17" s="53"/>
      <c r="G17" s="54"/>
      <c r="H17" s="27"/>
      <c r="I17" s="27"/>
      <c r="J17" s="27"/>
      <c r="K17" s="27"/>
      <c r="L17" s="124"/>
    </row>
    <row r="18" spans="1:12" x14ac:dyDescent="0.2">
      <c r="A18" s="16" t="s">
        <v>56</v>
      </c>
      <c r="B18" s="3" t="s">
        <v>73</v>
      </c>
      <c r="C18" s="52"/>
      <c r="D18" s="27"/>
      <c r="E18" s="52"/>
      <c r="F18" s="27"/>
      <c r="G18" s="24">
        <v>0.15</v>
      </c>
      <c r="H18" s="52"/>
      <c r="I18" s="27"/>
      <c r="J18" s="52"/>
      <c r="K18" s="52"/>
      <c r="L18" s="122"/>
    </row>
    <row r="19" spans="1:12" x14ac:dyDescent="0.2">
      <c r="A19" s="16" t="s">
        <v>775</v>
      </c>
      <c r="B19" s="3" t="s">
        <v>623</v>
      </c>
      <c r="C19" s="52"/>
      <c r="D19" s="52"/>
      <c r="E19" s="52"/>
      <c r="F19" s="52"/>
      <c r="G19" s="54"/>
      <c r="H19" s="27"/>
      <c r="I19" s="27"/>
      <c r="J19" s="27"/>
      <c r="K19" s="27"/>
      <c r="L19" s="85"/>
    </row>
    <row r="20" spans="1:12" ht="28.5" x14ac:dyDescent="0.2">
      <c r="A20" s="16" t="s">
        <v>776</v>
      </c>
      <c r="B20" s="3" t="s">
        <v>710</v>
      </c>
      <c r="C20" s="52"/>
      <c r="D20" s="27"/>
      <c r="E20" s="52"/>
      <c r="F20" s="27"/>
      <c r="G20" s="24">
        <v>0.25</v>
      </c>
      <c r="H20" s="52"/>
      <c r="I20" s="27"/>
      <c r="J20" s="52"/>
      <c r="K20" s="52"/>
      <c r="L20" s="122"/>
    </row>
    <row r="21" spans="1:12" x14ac:dyDescent="0.2">
      <c r="A21" s="16" t="s">
        <v>777</v>
      </c>
      <c r="B21" s="3" t="s">
        <v>623</v>
      </c>
      <c r="C21" s="52"/>
      <c r="D21" s="52"/>
      <c r="E21" s="52"/>
      <c r="F21" s="52"/>
      <c r="G21" s="54"/>
      <c r="H21" s="27"/>
      <c r="I21" s="27"/>
      <c r="J21" s="27"/>
      <c r="K21" s="27"/>
      <c r="L21" s="85"/>
    </row>
    <row r="22" spans="1:12" x14ac:dyDescent="0.2">
      <c r="A22" s="16" t="s">
        <v>778</v>
      </c>
      <c r="B22" s="3" t="s">
        <v>713</v>
      </c>
      <c r="C22" s="52"/>
      <c r="D22" s="27"/>
      <c r="E22" s="52"/>
      <c r="F22" s="27"/>
      <c r="G22" s="24">
        <v>0.3</v>
      </c>
      <c r="H22" s="52"/>
      <c r="I22" s="27"/>
      <c r="J22" s="52"/>
      <c r="K22" s="52"/>
      <c r="L22" s="122"/>
    </row>
    <row r="23" spans="1:12" x14ac:dyDescent="0.2">
      <c r="A23" s="16" t="s">
        <v>779</v>
      </c>
      <c r="B23" s="3" t="s">
        <v>623</v>
      </c>
      <c r="C23" s="52"/>
      <c r="D23" s="52"/>
      <c r="E23" s="52"/>
      <c r="F23" s="52"/>
      <c r="G23" s="54"/>
      <c r="H23" s="27"/>
      <c r="I23" s="27"/>
      <c r="J23" s="27"/>
      <c r="K23" s="27"/>
      <c r="L23" s="85"/>
    </row>
    <row r="24" spans="1:12" ht="28.5" x14ac:dyDescent="0.2">
      <c r="A24" s="16" t="s">
        <v>780</v>
      </c>
      <c r="B24" s="3" t="s">
        <v>716</v>
      </c>
      <c r="C24" s="52"/>
      <c r="D24" s="27"/>
      <c r="E24" s="52"/>
      <c r="F24" s="27"/>
      <c r="G24" s="24">
        <v>0.35</v>
      </c>
      <c r="H24" s="52"/>
      <c r="I24" s="27"/>
      <c r="J24" s="52"/>
      <c r="K24" s="52"/>
      <c r="L24" s="122"/>
    </row>
    <row r="25" spans="1:12" x14ac:dyDescent="0.2">
      <c r="A25" s="16" t="s">
        <v>781</v>
      </c>
      <c r="B25" s="3" t="s">
        <v>623</v>
      </c>
      <c r="C25" s="52"/>
      <c r="D25" s="52"/>
      <c r="E25" s="52"/>
      <c r="F25" s="52"/>
      <c r="G25" s="54"/>
      <c r="H25" s="27"/>
      <c r="I25" s="27"/>
      <c r="J25" s="27"/>
      <c r="K25" s="27"/>
      <c r="L25" s="85"/>
    </row>
    <row r="26" spans="1:12" x14ac:dyDescent="0.2">
      <c r="A26" s="16" t="s">
        <v>782</v>
      </c>
      <c r="B26" s="3" t="s">
        <v>719</v>
      </c>
      <c r="C26" s="52"/>
      <c r="D26" s="27"/>
      <c r="E26" s="52"/>
      <c r="F26" s="27"/>
      <c r="G26" s="24">
        <v>0.5</v>
      </c>
      <c r="H26" s="52"/>
      <c r="I26" s="27"/>
      <c r="J26" s="52"/>
      <c r="K26" s="52"/>
      <c r="L26" s="122"/>
    </row>
    <row r="27" spans="1:12" x14ac:dyDescent="0.2">
      <c r="A27" s="55" t="s">
        <v>783</v>
      </c>
      <c r="B27" s="3" t="s">
        <v>623</v>
      </c>
      <c r="C27" s="52"/>
      <c r="D27" s="52"/>
      <c r="E27" s="52"/>
      <c r="F27" s="52"/>
      <c r="G27" s="54"/>
      <c r="H27" s="27"/>
      <c r="I27" s="27"/>
      <c r="J27" s="27"/>
      <c r="K27" s="27"/>
      <c r="L27" s="125"/>
    </row>
    <row r="28" spans="1:12" x14ac:dyDescent="0.2">
      <c r="A28" s="55" t="s">
        <v>784</v>
      </c>
      <c r="B28" s="17" t="s">
        <v>785</v>
      </c>
      <c r="C28" s="19"/>
      <c r="D28" s="20"/>
      <c r="E28" s="19"/>
      <c r="F28" s="20"/>
      <c r="G28" s="56">
        <v>1</v>
      </c>
      <c r="H28" s="19"/>
      <c r="I28" s="20"/>
      <c r="J28" s="19"/>
      <c r="K28" s="19"/>
      <c r="L28" s="126"/>
    </row>
    <row r="29" spans="1:12" ht="15" thickBot="1" x14ac:dyDescent="0.25">
      <c r="A29" s="57" t="s">
        <v>786</v>
      </c>
      <c r="B29" s="3" t="s">
        <v>623</v>
      </c>
      <c r="C29" s="58"/>
      <c r="D29" s="58"/>
      <c r="E29" s="58"/>
      <c r="F29" s="59"/>
      <c r="G29" s="60"/>
      <c r="H29" s="59"/>
      <c r="I29" s="59"/>
      <c r="J29" s="59"/>
      <c r="K29" s="59"/>
      <c r="L29" s="127"/>
    </row>
    <row r="30" spans="1:12" s="51" customFormat="1" ht="59.25" customHeight="1" x14ac:dyDescent="0.2">
      <c r="A30" s="46">
        <v>1.2</v>
      </c>
      <c r="B30" s="47" t="s">
        <v>787</v>
      </c>
      <c r="C30" s="48">
        <f>C31+C33+C35+C37+C39+C41+C43+C45</f>
        <v>0</v>
      </c>
      <c r="D30" s="49"/>
      <c r="E30" s="48">
        <f>E31+E33+E35+E37+E39+E41+E43+E45</f>
        <v>0</v>
      </c>
      <c r="F30" s="49"/>
      <c r="G30" s="50"/>
      <c r="H30" s="49"/>
      <c r="I30" s="48">
        <f>I31+I33</f>
        <v>0</v>
      </c>
      <c r="J30" s="48">
        <f>J33+J35+J37+J39+J41+J43+J45</f>
        <v>0</v>
      </c>
      <c r="K30" s="48">
        <f>K33+K35+K37+K39+K41+K43+K45</f>
        <v>0</v>
      </c>
      <c r="L30" s="121">
        <f>L33+L35+L37+L39+L41+L43+L45</f>
        <v>0</v>
      </c>
    </row>
    <row r="31" spans="1:12" ht="28.5" x14ac:dyDescent="0.2">
      <c r="A31" s="16" t="s">
        <v>60</v>
      </c>
      <c r="B31" s="3" t="s">
        <v>702</v>
      </c>
      <c r="C31" s="52"/>
      <c r="D31" s="27"/>
      <c r="E31" s="52"/>
      <c r="F31" s="27"/>
      <c r="G31" s="24">
        <v>0</v>
      </c>
      <c r="H31" s="52"/>
      <c r="I31" s="52"/>
      <c r="J31" s="27"/>
      <c r="K31" s="27"/>
      <c r="L31" s="85"/>
    </row>
    <row r="32" spans="1:12" x14ac:dyDescent="0.2">
      <c r="A32" s="16" t="s">
        <v>62</v>
      </c>
      <c r="B32" s="3" t="s">
        <v>623</v>
      </c>
      <c r="C32" s="52"/>
      <c r="D32" s="52"/>
      <c r="E32" s="52"/>
      <c r="F32" s="53"/>
      <c r="G32" s="54"/>
      <c r="H32" s="27"/>
      <c r="I32" s="27"/>
      <c r="J32" s="27"/>
      <c r="K32" s="27"/>
      <c r="L32" s="85"/>
    </row>
    <row r="33" spans="1:12" ht="28.5" x14ac:dyDescent="0.2">
      <c r="A33" s="16" t="s">
        <v>72</v>
      </c>
      <c r="B33" s="3" t="s">
        <v>705</v>
      </c>
      <c r="C33" s="52"/>
      <c r="D33" s="27"/>
      <c r="E33" s="52"/>
      <c r="F33" s="27"/>
      <c r="G33" s="24">
        <v>0</v>
      </c>
      <c r="H33" s="52"/>
      <c r="I33" s="52"/>
      <c r="J33" s="52"/>
      <c r="K33" s="52"/>
      <c r="L33" s="123"/>
    </row>
    <row r="34" spans="1:12" x14ac:dyDescent="0.2">
      <c r="A34" s="16" t="s">
        <v>74</v>
      </c>
      <c r="B34" s="3" t="s">
        <v>623</v>
      </c>
      <c r="C34" s="52"/>
      <c r="D34" s="53"/>
      <c r="E34" s="52"/>
      <c r="F34" s="53"/>
      <c r="G34" s="54"/>
      <c r="H34" s="27"/>
      <c r="I34" s="27"/>
      <c r="J34" s="27"/>
      <c r="K34" s="27"/>
      <c r="L34" s="124"/>
    </row>
    <row r="35" spans="1:12" x14ac:dyDescent="0.2">
      <c r="A35" s="16" t="s">
        <v>80</v>
      </c>
      <c r="B35" s="3" t="s">
        <v>73</v>
      </c>
      <c r="C35" s="52"/>
      <c r="D35" s="27"/>
      <c r="E35" s="52"/>
      <c r="F35" s="27"/>
      <c r="G35" s="24">
        <v>0.08</v>
      </c>
      <c r="H35" s="52"/>
      <c r="I35" s="27"/>
      <c r="J35" s="52"/>
      <c r="K35" s="52"/>
      <c r="L35" s="122"/>
    </row>
    <row r="36" spans="1:12" x14ac:dyDescent="0.2">
      <c r="A36" s="16" t="s">
        <v>82</v>
      </c>
      <c r="B36" s="3" t="s">
        <v>623</v>
      </c>
      <c r="C36" s="52"/>
      <c r="D36" s="52"/>
      <c r="E36" s="52"/>
      <c r="F36" s="52"/>
      <c r="G36" s="54"/>
      <c r="H36" s="27"/>
      <c r="I36" s="27"/>
      <c r="J36" s="27"/>
      <c r="K36" s="27"/>
      <c r="L36" s="85"/>
    </row>
    <row r="37" spans="1:12" ht="28.5" x14ac:dyDescent="0.2">
      <c r="A37" s="16" t="s">
        <v>92</v>
      </c>
      <c r="B37" s="3" t="s">
        <v>710</v>
      </c>
      <c r="C37" s="52"/>
      <c r="D37" s="27"/>
      <c r="E37" s="52"/>
      <c r="F37" s="27"/>
      <c r="G37" s="24">
        <v>0.18</v>
      </c>
      <c r="H37" s="52"/>
      <c r="I37" s="27"/>
      <c r="J37" s="52"/>
      <c r="K37" s="52"/>
      <c r="L37" s="122"/>
    </row>
    <row r="38" spans="1:12" x14ac:dyDescent="0.2">
      <c r="A38" s="16" t="s">
        <v>788</v>
      </c>
      <c r="B38" s="3" t="s">
        <v>623</v>
      </c>
      <c r="C38" s="52"/>
      <c r="D38" s="52"/>
      <c r="E38" s="52"/>
      <c r="F38" s="52"/>
      <c r="G38" s="54"/>
      <c r="H38" s="27"/>
      <c r="I38" s="27"/>
      <c r="J38" s="27"/>
      <c r="K38" s="27"/>
      <c r="L38" s="85"/>
    </row>
    <row r="39" spans="1:12" x14ac:dyDescent="0.2">
      <c r="A39" s="16" t="s">
        <v>789</v>
      </c>
      <c r="B39" s="3" t="s">
        <v>713</v>
      </c>
      <c r="C39" s="52"/>
      <c r="D39" s="27"/>
      <c r="E39" s="52"/>
      <c r="F39" s="27"/>
      <c r="G39" s="24">
        <v>0.23</v>
      </c>
      <c r="H39" s="52"/>
      <c r="I39" s="27"/>
      <c r="J39" s="52"/>
      <c r="K39" s="52"/>
      <c r="L39" s="122"/>
    </row>
    <row r="40" spans="1:12" x14ac:dyDescent="0.2">
      <c r="A40" s="16" t="s">
        <v>790</v>
      </c>
      <c r="B40" s="3" t="s">
        <v>623</v>
      </c>
      <c r="C40" s="52"/>
      <c r="D40" s="52"/>
      <c r="E40" s="52"/>
      <c r="F40" s="52"/>
      <c r="G40" s="54"/>
      <c r="H40" s="27"/>
      <c r="I40" s="27"/>
      <c r="J40" s="27"/>
      <c r="K40" s="27"/>
      <c r="L40" s="85"/>
    </row>
    <row r="41" spans="1:12" ht="28.5" x14ac:dyDescent="0.2">
      <c r="A41" s="16" t="s">
        <v>791</v>
      </c>
      <c r="B41" s="3" t="s">
        <v>716</v>
      </c>
      <c r="C41" s="52"/>
      <c r="D41" s="27"/>
      <c r="E41" s="52"/>
      <c r="F41" s="27"/>
      <c r="G41" s="24">
        <v>0.28000000000000003</v>
      </c>
      <c r="H41" s="52"/>
      <c r="I41" s="27"/>
      <c r="J41" s="52"/>
      <c r="K41" s="52"/>
      <c r="L41" s="122"/>
    </row>
    <row r="42" spans="1:12" x14ac:dyDescent="0.2">
      <c r="A42" s="16" t="s">
        <v>792</v>
      </c>
      <c r="B42" s="3" t="s">
        <v>623</v>
      </c>
      <c r="C42" s="52"/>
      <c r="D42" s="52"/>
      <c r="E42" s="52"/>
      <c r="F42" s="52"/>
      <c r="G42" s="54"/>
      <c r="H42" s="27"/>
      <c r="I42" s="27"/>
      <c r="J42" s="27"/>
      <c r="K42" s="27"/>
      <c r="L42" s="85"/>
    </row>
    <row r="43" spans="1:12" x14ac:dyDescent="0.2">
      <c r="A43" s="16" t="s">
        <v>793</v>
      </c>
      <c r="B43" s="3" t="s">
        <v>719</v>
      </c>
      <c r="C43" s="52"/>
      <c r="D43" s="27"/>
      <c r="E43" s="52"/>
      <c r="F43" s="27"/>
      <c r="G43" s="24">
        <v>0.43</v>
      </c>
      <c r="H43" s="52"/>
      <c r="I43" s="27"/>
      <c r="J43" s="52"/>
      <c r="K43" s="52"/>
      <c r="L43" s="122"/>
    </row>
    <row r="44" spans="1:12" x14ac:dyDescent="0.2">
      <c r="A44" s="55" t="s">
        <v>794</v>
      </c>
      <c r="B44" s="3" t="s">
        <v>623</v>
      </c>
      <c r="C44" s="19"/>
      <c r="D44" s="19"/>
      <c r="E44" s="19"/>
      <c r="F44" s="19"/>
      <c r="G44" s="61"/>
      <c r="H44" s="20"/>
      <c r="I44" s="20"/>
      <c r="J44" s="20"/>
      <c r="K44" s="20"/>
      <c r="L44" s="125"/>
    </row>
    <row r="45" spans="1:12" x14ac:dyDescent="0.2">
      <c r="A45" s="55" t="s">
        <v>795</v>
      </c>
      <c r="B45" s="17" t="s">
        <v>785</v>
      </c>
      <c r="C45" s="19"/>
      <c r="D45" s="20"/>
      <c r="E45" s="19"/>
      <c r="F45" s="20"/>
      <c r="G45" s="56">
        <v>0.93</v>
      </c>
      <c r="H45" s="19"/>
      <c r="I45" s="20"/>
      <c r="J45" s="19"/>
      <c r="K45" s="19"/>
      <c r="L45" s="126"/>
    </row>
    <row r="46" spans="1:12" ht="15" thickBot="1" x14ac:dyDescent="0.25">
      <c r="A46" s="57" t="s">
        <v>796</v>
      </c>
      <c r="B46" s="3" t="s">
        <v>623</v>
      </c>
      <c r="C46" s="58"/>
      <c r="D46" s="58"/>
      <c r="E46" s="58"/>
      <c r="F46" s="59"/>
      <c r="G46" s="60"/>
      <c r="H46" s="59"/>
      <c r="I46" s="59"/>
      <c r="J46" s="59"/>
      <c r="K46" s="59"/>
      <c r="L46" s="127"/>
    </row>
    <row r="47" spans="1:12" s="51" customFormat="1" ht="42.75" x14ac:dyDescent="0.2">
      <c r="A47" s="46">
        <v>1.3</v>
      </c>
      <c r="B47" s="47" t="s">
        <v>797</v>
      </c>
      <c r="C47" s="48">
        <f>C48+C50+C52+C54+C56+C58+C60+C62</f>
        <v>0</v>
      </c>
      <c r="D47" s="49"/>
      <c r="E47" s="48">
        <f>E48+E50+E52+E54+E56+E58+E60+E62</f>
        <v>0</v>
      </c>
      <c r="F47" s="49"/>
      <c r="G47" s="50"/>
      <c r="H47" s="49"/>
      <c r="I47" s="48">
        <f>I48+I50+I52</f>
        <v>0</v>
      </c>
      <c r="J47" s="48">
        <f>J52+J54+J56+J58+J60+J62</f>
        <v>0</v>
      </c>
      <c r="K47" s="48">
        <f t="shared" ref="K47:L47" si="2">K52+K54+K56+K58+K60+K62</f>
        <v>0</v>
      </c>
      <c r="L47" s="121">
        <f t="shared" si="2"/>
        <v>0</v>
      </c>
    </row>
    <row r="48" spans="1:12" ht="28.5" x14ac:dyDescent="0.2">
      <c r="A48" s="16" t="s">
        <v>96</v>
      </c>
      <c r="B48" s="3" t="s">
        <v>702</v>
      </c>
      <c r="C48" s="52"/>
      <c r="D48" s="27"/>
      <c r="E48" s="52"/>
      <c r="F48" s="27"/>
      <c r="G48" s="24">
        <v>0</v>
      </c>
      <c r="H48" s="52"/>
      <c r="I48" s="52"/>
      <c r="J48" s="27"/>
      <c r="K48" s="27"/>
      <c r="L48" s="85"/>
    </row>
    <row r="49" spans="1:12" x14ac:dyDescent="0.2">
      <c r="A49" s="16" t="s">
        <v>798</v>
      </c>
      <c r="B49" s="3" t="s">
        <v>623</v>
      </c>
      <c r="C49" s="52"/>
      <c r="D49" s="53"/>
      <c r="E49" s="52"/>
      <c r="F49" s="53"/>
      <c r="G49" s="54"/>
      <c r="H49" s="27"/>
      <c r="I49" s="27"/>
      <c r="J49" s="27"/>
      <c r="K49" s="27"/>
      <c r="L49" s="85"/>
    </row>
    <row r="50" spans="1:12" ht="28.5" x14ac:dyDescent="0.2">
      <c r="A50" s="16" t="s">
        <v>98</v>
      </c>
      <c r="B50" s="3" t="s">
        <v>705</v>
      </c>
      <c r="C50" s="52"/>
      <c r="D50" s="27"/>
      <c r="E50" s="52"/>
      <c r="F50" s="27"/>
      <c r="G50" s="24">
        <v>0</v>
      </c>
      <c r="H50" s="52"/>
      <c r="I50" s="52"/>
      <c r="J50" s="27"/>
      <c r="K50" s="27"/>
      <c r="L50" s="124"/>
    </row>
    <row r="51" spans="1:12" x14ac:dyDescent="0.2">
      <c r="A51" s="16" t="s">
        <v>799</v>
      </c>
      <c r="B51" s="3" t="s">
        <v>623</v>
      </c>
      <c r="C51" s="52"/>
      <c r="D51" s="53"/>
      <c r="E51" s="52"/>
      <c r="F51" s="53"/>
      <c r="G51" s="54"/>
      <c r="H51" s="27"/>
      <c r="I51" s="27"/>
      <c r="J51" s="27"/>
      <c r="K51" s="27"/>
      <c r="L51" s="124"/>
    </row>
    <row r="52" spans="1:12" x14ac:dyDescent="0.2">
      <c r="A52" s="16" t="s">
        <v>100</v>
      </c>
      <c r="B52" s="3" t="s">
        <v>73</v>
      </c>
      <c r="C52" s="52"/>
      <c r="D52" s="27"/>
      <c r="E52" s="52"/>
      <c r="F52" s="27"/>
      <c r="G52" s="24">
        <v>0</v>
      </c>
      <c r="H52" s="52"/>
      <c r="I52" s="52"/>
      <c r="J52" s="53"/>
      <c r="K52" s="53"/>
      <c r="L52" s="128"/>
    </row>
    <row r="53" spans="1:12" x14ac:dyDescent="0.2">
      <c r="A53" s="16" t="s">
        <v>800</v>
      </c>
      <c r="B53" s="3" t="s">
        <v>623</v>
      </c>
      <c r="C53" s="52"/>
      <c r="D53" s="53"/>
      <c r="E53" s="52"/>
      <c r="F53" s="53"/>
      <c r="G53" s="54"/>
      <c r="H53" s="27"/>
      <c r="I53" s="27"/>
      <c r="J53" s="27"/>
      <c r="K53" s="27"/>
      <c r="L53" s="85"/>
    </row>
    <row r="54" spans="1:12" ht="28.5" x14ac:dyDescent="0.2">
      <c r="A54" s="16" t="s">
        <v>102</v>
      </c>
      <c r="B54" s="3" t="s">
        <v>710</v>
      </c>
      <c r="C54" s="52"/>
      <c r="D54" s="27"/>
      <c r="E54" s="52"/>
      <c r="F54" s="27"/>
      <c r="G54" s="24">
        <v>0.1</v>
      </c>
      <c r="H54" s="52"/>
      <c r="I54" s="27"/>
      <c r="J54" s="52"/>
      <c r="K54" s="52"/>
      <c r="L54" s="122"/>
    </row>
    <row r="55" spans="1:12" x14ac:dyDescent="0.2">
      <c r="A55" s="16" t="s">
        <v>801</v>
      </c>
      <c r="B55" s="3" t="s">
        <v>623</v>
      </c>
      <c r="C55" s="52"/>
      <c r="D55" s="53"/>
      <c r="E55" s="52"/>
      <c r="F55" s="53"/>
      <c r="G55" s="54"/>
      <c r="H55" s="27"/>
      <c r="I55" s="27"/>
      <c r="J55" s="27"/>
      <c r="K55" s="27"/>
      <c r="L55" s="85"/>
    </row>
    <row r="56" spans="1:12" x14ac:dyDescent="0.2">
      <c r="A56" s="16" t="s">
        <v>104</v>
      </c>
      <c r="B56" s="3" t="s">
        <v>713</v>
      </c>
      <c r="C56" s="52"/>
      <c r="D56" s="27"/>
      <c r="E56" s="52"/>
      <c r="F56" s="27"/>
      <c r="G56" s="24">
        <v>0.15</v>
      </c>
      <c r="H56" s="52"/>
      <c r="I56" s="27"/>
      <c r="J56" s="52"/>
      <c r="K56" s="52"/>
      <c r="L56" s="122"/>
    </row>
    <row r="57" spans="1:12" x14ac:dyDescent="0.2">
      <c r="A57" s="16" t="s">
        <v>802</v>
      </c>
      <c r="B57" s="3" t="s">
        <v>623</v>
      </c>
      <c r="C57" s="52"/>
      <c r="D57" s="53"/>
      <c r="E57" s="52"/>
      <c r="F57" s="53"/>
      <c r="G57" s="54"/>
      <c r="H57" s="27"/>
      <c r="I57" s="27"/>
      <c r="J57" s="27"/>
      <c r="K57" s="27"/>
      <c r="L57" s="85"/>
    </row>
    <row r="58" spans="1:12" ht="28.5" x14ac:dyDescent="0.2">
      <c r="A58" s="16" t="s">
        <v>106</v>
      </c>
      <c r="B58" s="3" t="s">
        <v>716</v>
      </c>
      <c r="C58" s="52"/>
      <c r="D58" s="27"/>
      <c r="E58" s="52"/>
      <c r="F58" s="27"/>
      <c r="G58" s="24">
        <v>0.2</v>
      </c>
      <c r="H58" s="52"/>
      <c r="I58" s="27"/>
      <c r="J58" s="52"/>
      <c r="K58" s="52"/>
      <c r="L58" s="122"/>
    </row>
    <row r="59" spans="1:12" x14ac:dyDescent="0.2">
      <c r="A59" s="16" t="s">
        <v>803</v>
      </c>
      <c r="B59" s="3" t="s">
        <v>623</v>
      </c>
      <c r="C59" s="52"/>
      <c r="D59" s="53"/>
      <c r="E59" s="52"/>
      <c r="F59" s="53"/>
      <c r="G59" s="54"/>
      <c r="H59" s="27"/>
      <c r="I59" s="27"/>
      <c r="J59" s="27"/>
      <c r="K59" s="27"/>
      <c r="L59" s="85"/>
    </row>
    <row r="60" spans="1:12" x14ac:dyDescent="0.2">
      <c r="A60" s="16" t="s">
        <v>108</v>
      </c>
      <c r="B60" s="3" t="s">
        <v>719</v>
      </c>
      <c r="C60" s="52"/>
      <c r="D60" s="27"/>
      <c r="E60" s="52"/>
      <c r="F60" s="27"/>
      <c r="G60" s="24">
        <v>0.35</v>
      </c>
      <c r="H60" s="52"/>
      <c r="I60" s="27"/>
      <c r="J60" s="52"/>
      <c r="K60" s="52"/>
      <c r="L60" s="122"/>
    </row>
    <row r="61" spans="1:12" x14ac:dyDescent="0.2">
      <c r="A61" s="55" t="s">
        <v>804</v>
      </c>
      <c r="B61" s="3" t="s">
        <v>623</v>
      </c>
      <c r="C61" s="19"/>
      <c r="D61" s="62"/>
      <c r="E61" s="19"/>
      <c r="F61" s="62"/>
      <c r="G61" s="61"/>
      <c r="H61" s="20"/>
      <c r="I61" s="20"/>
      <c r="J61" s="20"/>
      <c r="K61" s="20"/>
      <c r="L61" s="125"/>
    </row>
    <row r="62" spans="1:12" x14ac:dyDescent="0.2">
      <c r="A62" s="55" t="s">
        <v>110</v>
      </c>
      <c r="B62" s="17" t="s">
        <v>785</v>
      </c>
      <c r="C62" s="19"/>
      <c r="D62" s="20"/>
      <c r="E62" s="19"/>
      <c r="F62" s="20"/>
      <c r="G62" s="56">
        <v>0.85</v>
      </c>
      <c r="H62" s="19"/>
      <c r="I62" s="20"/>
      <c r="J62" s="19"/>
      <c r="K62" s="19"/>
      <c r="L62" s="126"/>
    </row>
    <row r="63" spans="1:12" ht="15" thickBot="1" x14ac:dyDescent="0.25">
      <c r="A63" s="57" t="s">
        <v>805</v>
      </c>
      <c r="B63" s="3" t="s">
        <v>623</v>
      </c>
      <c r="C63" s="58"/>
      <c r="D63" s="63"/>
      <c r="E63" s="58"/>
      <c r="F63" s="59"/>
      <c r="G63" s="60"/>
      <c r="H63" s="59"/>
      <c r="I63" s="59"/>
      <c r="J63" s="59"/>
      <c r="K63" s="59"/>
      <c r="L63" s="127"/>
    </row>
    <row r="64" spans="1:12" ht="68.25" customHeight="1" x14ac:dyDescent="0.2">
      <c r="A64" s="46">
        <v>1.4</v>
      </c>
      <c r="B64" s="47" t="s">
        <v>806</v>
      </c>
      <c r="C64" s="48">
        <f>C65+C67+C69+C71+C73+C75+C77+C79</f>
        <v>0</v>
      </c>
      <c r="D64" s="49"/>
      <c r="E64" s="48">
        <f>E65+E67+E69+E71+E73+E75+E77+E79</f>
        <v>0</v>
      </c>
      <c r="F64" s="49"/>
      <c r="G64" s="50"/>
      <c r="H64" s="49"/>
      <c r="I64" s="48">
        <f>I65+I67+I69+I71</f>
        <v>0</v>
      </c>
      <c r="J64" s="48">
        <f>J71+J73+J75+J77+J79</f>
        <v>0</v>
      </c>
      <c r="K64" s="48">
        <f>K71+K73+K75+K77+K79</f>
        <v>0</v>
      </c>
      <c r="L64" s="121">
        <f>L71+L73+L75+L77+L79</f>
        <v>0</v>
      </c>
    </row>
    <row r="65" spans="1:12" ht="28.5" x14ac:dyDescent="0.2">
      <c r="A65" s="16" t="s">
        <v>807</v>
      </c>
      <c r="B65" s="3" t="s">
        <v>702</v>
      </c>
      <c r="C65" s="52"/>
      <c r="D65" s="27"/>
      <c r="E65" s="52"/>
      <c r="F65" s="27"/>
      <c r="G65" s="24">
        <v>0</v>
      </c>
      <c r="H65" s="52"/>
      <c r="I65" s="52"/>
      <c r="J65" s="27"/>
      <c r="K65" s="27"/>
      <c r="L65" s="85"/>
    </row>
    <row r="66" spans="1:12" x14ac:dyDescent="0.2">
      <c r="A66" s="16" t="s">
        <v>808</v>
      </c>
      <c r="B66" s="3" t="s">
        <v>623</v>
      </c>
      <c r="C66" s="52"/>
      <c r="D66" s="52"/>
      <c r="E66" s="52"/>
      <c r="F66" s="53"/>
      <c r="G66" s="54"/>
      <c r="H66" s="27"/>
      <c r="I66" s="27"/>
      <c r="J66" s="27"/>
      <c r="K66" s="27"/>
      <c r="L66" s="85"/>
    </row>
    <row r="67" spans="1:12" ht="28.5" x14ac:dyDescent="0.2">
      <c r="A67" s="16" t="s">
        <v>809</v>
      </c>
      <c r="B67" s="3" t="s">
        <v>705</v>
      </c>
      <c r="C67" s="52"/>
      <c r="D67" s="27"/>
      <c r="E67" s="52"/>
      <c r="F67" s="27"/>
      <c r="G67" s="24">
        <v>0</v>
      </c>
      <c r="H67" s="52"/>
      <c r="I67" s="52"/>
      <c r="J67" s="27"/>
      <c r="K67" s="27"/>
      <c r="L67" s="124"/>
    </row>
    <row r="68" spans="1:12" x14ac:dyDescent="0.2">
      <c r="A68" s="16" t="s">
        <v>810</v>
      </c>
      <c r="B68" s="3" t="s">
        <v>623</v>
      </c>
      <c r="C68" s="52"/>
      <c r="D68" s="52"/>
      <c r="E68" s="52"/>
      <c r="F68" s="53"/>
      <c r="G68" s="54"/>
      <c r="H68" s="27"/>
      <c r="I68" s="27"/>
      <c r="J68" s="27"/>
      <c r="K68" s="27"/>
      <c r="L68" s="124"/>
    </row>
    <row r="69" spans="1:12" x14ac:dyDescent="0.2">
      <c r="A69" s="16" t="s">
        <v>811</v>
      </c>
      <c r="B69" s="3" t="s">
        <v>73</v>
      </c>
      <c r="C69" s="52"/>
      <c r="D69" s="27"/>
      <c r="E69" s="52"/>
      <c r="F69" s="27"/>
      <c r="G69" s="24">
        <v>0</v>
      </c>
      <c r="H69" s="52"/>
      <c r="I69" s="52"/>
      <c r="J69" s="27"/>
      <c r="K69" s="27"/>
      <c r="L69" s="85"/>
    </row>
    <row r="70" spans="1:12" x14ac:dyDescent="0.2">
      <c r="A70" s="16" t="s">
        <v>812</v>
      </c>
      <c r="B70" s="3" t="s">
        <v>623</v>
      </c>
      <c r="C70" s="52"/>
      <c r="D70" s="52"/>
      <c r="E70" s="52"/>
      <c r="F70" s="52"/>
      <c r="G70" s="54"/>
      <c r="H70" s="27"/>
      <c r="I70" s="27"/>
      <c r="J70" s="27"/>
      <c r="K70" s="27"/>
      <c r="L70" s="85"/>
    </row>
    <row r="71" spans="1:12" ht="28.5" x14ac:dyDescent="0.2">
      <c r="A71" s="16" t="s">
        <v>813</v>
      </c>
      <c r="B71" s="3" t="s">
        <v>710</v>
      </c>
      <c r="C71" s="52"/>
      <c r="D71" s="27"/>
      <c r="E71" s="52"/>
      <c r="F71" s="27"/>
      <c r="G71" s="24">
        <v>0</v>
      </c>
      <c r="H71" s="52"/>
      <c r="I71" s="52"/>
      <c r="J71" s="52"/>
      <c r="K71" s="52"/>
      <c r="L71" s="122"/>
    </row>
    <row r="72" spans="1:12" x14ac:dyDescent="0.2">
      <c r="A72" s="16" t="s">
        <v>814</v>
      </c>
      <c r="B72" s="3" t="s">
        <v>623</v>
      </c>
      <c r="C72" s="52"/>
      <c r="D72" s="53"/>
      <c r="E72" s="52"/>
      <c r="F72" s="52"/>
      <c r="G72" s="54"/>
      <c r="H72" s="27"/>
      <c r="I72" s="27"/>
      <c r="J72" s="27"/>
      <c r="K72" s="27"/>
      <c r="L72" s="85"/>
    </row>
    <row r="73" spans="1:12" x14ac:dyDescent="0.2">
      <c r="A73" s="16" t="s">
        <v>815</v>
      </c>
      <c r="B73" s="3" t="s">
        <v>713</v>
      </c>
      <c r="C73" s="52"/>
      <c r="D73" s="27"/>
      <c r="E73" s="52"/>
      <c r="F73" s="27"/>
      <c r="G73" s="24">
        <v>0.05</v>
      </c>
      <c r="H73" s="52"/>
      <c r="I73" s="27"/>
      <c r="J73" s="52"/>
      <c r="K73" s="52"/>
      <c r="L73" s="122"/>
    </row>
    <row r="74" spans="1:12" x14ac:dyDescent="0.2">
      <c r="A74" s="16" t="s">
        <v>816</v>
      </c>
      <c r="B74" s="3" t="s">
        <v>623</v>
      </c>
      <c r="C74" s="52"/>
      <c r="D74" s="53"/>
      <c r="E74" s="52"/>
      <c r="F74" s="52"/>
      <c r="G74" s="54"/>
      <c r="H74" s="27"/>
      <c r="I74" s="27"/>
      <c r="J74" s="27"/>
      <c r="K74" s="27"/>
      <c r="L74" s="85"/>
    </row>
    <row r="75" spans="1:12" ht="28.5" x14ac:dyDescent="0.2">
      <c r="A75" s="16" t="s">
        <v>817</v>
      </c>
      <c r="B75" s="3" t="s">
        <v>716</v>
      </c>
      <c r="C75" s="52"/>
      <c r="D75" s="27"/>
      <c r="E75" s="52"/>
      <c r="F75" s="27"/>
      <c r="G75" s="24">
        <v>0.1</v>
      </c>
      <c r="H75" s="52"/>
      <c r="I75" s="27"/>
      <c r="J75" s="52"/>
      <c r="K75" s="52"/>
      <c r="L75" s="122"/>
    </row>
    <row r="76" spans="1:12" x14ac:dyDescent="0.2">
      <c r="A76" s="16" t="s">
        <v>818</v>
      </c>
      <c r="B76" s="3" t="s">
        <v>623</v>
      </c>
      <c r="C76" s="52"/>
      <c r="D76" s="53"/>
      <c r="E76" s="52"/>
      <c r="F76" s="52"/>
      <c r="G76" s="54"/>
      <c r="H76" s="27"/>
      <c r="I76" s="27"/>
      <c r="J76" s="27"/>
      <c r="K76" s="27"/>
      <c r="L76" s="85"/>
    </row>
    <row r="77" spans="1:12" x14ac:dyDescent="0.2">
      <c r="A77" s="16" t="s">
        <v>819</v>
      </c>
      <c r="B77" s="3" t="s">
        <v>719</v>
      </c>
      <c r="C77" s="52"/>
      <c r="D77" s="27"/>
      <c r="E77" s="52"/>
      <c r="F77" s="27"/>
      <c r="G77" s="24">
        <v>0.25</v>
      </c>
      <c r="H77" s="52"/>
      <c r="I77" s="27"/>
      <c r="J77" s="52"/>
      <c r="K77" s="52"/>
      <c r="L77" s="122"/>
    </row>
    <row r="78" spans="1:12" x14ac:dyDescent="0.2">
      <c r="A78" s="16" t="s">
        <v>820</v>
      </c>
      <c r="B78" s="3" t="s">
        <v>623</v>
      </c>
      <c r="C78" s="19"/>
      <c r="D78" s="62"/>
      <c r="E78" s="19"/>
      <c r="F78" s="19"/>
      <c r="G78" s="61"/>
      <c r="H78" s="20"/>
      <c r="I78" s="20"/>
      <c r="J78" s="20"/>
      <c r="K78" s="20"/>
      <c r="L78" s="125"/>
    </row>
    <row r="79" spans="1:12" x14ac:dyDescent="0.2">
      <c r="A79" s="55" t="s">
        <v>821</v>
      </c>
      <c r="B79" s="52" t="s">
        <v>785</v>
      </c>
      <c r="C79" s="19"/>
      <c r="D79" s="20"/>
      <c r="E79" s="19"/>
      <c r="F79" s="20"/>
      <c r="G79" s="56">
        <v>0.75</v>
      </c>
      <c r="H79" s="19"/>
      <c r="I79" s="20"/>
      <c r="J79" s="19"/>
      <c r="K79" s="19"/>
      <c r="L79" s="126"/>
    </row>
    <row r="80" spans="1:12" ht="15" thickBot="1" x14ac:dyDescent="0.25">
      <c r="A80" s="57" t="s">
        <v>822</v>
      </c>
      <c r="B80" s="66" t="s">
        <v>623</v>
      </c>
      <c r="C80" s="58"/>
      <c r="D80" s="58"/>
      <c r="E80" s="58"/>
      <c r="F80" s="59"/>
      <c r="G80" s="60"/>
      <c r="H80" s="59"/>
      <c r="I80" s="59"/>
      <c r="J80" s="59"/>
      <c r="K80" s="59"/>
      <c r="L80" s="127"/>
    </row>
    <row r="81" spans="1:12" ht="42.75" x14ac:dyDescent="0.2">
      <c r="A81" s="46">
        <v>1.5</v>
      </c>
      <c r="B81" s="47" t="s">
        <v>823</v>
      </c>
      <c r="C81" s="48">
        <f>C82+C84+C86+C88+C90+C92+C94+C96</f>
        <v>0</v>
      </c>
      <c r="D81" s="49"/>
      <c r="E81" s="48">
        <f>E82+E84+E86+E88+E90+E92+E94+E96</f>
        <v>0</v>
      </c>
      <c r="F81" s="49"/>
      <c r="G81" s="50"/>
      <c r="H81" s="49"/>
      <c r="I81" s="48">
        <f>I82+I84+I86+I88+I90</f>
        <v>0</v>
      </c>
      <c r="J81" s="48">
        <f>J90+J92+J94+J96</f>
        <v>0</v>
      </c>
      <c r="K81" s="48">
        <f t="shared" ref="K81:L81" si="3">K90+K92+K94+K96</f>
        <v>0</v>
      </c>
      <c r="L81" s="121">
        <f t="shared" si="3"/>
        <v>0</v>
      </c>
    </row>
    <row r="82" spans="1:12" ht="28.5" x14ac:dyDescent="0.2">
      <c r="A82" s="16" t="s">
        <v>824</v>
      </c>
      <c r="B82" s="3" t="s">
        <v>702</v>
      </c>
      <c r="C82" s="52"/>
      <c r="D82" s="27"/>
      <c r="E82" s="53"/>
      <c r="F82" s="27"/>
      <c r="G82" s="24">
        <v>0</v>
      </c>
      <c r="H82" s="52"/>
      <c r="I82" s="52"/>
      <c r="J82" s="27"/>
      <c r="K82" s="27"/>
      <c r="L82" s="85"/>
    </row>
    <row r="83" spans="1:12" x14ac:dyDescent="0.2">
      <c r="A83" s="16" t="s">
        <v>825</v>
      </c>
      <c r="B83" s="3" t="s">
        <v>623</v>
      </c>
      <c r="C83" s="52"/>
      <c r="D83" s="52"/>
      <c r="E83" s="52"/>
      <c r="F83" s="53"/>
      <c r="G83" s="54"/>
      <c r="H83" s="129"/>
      <c r="I83" s="27"/>
      <c r="J83" s="27"/>
      <c r="K83" s="27"/>
      <c r="L83" s="85"/>
    </row>
    <row r="84" spans="1:12" ht="28.5" x14ac:dyDescent="0.2">
      <c r="A84" s="16" t="s">
        <v>826</v>
      </c>
      <c r="B84" s="3" t="s">
        <v>705</v>
      </c>
      <c r="C84" s="52"/>
      <c r="D84" s="27"/>
      <c r="E84" s="52"/>
      <c r="F84" s="27"/>
      <c r="G84" s="24">
        <v>0</v>
      </c>
      <c r="H84" s="52"/>
      <c r="I84" s="52"/>
      <c r="J84" s="27"/>
      <c r="K84" s="27"/>
      <c r="L84" s="124"/>
    </row>
    <row r="85" spans="1:12" x14ac:dyDescent="0.2">
      <c r="A85" s="16" t="s">
        <v>827</v>
      </c>
      <c r="B85" s="3" t="s">
        <v>623</v>
      </c>
      <c r="C85" s="52"/>
      <c r="D85" s="52"/>
      <c r="E85" s="52"/>
      <c r="F85" s="53"/>
      <c r="G85" s="54"/>
      <c r="H85" s="27"/>
      <c r="I85" s="27"/>
      <c r="J85" s="27"/>
      <c r="K85" s="27"/>
      <c r="L85" s="124"/>
    </row>
    <row r="86" spans="1:12" x14ac:dyDescent="0.2">
      <c r="A86" s="16" t="s">
        <v>828</v>
      </c>
      <c r="B86" s="3" t="s">
        <v>73</v>
      </c>
      <c r="C86" s="52"/>
      <c r="D86" s="27"/>
      <c r="E86" s="52"/>
      <c r="F86" s="27"/>
      <c r="G86" s="24">
        <v>0</v>
      </c>
      <c r="H86" s="52"/>
      <c r="I86" s="52"/>
      <c r="J86" s="27"/>
      <c r="K86" s="27"/>
      <c r="L86" s="85"/>
    </row>
    <row r="87" spans="1:12" x14ac:dyDescent="0.2">
      <c r="A87" s="16" t="s">
        <v>829</v>
      </c>
      <c r="B87" s="3" t="s">
        <v>623</v>
      </c>
      <c r="C87" s="52"/>
      <c r="D87" s="52"/>
      <c r="E87" s="52"/>
      <c r="F87" s="52"/>
      <c r="G87" s="54"/>
      <c r="H87" s="27"/>
      <c r="I87" s="27"/>
      <c r="J87" s="27"/>
      <c r="K87" s="27"/>
      <c r="L87" s="85"/>
    </row>
    <row r="88" spans="1:12" ht="28.5" x14ac:dyDescent="0.2">
      <c r="A88" s="16" t="s">
        <v>830</v>
      </c>
      <c r="B88" s="3" t="s">
        <v>710</v>
      </c>
      <c r="C88" s="52"/>
      <c r="D88" s="27"/>
      <c r="E88" s="52"/>
      <c r="F88" s="27"/>
      <c r="G88" s="24">
        <v>0</v>
      </c>
      <c r="H88" s="52"/>
      <c r="I88" s="52"/>
      <c r="J88" s="27"/>
      <c r="K88" s="27"/>
      <c r="L88" s="85"/>
    </row>
    <row r="89" spans="1:12" x14ac:dyDescent="0.2">
      <c r="A89" s="16" t="s">
        <v>831</v>
      </c>
      <c r="B89" s="3" t="s">
        <v>623</v>
      </c>
      <c r="C89" s="52"/>
      <c r="D89" s="53"/>
      <c r="E89" s="52"/>
      <c r="F89" s="52"/>
      <c r="G89" s="54"/>
      <c r="H89" s="27"/>
      <c r="I89" s="27"/>
      <c r="J89" s="27"/>
      <c r="K89" s="27"/>
      <c r="L89" s="85"/>
    </row>
    <row r="90" spans="1:12" x14ac:dyDescent="0.2">
      <c r="A90" s="16" t="s">
        <v>832</v>
      </c>
      <c r="B90" s="3" t="s">
        <v>713</v>
      </c>
      <c r="C90" s="52"/>
      <c r="D90" s="27"/>
      <c r="E90" s="52"/>
      <c r="F90" s="27"/>
      <c r="G90" s="24">
        <v>0</v>
      </c>
      <c r="H90" s="53"/>
      <c r="I90" s="53"/>
      <c r="J90" s="53"/>
      <c r="K90" s="53"/>
      <c r="L90" s="128"/>
    </row>
    <row r="91" spans="1:12" x14ac:dyDescent="0.2">
      <c r="A91" s="16" t="s">
        <v>833</v>
      </c>
      <c r="B91" s="3" t="s">
        <v>623</v>
      </c>
      <c r="C91" s="52"/>
      <c r="D91" s="53"/>
      <c r="E91" s="52"/>
      <c r="F91" s="52"/>
      <c r="G91" s="54"/>
      <c r="H91" s="27"/>
      <c r="I91" s="27"/>
      <c r="J91" s="27"/>
      <c r="K91" s="27"/>
      <c r="L91" s="85"/>
    </row>
    <row r="92" spans="1:12" ht="28.5" x14ac:dyDescent="0.2">
      <c r="A92" s="16" t="s">
        <v>834</v>
      </c>
      <c r="B92" s="3" t="s">
        <v>716</v>
      </c>
      <c r="C92" s="52"/>
      <c r="D92" s="27"/>
      <c r="E92" s="52"/>
      <c r="F92" s="27"/>
      <c r="G92" s="24">
        <v>0.05</v>
      </c>
      <c r="H92" s="52"/>
      <c r="I92" s="27"/>
      <c r="J92" s="52"/>
      <c r="K92" s="52"/>
      <c r="L92" s="122"/>
    </row>
    <row r="93" spans="1:12" x14ac:dyDescent="0.2">
      <c r="A93" s="16" t="s">
        <v>835</v>
      </c>
      <c r="B93" s="3" t="s">
        <v>623</v>
      </c>
      <c r="C93" s="52"/>
      <c r="D93" s="53"/>
      <c r="E93" s="52"/>
      <c r="F93" s="52"/>
      <c r="G93" s="54"/>
      <c r="H93" s="27"/>
      <c r="I93" s="27"/>
      <c r="J93" s="27"/>
      <c r="K93" s="27"/>
      <c r="L93" s="85"/>
    </row>
    <row r="94" spans="1:12" x14ac:dyDescent="0.2">
      <c r="A94" s="16" t="s">
        <v>836</v>
      </c>
      <c r="B94" s="3" t="s">
        <v>719</v>
      </c>
      <c r="C94" s="52"/>
      <c r="D94" s="27"/>
      <c r="E94" s="52"/>
      <c r="F94" s="27"/>
      <c r="G94" s="24">
        <v>0.2</v>
      </c>
      <c r="H94" s="52"/>
      <c r="I94" s="27"/>
      <c r="J94" s="52"/>
      <c r="K94" s="52"/>
      <c r="L94" s="122"/>
    </row>
    <row r="95" spans="1:12" x14ac:dyDescent="0.2">
      <c r="A95" s="16" t="s">
        <v>837</v>
      </c>
      <c r="B95" s="3" t="s">
        <v>623</v>
      </c>
      <c r="C95" s="19"/>
      <c r="D95" s="62"/>
      <c r="E95" s="19"/>
      <c r="F95" s="62"/>
      <c r="G95" s="61"/>
      <c r="H95" s="20"/>
      <c r="I95" s="20"/>
      <c r="J95" s="20"/>
      <c r="K95" s="20"/>
      <c r="L95" s="125"/>
    </row>
    <row r="96" spans="1:12" x14ac:dyDescent="0.2">
      <c r="A96" s="55" t="s">
        <v>838</v>
      </c>
      <c r="B96" s="52" t="s">
        <v>785</v>
      </c>
      <c r="C96" s="19"/>
      <c r="D96" s="20"/>
      <c r="E96" s="19"/>
      <c r="F96" s="20"/>
      <c r="G96" s="56">
        <v>0.7</v>
      </c>
      <c r="H96" s="19"/>
      <c r="I96" s="20"/>
      <c r="J96" s="19"/>
      <c r="K96" s="19"/>
      <c r="L96" s="126"/>
    </row>
    <row r="97" spans="1:12" ht="15" thickBot="1" x14ac:dyDescent="0.25">
      <c r="A97" s="57" t="s">
        <v>839</v>
      </c>
      <c r="B97" s="66" t="s">
        <v>623</v>
      </c>
      <c r="C97" s="58"/>
      <c r="D97" s="58"/>
      <c r="E97" s="58"/>
      <c r="F97" s="59"/>
      <c r="G97" s="64"/>
      <c r="H97" s="59"/>
      <c r="I97" s="59"/>
      <c r="J97" s="59"/>
      <c r="K97" s="59"/>
      <c r="L97" s="127"/>
    </row>
    <row r="98" spans="1:12" s="51" customFormat="1" ht="57" x14ac:dyDescent="0.2">
      <c r="A98" s="46">
        <v>1.6</v>
      </c>
      <c r="B98" s="47" t="s">
        <v>840</v>
      </c>
      <c r="C98" s="48">
        <f>C99+C101+C103+C105+C107+C109+C111+C113</f>
        <v>0</v>
      </c>
      <c r="D98" s="49"/>
      <c r="E98" s="48">
        <f>E99+E101+E103+E105+E107+E109+E111+E113</f>
        <v>0</v>
      </c>
      <c r="F98" s="49"/>
      <c r="G98" s="50"/>
      <c r="H98" s="49"/>
      <c r="I98" s="48">
        <f>I99+I101+I103+I105+I107+I109</f>
        <v>0</v>
      </c>
      <c r="J98" s="48">
        <f>J109+J111+J113</f>
        <v>0</v>
      </c>
      <c r="K98" s="48">
        <f t="shared" ref="K98:L98" si="4">K109+K111+K113</f>
        <v>0</v>
      </c>
      <c r="L98" s="121">
        <f t="shared" si="4"/>
        <v>0</v>
      </c>
    </row>
    <row r="99" spans="1:12" ht="28.5" x14ac:dyDescent="0.2">
      <c r="A99" s="16" t="s">
        <v>841</v>
      </c>
      <c r="B99" s="3" t="s">
        <v>702</v>
      </c>
      <c r="C99" s="52"/>
      <c r="D99" s="27"/>
      <c r="E99" s="52"/>
      <c r="F99" s="27"/>
      <c r="G99" s="24">
        <v>0</v>
      </c>
      <c r="H99" s="52"/>
      <c r="I99" s="52"/>
      <c r="J99" s="27"/>
      <c r="K99" s="27"/>
      <c r="L99" s="85"/>
    </row>
    <row r="100" spans="1:12" x14ac:dyDescent="0.2">
      <c r="A100" s="16" t="s">
        <v>842</v>
      </c>
      <c r="B100" s="3" t="s">
        <v>623</v>
      </c>
      <c r="C100" s="52"/>
      <c r="D100" s="52"/>
      <c r="E100" s="52"/>
      <c r="F100" s="53"/>
      <c r="G100" s="54"/>
      <c r="H100" s="27"/>
      <c r="I100" s="27"/>
      <c r="J100" s="27"/>
      <c r="K100" s="27"/>
      <c r="L100" s="85"/>
    </row>
    <row r="101" spans="1:12" ht="28.5" x14ac:dyDescent="0.2">
      <c r="A101" s="16" t="s">
        <v>843</v>
      </c>
      <c r="B101" s="3" t="s">
        <v>705</v>
      </c>
      <c r="C101" s="52"/>
      <c r="D101" s="27"/>
      <c r="E101" s="52"/>
      <c r="F101" s="27"/>
      <c r="G101" s="24">
        <v>0</v>
      </c>
      <c r="H101" s="52"/>
      <c r="I101" s="52"/>
      <c r="J101" s="27"/>
      <c r="K101" s="27"/>
      <c r="L101" s="124"/>
    </row>
    <row r="102" spans="1:12" x14ac:dyDescent="0.2">
      <c r="A102" s="16" t="s">
        <v>844</v>
      </c>
      <c r="B102" s="3" t="s">
        <v>623</v>
      </c>
      <c r="C102" s="52"/>
      <c r="D102" s="52"/>
      <c r="E102" s="52"/>
      <c r="F102" s="52"/>
      <c r="G102" s="54"/>
      <c r="H102" s="27"/>
      <c r="I102" s="27"/>
      <c r="J102" s="27"/>
      <c r="K102" s="27"/>
      <c r="L102" s="124"/>
    </row>
    <row r="103" spans="1:12" x14ac:dyDescent="0.2">
      <c r="A103" s="16" t="s">
        <v>845</v>
      </c>
      <c r="B103" s="3" t="s">
        <v>73</v>
      </c>
      <c r="C103" s="52"/>
      <c r="D103" s="27"/>
      <c r="E103" s="52"/>
      <c r="F103" s="27"/>
      <c r="G103" s="24">
        <v>0</v>
      </c>
      <c r="H103" s="52"/>
      <c r="I103" s="52"/>
      <c r="J103" s="27"/>
      <c r="K103" s="27"/>
      <c r="L103" s="85"/>
    </row>
    <row r="104" spans="1:12" x14ac:dyDescent="0.2">
      <c r="A104" s="16" t="s">
        <v>846</v>
      </c>
      <c r="B104" s="3" t="s">
        <v>623</v>
      </c>
      <c r="C104" s="52"/>
      <c r="D104" s="52"/>
      <c r="E104" s="52"/>
      <c r="F104" s="52"/>
      <c r="G104" s="54"/>
      <c r="H104" s="27"/>
      <c r="I104" s="27"/>
      <c r="J104" s="27"/>
      <c r="K104" s="27"/>
      <c r="L104" s="85"/>
    </row>
    <row r="105" spans="1:12" ht="28.5" x14ac:dyDescent="0.2">
      <c r="A105" s="16" t="s">
        <v>847</v>
      </c>
      <c r="B105" s="3" t="s">
        <v>710</v>
      </c>
      <c r="C105" s="52"/>
      <c r="D105" s="27"/>
      <c r="E105" s="52"/>
      <c r="F105" s="27"/>
      <c r="G105" s="24">
        <v>0</v>
      </c>
      <c r="H105" s="52"/>
      <c r="I105" s="52"/>
      <c r="J105" s="27"/>
      <c r="K105" s="27"/>
      <c r="L105" s="85"/>
    </row>
    <row r="106" spans="1:12" x14ac:dyDescent="0.2">
      <c r="A106" s="16" t="s">
        <v>848</v>
      </c>
      <c r="B106" s="3" t="s">
        <v>623</v>
      </c>
      <c r="C106" s="52"/>
      <c r="D106" s="53"/>
      <c r="E106" s="52"/>
      <c r="F106" s="52"/>
      <c r="G106" s="54"/>
      <c r="H106" s="27"/>
      <c r="I106" s="27"/>
      <c r="J106" s="27"/>
      <c r="K106" s="27"/>
      <c r="L106" s="85"/>
    </row>
    <row r="107" spans="1:12" x14ac:dyDescent="0.2">
      <c r="A107" s="16" t="s">
        <v>849</v>
      </c>
      <c r="B107" s="3" t="s">
        <v>713</v>
      </c>
      <c r="C107" s="52"/>
      <c r="D107" s="27"/>
      <c r="E107" s="52"/>
      <c r="F107" s="27"/>
      <c r="G107" s="24">
        <v>0</v>
      </c>
      <c r="H107" s="52"/>
      <c r="I107" s="52"/>
      <c r="J107" s="27"/>
      <c r="K107" s="27"/>
      <c r="L107" s="85"/>
    </row>
    <row r="108" spans="1:12" x14ac:dyDescent="0.2">
      <c r="A108" s="16" t="s">
        <v>850</v>
      </c>
      <c r="B108" s="3" t="s">
        <v>623</v>
      </c>
      <c r="C108" s="52"/>
      <c r="D108" s="53"/>
      <c r="E108" s="52"/>
      <c r="F108" s="52"/>
      <c r="G108" s="54"/>
      <c r="H108" s="27"/>
      <c r="I108" s="27"/>
      <c r="J108" s="27"/>
      <c r="K108" s="27"/>
      <c r="L108" s="85"/>
    </row>
    <row r="109" spans="1:12" ht="28.5" x14ac:dyDescent="0.2">
      <c r="A109" s="16" t="s">
        <v>851</v>
      </c>
      <c r="B109" s="3" t="s">
        <v>716</v>
      </c>
      <c r="C109" s="52"/>
      <c r="D109" s="27"/>
      <c r="E109" s="52"/>
      <c r="F109" s="27"/>
      <c r="G109" s="24">
        <v>0</v>
      </c>
      <c r="H109" s="53"/>
      <c r="I109" s="53"/>
      <c r="J109" s="52"/>
      <c r="K109" s="52"/>
      <c r="L109" s="122"/>
    </row>
    <row r="110" spans="1:12" x14ac:dyDescent="0.2">
      <c r="A110" s="16" t="s">
        <v>852</v>
      </c>
      <c r="B110" s="3" t="s">
        <v>623</v>
      </c>
      <c r="C110" s="52"/>
      <c r="D110" s="53"/>
      <c r="E110" s="52"/>
      <c r="F110" s="52"/>
      <c r="G110" s="54"/>
      <c r="H110" s="27"/>
      <c r="I110" s="27"/>
      <c r="J110" s="27"/>
      <c r="K110" s="27"/>
      <c r="L110" s="85"/>
    </row>
    <row r="111" spans="1:12" x14ac:dyDescent="0.2">
      <c r="A111" s="16" t="s">
        <v>853</v>
      </c>
      <c r="B111" s="3" t="s">
        <v>719</v>
      </c>
      <c r="C111" s="52"/>
      <c r="D111" s="27"/>
      <c r="E111" s="52"/>
      <c r="F111" s="27"/>
      <c r="G111" s="24">
        <v>0.15</v>
      </c>
      <c r="H111" s="52"/>
      <c r="I111" s="27"/>
      <c r="J111" s="52"/>
      <c r="K111" s="52"/>
      <c r="L111" s="122"/>
    </row>
    <row r="112" spans="1:12" x14ac:dyDescent="0.2">
      <c r="A112" s="16" t="s">
        <v>854</v>
      </c>
      <c r="B112" s="3" t="s">
        <v>623</v>
      </c>
      <c r="C112" s="19"/>
      <c r="D112" s="62"/>
      <c r="E112" s="19"/>
      <c r="F112" s="19"/>
      <c r="G112" s="61"/>
      <c r="H112" s="20"/>
      <c r="I112" s="20"/>
      <c r="J112" s="20"/>
      <c r="K112" s="20"/>
      <c r="L112" s="125"/>
    </row>
    <row r="113" spans="1:12" x14ac:dyDescent="0.2">
      <c r="A113" s="16" t="s">
        <v>855</v>
      </c>
      <c r="B113" s="52" t="s">
        <v>785</v>
      </c>
      <c r="C113" s="19"/>
      <c r="D113" s="20"/>
      <c r="E113" s="19"/>
      <c r="F113" s="20"/>
      <c r="G113" s="56">
        <v>0.65</v>
      </c>
      <c r="H113" s="19"/>
      <c r="I113" s="20"/>
      <c r="J113" s="19"/>
      <c r="K113" s="19"/>
      <c r="L113" s="126"/>
    </row>
    <row r="114" spans="1:12" ht="15" thickBot="1" x14ac:dyDescent="0.25">
      <c r="A114" s="65" t="s">
        <v>856</v>
      </c>
      <c r="B114" s="66" t="s">
        <v>623</v>
      </c>
      <c r="C114" s="58"/>
      <c r="D114" s="58"/>
      <c r="E114" s="58"/>
      <c r="F114" s="59"/>
      <c r="G114" s="60"/>
      <c r="H114" s="59"/>
      <c r="I114" s="59"/>
      <c r="J114" s="59"/>
      <c r="K114" s="59"/>
      <c r="L114" s="127"/>
    </row>
    <row r="115" spans="1:12" ht="42.75" x14ac:dyDescent="0.2">
      <c r="A115" s="46">
        <v>1.7</v>
      </c>
      <c r="B115" s="47" t="s">
        <v>857</v>
      </c>
      <c r="C115" s="48">
        <f>C116+C118+C120+C122+C124+C126+C128+C130</f>
        <v>0</v>
      </c>
      <c r="D115" s="49"/>
      <c r="E115" s="48">
        <f>E116+E118+E120+E122+E124+E126+E128+E130</f>
        <v>0</v>
      </c>
      <c r="F115" s="49"/>
      <c r="G115" s="50"/>
      <c r="H115" s="49"/>
      <c r="I115" s="48">
        <f>I116+I118+I120+I122+I124+I126+I128</f>
        <v>0</v>
      </c>
      <c r="J115" s="48">
        <f>J128+J130</f>
        <v>0</v>
      </c>
      <c r="K115" s="48">
        <f t="shared" ref="K115:L115" si="5">K128+K130</f>
        <v>0</v>
      </c>
      <c r="L115" s="121">
        <f t="shared" si="5"/>
        <v>0</v>
      </c>
    </row>
    <row r="116" spans="1:12" ht="28.5" x14ac:dyDescent="0.2">
      <c r="A116" s="16" t="s">
        <v>858</v>
      </c>
      <c r="B116" s="3" t="s">
        <v>702</v>
      </c>
      <c r="C116" s="52"/>
      <c r="D116" s="27"/>
      <c r="E116" s="52"/>
      <c r="F116" s="27"/>
      <c r="G116" s="24">
        <v>0</v>
      </c>
      <c r="H116" s="52"/>
      <c r="I116" s="52"/>
      <c r="J116" s="27"/>
      <c r="K116" s="27"/>
      <c r="L116" s="85"/>
    </row>
    <row r="117" spans="1:12" x14ac:dyDescent="0.2">
      <c r="A117" s="16" t="s">
        <v>859</v>
      </c>
      <c r="B117" s="3" t="s">
        <v>623</v>
      </c>
      <c r="C117" s="52"/>
      <c r="D117" s="52"/>
      <c r="E117" s="52"/>
      <c r="F117" s="53"/>
      <c r="G117" s="54"/>
      <c r="H117" s="27"/>
      <c r="I117" s="27"/>
      <c r="J117" s="27"/>
      <c r="K117" s="27"/>
      <c r="L117" s="85"/>
    </row>
    <row r="118" spans="1:12" ht="28.5" x14ac:dyDescent="0.2">
      <c r="A118" s="16" t="s">
        <v>860</v>
      </c>
      <c r="B118" s="3" t="s">
        <v>705</v>
      </c>
      <c r="C118" s="52"/>
      <c r="D118" s="27"/>
      <c r="E118" s="52"/>
      <c r="F118" s="27"/>
      <c r="G118" s="24">
        <v>0</v>
      </c>
      <c r="H118" s="52"/>
      <c r="I118" s="52"/>
      <c r="J118" s="27"/>
      <c r="K118" s="27"/>
      <c r="L118" s="124"/>
    </row>
    <row r="119" spans="1:12" x14ac:dyDescent="0.2">
      <c r="A119" s="16" t="s">
        <v>861</v>
      </c>
      <c r="B119" s="3" t="s">
        <v>623</v>
      </c>
      <c r="C119" s="52"/>
      <c r="D119" s="52"/>
      <c r="E119" s="52"/>
      <c r="F119" s="52"/>
      <c r="G119" s="54"/>
      <c r="H119" s="27"/>
      <c r="I119" s="27"/>
      <c r="J119" s="27"/>
      <c r="K119" s="27"/>
      <c r="L119" s="124"/>
    </row>
    <row r="120" spans="1:12" x14ac:dyDescent="0.2">
      <c r="A120" s="16" t="s">
        <v>862</v>
      </c>
      <c r="B120" s="3" t="s">
        <v>73</v>
      </c>
      <c r="C120" s="52"/>
      <c r="D120" s="27"/>
      <c r="E120" s="52"/>
      <c r="F120" s="27"/>
      <c r="G120" s="24">
        <v>0</v>
      </c>
      <c r="H120" s="52"/>
      <c r="I120" s="52"/>
      <c r="J120" s="27"/>
      <c r="K120" s="27"/>
      <c r="L120" s="85"/>
    </row>
    <row r="121" spans="1:12" x14ac:dyDescent="0.2">
      <c r="A121" s="16" t="s">
        <v>863</v>
      </c>
      <c r="B121" s="3" t="s">
        <v>623</v>
      </c>
      <c r="C121" s="52"/>
      <c r="D121" s="52"/>
      <c r="E121" s="52"/>
      <c r="F121" s="52"/>
      <c r="G121" s="54"/>
      <c r="H121" s="27"/>
      <c r="I121" s="27"/>
      <c r="J121" s="27"/>
      <c r="K121" s="27"/>
      <c r="L121" s="85"/>
    </row>
    <row r="122" spans="1:12" ht="28.5" x14ac:dyDescent="0.2">
      <c r="A122" s="16" t="s">
        <v>864</v>
      </c>
      <c r="B122" s="3" t="s">
        <v>710</v>
      </c>
      <c r="C122" s="52"/>
      <c r="D122" s="27"/>
      <c r="E122" s="52"/>
      <c r="F122" s="27"/>
      <c r="G122" s="24">
        <v>0</v>
      </c>
      <c r="H122" s="52"/>
      <c r="I122" s="52"/>
      <c r="J122" s="27"/>
      <c r="K122" s="27"/>
      <c r="L122" s="85"/>
    </row>
    <row r="123" spans="1:12" x14ac:dyDescent="0.2">
      <c r="A123" s="16" t="s">
        <v>865</v>
      </c>
      <c r="B123" s="3" t="s">
        <v>623</v>
      </c>
      <c r="C123" s="52"/>
      <c r="D123" s="53"/>
      <c r="E123" s="52"/>
      <c r="F123" s="52"/>
      <c r="G123" s="54"/>
      <c r="H123" s="27"/>
      <c r="I123" s="27"/>
      <c r="J123" s="27"/>
      <c r="K123" s="27"/>
      <c r="L123" s="85"/>
    </row>
    <row r="124" spans="1:12" x14ac:dyDescent="0.2">
      <c r="A124" s="16" t="s">
        <v>866</v>
      </c>
      <c r="B124" s="3" t="s">
        <v>713</v>
      </c>
      <c r="C124" s="52"/>
      <c r="D124" s="27"/>
      <c r="E124" s="52"/>
      <c r="F124" s="27"/>
      <c r="G124" s="24">
        <v>0</v>
      </c>
      <c r="H124" s="52"/>
      <c r="I124" s="52"/>
      <c r="J124" s="27"/>
      <c r="K124" s="27"/>
      <c r="L124" s="85"/>
    </row>
    <row r="125" spans="1:12" x14ac:dyDescent="0.2">
      <c r="A125" s="16" t="s">
        <v>867</v>
      </c>
      <c r="B125" s="3" t="s">
        <v>623</v>
      </c>
      <c r="C125" s="52"/>
      <c r="D125" s="53"/>
      <c r="E125" s="52"/>
      <c r="F125" s="52"/>
      <c r="G125" s="54"/>
      <c r="H125" s="27"/>
      <c r="I125" s="27"/>
      <c r="J125" s="27"/>
      <c r="K125" s="27"/>
      <c r="L125" s="85"/>
    </row>
    <row r="126" spans="1:12" ht="28.5" x14ac:dyDescent="0.2">
      <c r="A126" s="16" t="s">
        <v>868</v>
      </c>
      <c r="B126" s="3" t="s">
        <v>716</v>
      </c>
      <c r="C126" s="52"/>
      <c r="D126" s="27"/>
      <c r="E126" s="52"/>
      <c r="F126" s="27"/>
      <c r="G126" s="24">
        <v>0</v>
      </c>
      <c r="H126" s="52"/>
      <c r="I126" s="52"/>
      <c r="J126" s="27"/>
      <c r="K126" s="27"/>
      <c r="L126" s="85"/>
    </row>
    <row r="127" spans="1:12" x14ac:dyDescent="0.2">
      <c r="A127" s="16" t="s">
        <v>869</v>
      </c>
      <c r="B127" s="3" t="s">
        <v>623</v>
      </c>
      <c r="C127" s="52"/>
      <c r="D127" s="53"/>
      <c r="E127" s="52"/>
      <c r="F127" s="52"/>
      <c r="G127" s="54"/>
      <c r="H127" s="27"/>
      <c r="I127" s="27"/>
      <c r="J127" s="27"/>
      <c r="K127" s="27"/>
      <c r="L127" s="85"/>
    </row>
    <row r="128" spans="1:12" x14ac:dyDescent="0.2">
      <c r="A128" s="16" t="s">
        <v>870</v>
      </c>
      <c r="B128" s="3" t="s">
        <v>719</v>
      </c>
      <c r="C128" s="52"/>
      <c r="D128" s="27"/>
      <c r="E128" s="52"/>
      <c r="F128" s="27"/>
      <c r="G128" s="24">
        <v>0</v>
      </c>
      <c r="H128" s="52"/>
      <c r="I128" s="52"/>
      <c r="J128" s="52"/>
      <c r="K128" s="52"/>
      <c r="L128" s="122"/>
    </row>
    <row r="129" spans="1:12" x14ac:dyDescent="0.2">
      <c r="A129" s="16" t="s">
        <v>871</v>
      </c>
      <c r="B129" s="3" t="s">
        <v>623</v>
      </c>
      <c r="C129" s="19"/>
      <c r="D129" s="62"/>
      <c r="E129" s="19"/>
      <c r="F129" s="19"/>
      <c r="G129" s="61"/>
      <c r="H129" s="20"/>
      <c r="I129" s="20"/>
      <c r="J129" s="20"/>
      <c r="K129" s="20"/>
      <c r="L129" s="125"/>
    </row>
    <row r="130" spans="1:12" x14ac:dyDescent="0.2">
      <c r="A130" s="16" t="s">
        <v>872</v>
      </c>
      <c r="B130" s="53" t="s">
        <v>785</v>
      </c>
      <c r="C130" s="19"/>
      <c r="D130" s="20"/>
      <c r="E130" s="19"/>
      <c r="F130" s="20"/>
      <c r="G130" s="56">
        <v>0.5</v>
      </c>
      <c r="H130" s="19"/>
      <c r="I130" s="20"/>
      <c r="J130" s="19"/>
      <c r="K130" s="19"/>
      <c r="L130" s="126"/>
    </row>
    <row r="131" spans="1:12" ht="15" thickBot="1" x14ac:dyDescent="0.25">
      <c r="A131" s="65" t="s">
        <v>873</v>
      </c>
      <c r="B131" s="3" t="s">
        <v>623</v>
      </c>
      <c r="C131" s="58"/>
      <c r="D131" s="63"/>
      <c r="E131" s="58"/>
      <c r="F131" s="59"/>
      <c r="G131" s="60"/>
      <c r="H131" s="59"/>
      <c r="I131" s="59"/>
      <c r="J131" s="59"/>
      <c r="K131" s="59"/>
      <c r="L131" s="127"/>
    </row>
    <row r="132" spans="1:12" s="67" customFormat="1" ht="42.75" x14ac:dyDescent="0.2">
      <c r="A132" s="46">
        <v>1.8</v>
      </c>
      <c r="B132" s="47" t="s">
        <v>874</v>
      </c>
      <c r="C132" s="48">
        <f>C133+C135+C137+C139+C141+C143+C145+C147</f>
        <v>0</v>
      </c>
      <c r="D132" s="49"/>
      <c r="E132" s="48">
        <f>E133+E135+E137+E139+E141+E143+E145+E147</f>
        <v>0</v>
      </c>
      <c r="F132" s="49"/>
      <c r="G132" s="50"/>
      <c r="H132" s="49"/>
      <c r="I132" s="48">
        <f>I133+I135+I137+I139+I141+I143+I145</f>
        <v>0</v>
      </c>
      <c r="J132" s="49"/>
      <c r="K132" s="49"/>
      <c r="L132" s="130"/>
    </row>
    <row r="133" spans="1:12" ht="28.5" x14ac:dyDescent="0.2">
      <c r="A133" s="16" t="s">
        <v>875</v>
      </c>
      <c r="B133" s="3" t="s">
        <v>702</v>
      </c>
      <c r="C133" s="52"/>
      <c r="D133" s="27"/>
      <c r="E133" s="52"/>
      <c r="F133" s="27"/>
      <c r="G133" s="24">
        <v>0</v>
      </c>
      <c r="H133" s="52"/>
      <c r="I133" s="52"/>
      <c r="J133" s="27"/>
      <c r="K133" s="27"/>
      <c r="L133" s="85"/>
    </row>
    <row r="134" spans="1:12" x14ac:dyDescent="0.2">
      <c r="A134" s="16" t="s">
        <v>876</v>
      </c>
      <c r="B134" s="3" t="s">
        <v>623</v>
      </c>
      <c r="C134" s="52"/>
      <c r="D134" s="27"/>
      <c r="E134" s="52"/>
      <c r="F134" s="53"/>
      <c r="G134" s="54"/>
      <c r="H134" s="27"/>
      <c r="I134" s="27"/>
      <c r="J134" s="27"/>
      <c r="K134" s="27"/>
      <c r="L134" s="85"/>
    </row>
    <row r="135" spans="1:12" ht="28.5" x14ac:dyDescent="0.2">
      <c r="A135" s="16" t="s">
        <v>877</v>
      </c>
      <c r="B135" s="3" t="s">
        <v>705</v>
      </c>
      <c r="C135" s="52"/>
      <c r="D135" s="27"/>
      <c r="E135" s="52"/>
      <c r="F135" s="27"/>
      <c r="G135" s="24">
        <v>0</v>
      </c>
      <c r="H135" s="52"/>
      <c r="I135" s="52"/>
      <c r="J135" s="27"/>
      <c r="K135" s="27"/>
      <c r="L135" s="124"/>
    </row>
    <row r="136" spans="1:12" x14ac:dyDescent="0.2">
      <c r="A136" s="16" t="s">
        <v>878</v>
      </c>
      <c r="B136" s="3" t="s">
        <v>623</v>
      </c>
      <c r="C136" s="52"/>
      <c r="D136" s="27"/>
      <c r="E136" s="52"/>
      <c r="F136" s="52"/>
      <c r="G136" s="54"/>
      <c r="H136" s="27"/>
      <c r="I136" s="27"/>
      <c r="J136" s="27"/>
      <c r="K136" s="27"/>
      <c r="L136" s="124"/>
    </row>
    <row r="137" spans="1:12" x14ac:dyDescent="0.2">
      <c r="A137" s="16" t="s">
        <v>879</v>
      </c>
      <c r="B137" s="3" t="s">
        <v>73</v>
      </c>
      <c r="C137" s="52"/>
      <c r="D137" s="27"/>
      <c r="E137" s="52"/>
      <c r="F137" s="27"/>
      <c r="G137" s="24">
        <v>0</v>
      </c>
      <c r="H137" s="52"/>
      <c r="I137" s="52"/>
      <c r="J137" s="27"/>
      <c r="K137" s="27"/>
      <c r="L137" s="85"/>
    </row>
    <row r="138" spans="1:12" x14ac:dyDescent="0.2">
      <c r="A138" s="16" t="s">
        <v>880</v>
      </c>
      <c r="B138" s="3" t="s">
        <v>623</v>
      </c>
      <c r="C138" s="52"/>
      <c r="D138" s="27"/>
      <c r="E138" s="52"/>
      <c r="F138" s="52"/>
      <c r="G138" s="54"/>
      <c r="H138" s="27"/>
      <c r="I138" s="27"/>
      <c r="J138" s="27"/>
      <c r="K138" s="27"/>
      <c r="L138" s="85"/>
    </row>
    <row r="139" spans="1:12" ht="28.5" x14ac:dyDescent="0.2">
      <c r="A139" s="16" t="s">
        <v>881</v>
      </c>
      <c r="B139" s="3" t="s">
        <v>710</v>
      </c>
      <c r="C139" s="52"/>
      <c r="D139" s="27"/>
      <c r="E139" s="52"/>
      <c r="F139" s="27"/>
      <c r="G139" s="24">
        <v>0</v>
      </c>
      <c r="H139" s="52"/>
      <c r="I139" s="52"/>
      <c r="J139" s="27"/>
      <c r="K139" s="27"/>
      <c r="L139" s="85"/>
    </row>
    <row r="140" spans="1:12" x14ac:dyDescent="0.2">
      <c r="A140" s="16" t="s">
        <v>882</v>
      </c>
      <c r="B140" s="3" t="s">
        <v>623</v>
      </c>
      <c r="C140" s="52"/>
      <c r="D140" s="27"/>
      <c r="E140" s="52"/>
      <c r="F140" s="52"/>
      <c r="G140" s="54"/>
      <c r="H140" s="27"/>
      <c r="I140" s="27"/>
      <c r="J140" s="27"/>
      <c r="K140" s="27"/>
      <c r="L140" s="85"/>
    </row>
    <row r="141" spans="1:12" x14ac:dyDescent="0.2">
      <c r="A141" s="16" t="s">
        <v>883</v>
      </c>
      <c r="B141" s="3" t="s">
        <v>713</v>
      </c>
      <c r="C141" s="52"/>
      <c r="D141" s="27"/>
      <c r="E141" s="52"/>
      <c r="F141" s="27"/>
      <c r="G141" s="24">
        <v>0</v>
      </c>
      <c r="H141" s="52"/>
      <c r="I141" s="52"/>
      <c r="J141" s="27"/>
      <c r="K141" s="27"/>
      <c r="L141" s="85"/>
    </row>
    <row r="142" spans="1:12" x14ac:dyDescent="0.2">
      <c r="A142" s="16" t="s">
        <v>884</v>
      </c>
      <c r="B142" s="3" t="s">
        <v>623</v>
      </c>
      <c r="C142" s="52"/>
      <c r="D142" s="27"/>
      <c r="E142" s="52"/>
      <c r="F142" s="52"/>
      <c r="G142" s="54"/>
      <c r="H142" s="27"/>
      <c r="I142" s="27"/>
      <c r="J142" s="27"/>
      <c r="K142" s="27"/>
      <c r="L142" s="85"/>
    </row>
    <row r="143" spans="1:12" ht="28.5" x14ac:dyDescent="0.2">
      <c r="A143" s="16" t="s">
        <v>885</v>
      </c>
      <c r="B143" s="3" t="s">
        <v>716</v>
      </c>
      <c r="C143" s="52"/>
      <c r="D143" s="27"/>
      <c r="E143" s="52"/>
      <c r="F143" s="27"/>
      <c r="G143" s="24">
        <v>0</v>
      </c>
      <c r="H143" s="52"/>
      <c r="I143" s="52"/>
      <c r="J143" s="27"/>
      <c r="K143" s="27"/>
      <c r="L143" s="85"/>
    </row>
    <row r="144" spans="1:12" x14ac:dyDescent="0.2">
      <c r="A144" s="16" t="s">
        <v>886</v>
      </c>
      <c r="B144" s="3" t="s">
        <v>623</v>
      </c>
      <c r="C144" s="52"/>
      <c r="D144" s="27"/>
      <c r="E144" s="52"/>
      <c r="F144" s="52"/>
      <c r="G144" s="54"/>
      <c r="H144" s="27"/>
      <c r="I144" s="27"/>
      <c r="J144" s="27"/>
      <c r="K144" s="27"/>
      <c r="L144" s="85"/>
    </row>
    <row r="145" spans="1:12" x14ac:dyDescent="0.2">
      <c r="A145" s="16" t="s">
        <v>887</v>
      </c>
      <c r="B145" s="3" t="s">
        <v>719</v>
      </c>
      <c r="C145" s="52"/>
      <c r="D145" s="27"/>
      <c r="E145" s="52"/>
      <c r="F145" s="27"/>
      <c r="G145" s="24">
        <v>0</v>
      </c>
      <c r="H145" s="52"/>
      <c r="I145" s="52"/>
      <c r="J145" s="27"/>
      <c r="K145" s="27"/>
      <c r="L145" s="85"/>
    </row>
    <row r="146" spans="1:12" x14ac:dyDescent="0.2">
      <c r="A146" s="16" t="s">
        <v>888</v>
      </c>
      <c r="B146" s="3" t="s">
        <v>623</v>
      </c>
      <c r="C146" s="19"/>
      <c r="D146" s="20"/>
      <c r="E146" s="19"/>
      <c r="F146" s="19"/>
      <c r="G146" s="61"/>
      <c r="H146" s="20"/>
      <c r="I146" s="20"/>
      <c r="J146" s="20"/>
      <c r="K146" s="20"/>
      <c r="L146" s="125"/>
    </row>
    <row r="147" spans="1:12" ht="15" thickBot="1" x14ac:dyDescent="0.25">
      <c r="A147" s="57" t="s">
        <v>889</v>
      </c>
      <c r="B147" s="63" t="s">
        <v>785</v>
      </c>
      <c r="C147" s="58"/>
      <c r="D147" s="59"/>
      <c r="E147" s="58"/>
      <c r="F147" s="59"/>
      <c r="G147" s="60"/>
      <c r="H147" s="59"/>
      <c r="I147" s="59"/>
      <c r="J147" s="59"/>
      <c r="K147" s="59"/>
      <c r="L147" s="127"/>
    </row>
    <row r="148" spans="1:12" ht="42" customHeight="1" thickBot="1" x14ac:dyDescent="0.25">
      <c r="A148" s="69">
        <v>2</v>
      </c>
      <c r="B148" s="68" t="s">
        <v>890</v>
      </c>
      <c r="C148" s="70">
        <f>C149+C166+C183+C200+C217+C234+C251+C268</f>
        <v>0</v>
      </c>
      <c r="D148" s="43"/>
      <c r="E148" s="70">
        <f>E149+E166+E183+E200+E217+E234+E251+E268</f>
        <v>0</v>
      </c>
      <c r="F148" s="43"/>
      <c r="G148" s="44"/>
      <c r="H148" s="43"/>
      <c r="I148" s="70">
        <f>I149+I166+I183+I200+I217+I234+I251+I268</f>
        <v>0</v>
      </c>
      <c r="J148" s="70">
        <f>J149+J166+J183+J200+J217+J234+J251</f>
        <v>0</v>
      </c>
      <c r="K148" s="70">
        <f t="shared" ref="K148:L148" si="6">K149+K166+K183+K200+K217+K234+K251</f>
        <v>0</v>
      </c>
      <c r="L148" s="120">
        <f t="shared" si="6"/>
        <v>0</v>
      </c>
    </row>
    <row r="149" spans="1:12" ht="42.75" x14ac:dyDescent="0.2">
      <c r="A149" s="46">
        <v>2.1</v>
      </c>
      <c r="B149" s="47" t="s">
        <v>772</v>
      </c>
      <c r="C149" s="48">
        <f>C150+C152+C154+C156+C158+C160+C162+C164</f>
        <v>0</v>
      </c>
      <c r="D149" s="49"/>
      <c r="E149" s="48">
        <f>E150+E152+E154+E156+E158+E160+E162+E164</f>
        <v>0</v>
      </c>
      <c r="F149" s="49"/>
      <c r="G149" s="50"/>
      <c r="H149" s="49"/>
      <c r="I149" s="48">
        <f>I150</f>
        <v>0</v>
      </c>
      <c r="J149" s="48">
        <f t="shared" ref="J149:L149" si="7">J150+J152+J154+J156+J158+J160+J162+J164</f>
        <v>0</v>
      </c>
      <c r="K149" s="48">
        <f t="shared" si="7"/>
        <v>0</v>
      </c>
      <c r="L149" s="121">
        <f t="shared" si="7"/>
        <v>0</v>
      </c>
    </row>
    <row r="150" spans="1:12" ht="28.5" x14ac:dyDescent="0.2">
      <c r="A150" s="16" t="s">
        <v>123</v>
      </c>
      <c r="B150" s="3" t="s">
        <v>702</v>
      </c>
      <c r="C150" s="52"/>
      <c r="D150" s="27"/>
      <c r="E150" s="52"/>
      <c r="F150" s="27"/>
      <c r="G150" s="24">
        <v>0</v>
      </c>
      <c r="H150" s="52"/>
      <c r="I150" s="52"/>
      <c r="J150" s="52"/>
      <c r="K150" s="52"/>
      <c r="L150" s="122"/>
    </row>
    <row r="151" spans="1:12" x14ac:dyDescent="0.2">
      <c r="A151" s="16" t="s">
        <v>124</v>
      </c>
      <c r="B151" s="3" t="s">
        <v>623</v>
      </c>
      <c r="C151" s="52"/>
      <c r="D151" s="53"/>
      <c r="E151" s="52"/>
      <c r="F151" s="53"/>
      <c r="G151" s="54"/>
      <c r="H151" s="27"/>
      <c r="I151" s="27"/>
      <c r="J151" s="27"/>
      <c r="K151" s="27"/>
      <c r="L151" s="85"/>
    </row>
    <row r="152" spans="1:12" ht="28.5" x14ac:dyDescent="0.2">
      <c r="A152" s="16" t="s">
        <v>129</v>
      </c>
      <c r="B152" s="3" t="s">
        <v>705</v>
      </c>
      <c r="C152" s="52"/>
      <c r="D152" s="27"/>
      <c r="E152" s="52"/>
      <c r="F152" s="27"/>
      <c r="G152" s="24">
        <v>7.0000000000000007E-2</v>
      </c>
      <c r="H152" s="52"/>
      <c r="I152" s="27"/>
      <c r="J152" s="52"/>
      <c r="K152" s="52"/>
      <c r="L152" s="123"/>
    </row>
    <row r="153" spans="1:12" x14ac:dyDescent="0.2">
      <c r="A153" s="16" t="s">
        <v>130</v>
      </c>
      <c r="B153" s="3" t="s">
        <v>623</v>
      </c>
      <c r="C153" s="52"/>
      <c r="D153" s="52"/>
      <c r="E153" s="52"/>
      <c r="F153" s="53"/>
      <c r="G153" s="54"/>
      <c r="H153" s="27"/>
      <c r="I153" s="27"/>
      <c r="J153" s="27"/>
      <c r="K153" s="27"/>
      <c r="L153" s="124"/>
    </row>
    <row r="154" spans="1:12" x14ac:dyDescent="0.2">
      <c r="A154" s="16" t="s">
        <v>133</v>
      </c>
      <c r="B154" s="3" t="s">
        <v>73</v>
      </c>
      <c r="C154" s="52"/>
      <c r="D154" s="27"/>
      <c r="E154" s="52"/>
      <c r="F154" s="27"/>
      <c r="G154" s="24">
        <v>0.15</v>
      </c>
      <c r="H154" s="52"/>
      <c r="I154" s="27"/>
      <c r="J154" s="52"/>
      <c r="K154" s="52"/>
      <c r="L154" s="122"/>
    </row>
    <row r="155" spans="1:12" x14ac:dyDescent="0.2">
      <c r="A155" s="16" t="s">
        <v>134</v>
      </c>
      <c r="B155" s="3" t="s">
        <v>623</v>
      </c>
      <c r="C155" s="52"/>
      <c r="D155" s="52"/>
      <c r="E155" s="52"/>
      <c r="F155" s="52"/>
      <c r="G155" s="54"/>
      <c r="H155" s="27"/>
      <c r="I155" s="27"/>
      <c r="J155" s="27"/>
      <c r="K155" s="27"/>
      <c r="L155" s="85"/>
    </row>
    <row r="156" spans="1:12" ht="28.5" x14ac:dyDescent="0.2">
      <c r="A156" s="16" t="s">
        <v>139</v>
      </c>
      <c r="B156" s="3" t="s">
        <v>710</v>
      </c>
      <c r="C156" s="52"/>
      <c r="D156" s="27"/>
      <c r="E156" s="52"/>
      <c r="F156" s="27"/>
      <c r="G156" s="24">
        <v>0.25</v>
      </c>
      <c r="H156" s="52"/>
      <c r="I156" s="27"/>
      <c r="J156" s="52"/>
      <c r="K156" s="52"/>
      <c r="L156" s="122"/>
    </row>
    <row r="157" spans="1:12" x14ac:dyDescent="0.2">
      <c r="A157" s="16" t="s">
        <v>891</v>
      </c>
      <c r="B157" s="3" t="s">
        <v>623</v>
      </c>
      <c r="C157" s="52"/>
      <c r="D157" s="52"/>
      <c r="E157" s="52"/>
      <c r="F157" s="52"/>
      <c r="G157" s="54"/>
      <c r="H157" s="27"/>
      <c r="I157" s="27"/>
      <c r="J157" s="27"/>
      <c r="K157" s="27"/>
      <c r="L157" s="85"/>
    </row>
    <row r="158" spans="1:12" x14ac:dyDescent="0.2">
      <c r="A158" s="16" t="s">
        <v>367</v>
      </c>
      <c r="B158" s="3" t="s">
        <v>713</v>
      </c>
      <c r="C158" s="52"/>
      <c r="D158" s="27"/>
      <c r="E158" s="52"/>
      <c r="F158" s="27"/>
      <c r="G158" s="24">
        <v>0.3</v>
      </c>
      <c r="H158" s="52"/>
      <c r="I158" s="27"/>
      <c r="J158" s="52"/>
      <c r="K158" s="52"/>
      <c r="L158" s="122"/>
    </row>
    <row r="159" spans="1:12" x14ac:dyDescent="0.2">
      <c r="A159" s="16" t="s">
        <v>892</v>
      </c>
      <c r="B159" s="3" t="s">
        <v>623</v>
      </c>
      <c r="C159" s="52"/>
      <c r="D159" s="52"/>
      <c r="E159" s="52"/>
      <c r="F159" s="52"/>
      <c r="G159" s="54"/>
      <c r="H159" s="27"/>
      <c r="I159" s="27"/>
      <c r="J159" s="27"/>
      <c r="K159" s="27"/>
      <c r="L159" s="85"/>
    </row>
    <row r="160" spans="1:12" ht="28.5" x14ac:dyDescent="0.2">
      <c r="A160" s="16" t="s">
        <v>369</v>
      </c>
      <c r="B160" s="3" t="s">
        <v>716</v>
      </c>
      <c r="C160" s="52"/>
      <c r="D160" s="27"/>
      <c r="E160" s="52"/>
      <c r="F160" s="27"/>
      <c r="G160" s="24">
        <v>0.35</v>
      </c>
      <c r="H160" s="52"/>
      <c r="I160" s="27"/>
      <c r="J160" s="52"/>
      <c r="K160" s="52"/>
      <c r="L160" s="122"/>
    </row>
    <row r="161" spans="1:12" x14ac:dyDescent="0.2">
      <c r="A161" s="16" t="s">
        <v>893</v>
      </c>
      <c r="B161" s="3" t="s">
        <v>623</v>
      </c>
      <c r="C161" s="52"/>
      <c r="D161" s="52"/>
      <c r="E161" s="52"/>
      <c r="F161" s="52"/>
      <c r="G161" s="54"/>
      <c r="H161" s="27"/>
      <c r="I161" s="27"/>
      <c r="J161" s="27"/>
      <c r="K161" s="27"/>
      <c r="L161" s="85"/>
    </row>
    <row r="162" spans="1:12" x14ac:dyDescent="0.2">
      <c r="A162" s="16" t="s">
        <v>371</v>
      </c>
      <c r="B162" s="3" t="s">
        <v>719</v>
      </c>
      <c r="C162" s="52"/>
      <c r="D162" s="27"/>
      <c r="E162" s="52"/>
      <c r="F162" s="27"/>
      <c r="G162" s="24">
        <v>0.5</v>
      </c>
      <c r="H162" s="52"/>
      <c r="I162" s="27"/>
      <c r="J162" s="52"/>
      <c r="K162" s="52"/>
      <c r="L162" s="122"/>
    </row>
    <row r="163" spans="1:12" x14ac:dyDescent="0.2">
      <c r="A163" s="55" t="s">
        <v>894</v>
      </c>
      <c r="B163" s="3" t="s">
        <v>623</v>
      </c>
      <c r="C163" s="52"/>
      <c r="D163" s="52"/>
      <c r="E163" s="52"/>
      <c r="F163" s="52"/>
      <c r="G163" s="54"/>
      <c r="H163" s="27"/>
      <c r="I163" s="27"/>
      <c r="J163" s="27"/>
      <c r="K163" s="27"/>
      <c r="L163" s="125"/>
    </row>
    <row r="164" spans="1:12" x14ac:dyDescent="0.2">
      <c r="A164" s="16" t="s">
        <v>373</v>
      </c>
      <c r="B164" s="17" t="s">
        <v>785</v>
      </c>
      <c r="C164" s="19"/>
      <c r="D164" s="20"/>
      <c r="E164" s="19"/>
      <c r="F164" s="20"/>
      <c r="G164" s="56">
        <v>1</v>
      </c>
      <c r="H164" s="19"/>
      <c r="I164" s="20"/>
      <c r="J164" s="19"/>
      <c r="K164" s="19"/>
      <c r="L164" s="126"/>
    </row>
    <row r="165" spans="1:12" ht="15" thickBot="1" x14ac:dyDescent="0.25">
      <c r="A165" s="57" t="s">
        <v>895</v>
      </c>
      <c r="B165" s="3" t="s">
        <v>623</v>
      </c>
      <c r="C165" s="58"/>
      <c r="D165" s="58"/>
      <c r="E165" s="58"/>
      <c r="F165" s="59"/>
      <c r="G165" s="60"/>
      <c r="H165" s="59"/>
      <c r="I165" s="59"/>
      <c r="J165" s="59"/>
      <c r="K165" s="59"/>
      <c r="L165" s="127"/>
    </row>
    <row r="166" spans="1:12" ht="42.75" x14ac:dyDescent="0.2">
      <c r="A166" s="46">
        <v>2.2000000000000002</v>
      </c>
      <c r="B166" s="47" t="s">
        <v>787</v>
      </c>
      <c r="C166" s="48">
        <f>C167+C169+C171+C173+C175+C177+C179+C181</f>
        <v>0</v>
      </c>
      <c r="D166" s="49"/>
      <c r="E166" s="48">
        <f>E167+E169+E171+E173+E175+E177+E179+E181</f>
        <v>0</v>
      </c>
      <c r="F166" s="49"/>
      <c r="G166" s="50"/>
      <c r="H166" s="49"/>
      <c r="I166" s="48">
        <f>I167+I169</f>
        <v>0</v>
      </c>
      <c r="J166" s="48">
        <f>J169+J171+J173+J175+J177+J179+J181</f>
        <v>0</v>
      </c>
      <c r="K166" s="48">
        <f>K169+K171+K173+K175+K177+K179+K181</f>
        <v>0</v>
      </c>
      <c r="L166" s="121">
        <f>L169+L171+L173+L175+L177+L179+L181</f>
        <v>0</v>
      </c>
    </row>
    <row r="167" spans="1:12" ht="28.5" x14ac:dyDescent="0.2">
      <c r="A167" s="16" t="s">
        <v>142</v>
      </c>
      <c r="B167" s="3" t="s">
        <v>702</v>
      </c>
      <c r="C167" s="52"/>
      <c r="D167" s="27"/>
      <c r="E167" s="52"/>
      <c r="F167" s="27"/>
      <c r="G167" s="24">
        <v>7.0000000000000007E-2</v>
      </c>
      <c r="H167" s="52"/>
      <c r="I167" s="52"/>
      <c r="J167" s="27"/>
      <c r="K167" s="27"/>
      <c r="L167" s="85"/>
    </row>
    <row r="168" spans="1:12" x14ac:dyDescent="0.2">
      <c r="A168" s="16" t="s">
        <v>896</v>
      </c>
      <c r="B168" s="3" t="s">
        <v>623</v>
      </c>
      <c r="C168" s="52"/>
      <c r="D168" s="52"/>
      <c r="E168" s="52"/>
      <c r="F168" s="53"/>
      <c r="G168" s="54"/>
      <c r="H168" s="27"/>
      <c r="I168" s="27"/>
      <c r="J168" s="27"/>
      <c r="K168" s="27"/>
      <c r="L168" s="85"/>
    </row>
    <row r="169" spans="1:12" ht="28.5" x14ac:dyDescent="0.2">
      <c r="A169" s="16" t="s">
        <v>144</v>
      </c>
      <c r="B169" s="3" t="s">
        <v>705</v>
      </c>
      <c r="C169" s="52"/>
      <c r="D169" s="27"/>
      <c r="E169" s="52"/>
      <c r="F169" s="27"/>
      <c r="G169" s="24">
        <v>0</v>
      </c>
      <c r="H169" s="52"/>
      <c r="I169" s="52"/>
      <c r="J169" s="52"/>
      <c r="K169" s="52"/>
      <c r="L169" s="123"/>
    </row>
    <row r="170" spans="1:12" x14ac:dyDescent="0.2">
      <c r="A170" s="16" t="s">
        <v>897</v>
      </c>
      <c r="B170" s="3" t="s">
        <v>623</v>
      </c>
      <c r="C170" s="52"/>
      <c r="D170" s="53"/>
      <c r="E170" s="52"/>
      <c r="F170" s="53"/>
      <c r="G170" s="54"/>
      <c r="H170" s="27"/>
      <c r="I170" s="27"/>
      <c r="J170" s="27"/>
      <c r="K170" s="27"/>
      <c r="L170" s="124"/>
    </row>
    <row r="171" spans="1:12" x14ac:dyDescent="0.2">
      <c r="A171" s="16" t="s">
        <v>146</v>
      </c>
      <c r="B171" s="3" t="s">
        <v>73</v>
      </c>
      <c r="C171" s="52"/>
      <c r="D171" s="27"/>
      <c r="E171" s="52"/>
      <c r="F171" s="27"/>
      <c r="G171" s="24">
        <v>0.08</v>
      </c>
      <c r="H171" s="52"/>
      <c r="I171" s="27"/>
      <c r="J171" s="52"/>
      <c r="K171" s="52"/>
      <c r="L171" s="122"/>
    </row>
    <row r="172" spans="1:12" x14ac:dyDescent="0.2">
      <c r="A172" s="16" t="s">
        <v>898</v>
      </c>
      <c r="B172" s="3" t="s">
        <v>623</v>
      </c>
      <c r="C172" s="52"/>
      <c r="D172" s="52"/>
      <c r="E172" s="52"/>
      <c r="F172" s="52"/>
      <c r="G172" s="54"/>
      <c r="H172" s="27"/>
      <c r="I172" s="27"/>
      <c r="J172" s="27"/>
      <c r="K172" s="27"/>
      <c r="L172" s="85"/>
    </row>
    <row r="173" spans="1:12" ht="28.5" x14ac:dyDescent="0.2">
      <c r="A173" s="16" t="s">
        <v>148</v>
      </c>
      <c r="B173" s="3" t="s">
        <v>710</v>
      </c>
      <c r="C173" s="52"/>
      <c r="D173" s="27"/>
      <c r="E173" s="52"/>
      <c r="F173" s="27"/>
      <c r="G173" s="24">
        <v>0.18</v>
      </c>
      <c r="H173" s="52"/>
      <c r="I173" s="27"/>
      <c r="J173" s="52"/>
      <c r="K173" s="52"/>
      <c r="L173" s="122"/>
    </row>
    <row r="174" spans="1:12" x14ac:dyDescent="0.2">
      <c r="A174" s="16" t="s">
        <v>899</v>
      </c>
      <c r="B174" s="3" t="s">
        <v>623</v>
      </c>
      <c r="C174" s="52"/>
      <c r="D174" s="52"/>
      <c r="E174" s="52"/>
      <c r="F174" s="52"/>
      <c r="G174" s="54"/>
      <c r="H174" s="27"/>
      <c r="I174" s="27"/>
      <c r="J174" s="27"/>
      <c r="K174" s="27"/>
      <c r="L174" s="85"/>
    </row>
    <row r="175" spans="1:12" x14ac:dyDescent="0.2">
      <c r="A175" s="16" t="s">
        <v>150</v>
      </c>
      <c r="B175" s="3" t="s">
        <v>713</v>
      </c>
      <c r="C175" s="52"/>
      <c r="D175" s="27"/>
      <c r="E175" s="52"/>
      <c r="F175" s="27"/>
      <c r="G175" s="24">
        <v>0.23</v>
      </c>
      <c r="H175" s="52"/>
      <c r="I175" s="27"/>
      <c r="J175" s="52"/>
      <c r="K175" s="52"/>
      <c r="L175" s="122"/>
    </row>
    <row r="176" spans="1:12" x14ac:dyDescent="0.2">
      <c r="A176" s="16" t="s">
        <v>900</v>
      </c>
      <c r="B176" s="3" t="s">
        <v>623</v>
      </c>
      <c r="C176" s="52"/>
      <c r="D176" s="52"/>
      <c r="E176" s="52"/>
      <c r="F176" s="52"/>
      <c r="G176" s="54"/>
      <c r="H176" s="27"/>
      <c r="I176" s="27"/>
      <c r="J176" s="27"/>
      <c r="K176" s="27"/>
      <c r="L176" s="85"/>
    </row>
    <row r="177" spans="1:12" ht="28.5" x14ac:dyDescent="0.2">
      <c r="A177" s="16" t="s">
        <v>152</v>
      </c>
      <c r="B177" s="3" t="s">
        <v>716</v>
      </c>
      <c r="C177" s="52"/>
      <c r="D177" s="27"/>
      <c r="E177" s="52"/>
      <c r="F177" s="27"/>
      <c r="G177" s="24">
        <v>0.28000000000000003</v>
      </c>
      <c r="H177" s="52"/>
      <c r="I177" s="27"/>
      <c r="J177" s="52"/>
      <c r="K177" s="52"/>
      <c r="L177" s="122"/>
    </row>
    <row r="178" spans="1:12" x14ac:dyDescent="0.2">
      <c r="A178" s="16" t="s">
        <v>901</v>
      </c>
      <c r="B178" s="3" t="s">
        <v>623</v>
      </c>
      <c r="C178" s="52"/>
      <c r="D178" s="52"/>
      <c r="E178" s="52"/>
      <c r="F178" s="52"/>
      <c r="G178" s="54"/>
      <c r="H178" s="27"/>
      <c r="I178" s="27"/>
      <c r="J178" s="27"/>
      <c r="K178" s="27"/>
      <c r="L178" s="85"/>
    </row>
    <row r="179" spans="1:12" x14ac:dyDescent="0.2">
      <c r="A179" s="16" t="s">
        <v>902</v>
      </c>
      <c r="B179" s="3" t="s">
        <v>719</v>
      </c>
      <c r="C179" s="52"/>
      <c r="D179" s="27"/>
      <c r="E179" s="52"/>
      <c r="F179" s="27"/>
      <c r="G179" s="24">
        <v>0.43</v>
      </c>
      <c r="H179" s="52"/>
      <c r="I179" s="27"/>
      <c r="J179" s="52"/>
      <c r="K179" s="52"/>
      <c r="L179" s="122"/>
    </row>
    <row r="180" spans="1:12" x14ac:dyDescent="0.2">
      <c r="A180" s="55" t="s">
        <v>903</v>
      </c>
      <c r="B180" s="3" t="s">
        <v>623</v>
      </c>
      <c r="C180" s="19"/>
      <c r="D180" s="19"/>
      <c r="E180" s="19"/>
      <c r="F180" s="19"/>
      <c r="G180" s="61"/>
      <c r="H180" s="20"/>
      <c r="I180" s="20"/>
      <c r="J180" s="20"/>
      <c r="K180" s="20"/>
      <c r="L180" s="125"/>
    </row>
    <row r="181" spans="1:12" x14ac:dyDescent="0.2">
      <c r="A181" s="55" t="s">
        <v>904</v>
      </c>
      <c r="B181" s="17" t="s">
        <v>785</v>
      </c>
      <c r="C181" s="19"/>
      <c r="D181" s="20"/>
      <c r="E181" s="19"/>
      <c r="F181" s="20"/>
      <c r="G181" s="56">
        <v>0.93</v>
      </c>
      <c r="H181" s="19"/>
      <c r="I181" s="20"/>
      <c r="J181" s="19"/>
      <c r="K181" s="19"/>
      <c r="L181" s="126"/>
    </row>
    <row r="182" spans="1:12" ht="15" thickBot="1" x14ac:dyDescent="0.25">
      <c r="A182" s="57" t="s">
        <v>905</v>
      </c>
      <c r="B182" s="3" t="s">
        <v>623</v>
      </c>
      <c r="C182" s="58"/>
      <c r="D182" s="58"/>
      <c r="E182" s="58"/>
      <c r="F182" s="59"/>
      <c r="G182" s="60"/>
      <c r="H182" s="59"/>
      <c r="I182" s="59"/>
      <c r="J182" s="59"/>
      <c r="K182" s="59"/>
      <c r="L182" s="127"/>
    </row>
    <row r="183" spans="1:12" ht="42.75" x14ac:dyDescent="0.2">
      <c r="A183" s="46">
        <v>2.2999999999999998</v>
      </c>
      <c r="B183" s="47" t="s">
        <v>797</v>
      </c>
      <c r="C183" s="48">
        <f>C184+C186+C188+C190+C192+C194+C196+C198</f>
        <v>0</v>
      </c>
      <c r="D183" s="49"/>
      <c r="E183" s="48">
        <f>E184+E186+E188+E190+E192+E194+E196+E198</f>
        <v>0</v>
      </c>
      <c r="F183" s="49"/>
      <c r="G183" s="50"/>
      <c r="H183" s="49"/>
      <c r="I183" s="48">
        <f>I184+I186+I188</f>
        <v>0</v>
      </c>
      <c r="J183" s="48">
        <f>J188+J190+J192+J194+J196+J198</f>
        <v>0</v>
      </c>
      <c r="K183" s="48">
        <f t="shared" ref="K183:L183" si="8">K188+K190+K192+K194+K196+K198</f>
        <v>0</v>
      </c>
      <c r="L183" s="121">
        <f t="shared" si="8"/>
        <v>0</v>
      </c>
    </row>
    <row r="184" spans="1:12" ht="28.5" x14ac:dyDescent="0.2">
      <c r="A184" s="16" t="s">
        <v>473</v>
      </c>
      <c r="B184" s="3" t="s">
        <v>702</v>
      </c>
      <c r="C184" s="52"/>
      <c r="D184" s="27"/>
      <c r="E184" s="52"/>
      <c r="F184" s="27"/>
      <c r="G184" s="24">
        <v>0.15</v>
      </c>
      <c r="H184" s="52"/>
      <c r="I184" s="52"/>
      <c r="J184" s="27"/>
      <c r="K184" s="27"/>
      <c r="L184" s="85"/>
    </row>
    <row r="185" spans="1:12" x14ac:dyDescent="0.2">
      <c r="A185" s="16" t="s">
        <v>906</v>
      </c>
      <c r="B185" s="3" t="s">
        <v>623</v>
      </c>
      <c r="C185" s="52"/>
      <c r="D185" s="53"/>
      <c r="E185" s="52"/>
      <c r="F185" s="53"/>
      <c r="G185" s="54"/>
      <c r="H185" s="27"/>
      <c r="I185" s="27"/>
      <c r="J185" s="27"/>
      <c r="K185" s="27"/>
      <c r="L185" s="85"/>
    </row>
    <row r="186" spans="1:12" ht="28.5" x14ac:dyDescent="0.2">
      <c r="A186" s="16" t="s">
        <v>476</v>
      </c>
      <c r="B186" s="3" t="s">
        <v>705</v>
      </c>
      <c r="C186" s="52"/>
      <c r="D186" s="27"/>
      <c r="E186" s="52"/>
      <c r="F186" s="27"/>
      <c r="G186" s="24">
        <v>0.08</v>
      </c>
      <c r="H186" s="52"/>
      <c r="I186" s="52"/>
      <c r="J186" s="27"/>
      <c r="K186" s="27"/>
      <c r="L186" s="124"/>
    </row>
    <row r="187" spans="1:12" x14ac:dyDescent="0.2">
      <c r="A187" s="16" t="s">
        <v>907</v>
      </c>
      <c r="B187" s="3" t="s">
        <v>623</v>
      </c>
      <c r="C187" s="52"/>
      <c r="D187" s="53"/>
      <c r="E187" s="52"/>
      <c r="F187" s="53"/>
      <c r="G187" s="54"/>
      <c r="H187" s="27"/>
      <c r="I187" s="27"/>
      <c r="J187" s="27"/>
      <c r="K187" s="27"/>
      <c r="L187" s="124"/>
    </row>
    <row r="188" spans="1:12" x14ac:dyDescent="0.2">
      <c r="A188" s="16" t="s">
        <v>478</v>
      </c>
      <c r="B188" s="3" t="s">
        <v>73</v>
      </c>
      <c r="C188" s="52"/>
      <c r="D188" s="27"/>
      <c r="E188" s="52"/>
      <c r="F188" s="27"/>
      <c r="G188" s="24">
        <v>0</v>
      </c>
      <c r="H188" s="52"/>
      <c r="I188" s="52"/>
      <c r="J188" s="53"/>
      <c r="K188" s="53"/>
      <c r="L188" s="128"/>
    </row>
    <row r="189" spans="1:12" x14ac:dyDescent="0.2">
      <c r="A189" s="16" t="s">
        <v>908</v>
      </c>
      <c r="B189" s="3" t="s">
        <v>623</v>
      </c>
      <c r="C189" s="52"/>
      <c r="D189" s="53"/>
      <c r="E189" s="52"/>
      <c r="F189" s="53"/>
      <c r="G189" s="54"/>
      <c r="H189" s="27"/>
      <c r="I189" s="27"/>
      <c r="J189" s="27"/>
      <c r="K189" s="27"/>
      <c r="L189" s="85"/>
    </row>
    <row r="190" spans="1:12" ht="28.5" x14ac:dyDescent="0.2">
      <c r="A190" s="16" t="s">
        <v>684</v>
      </c>
      <c r="B190" s="3" t="s">
        <v>710</v>
      </c>
      <c r="C190" s="52"/>
      <c r="D190" s="27"/>
      <c r="E190" s="52"/>
      <c r="F190" s="27"/>
      <c r="G190" s="24">
        <v>0.1</v>
      </c>
      <c r="H190" s="52"/>
      <c r="I190" s="27"/>
      <c r="J190" s="52"/>
      <c r="K190" s="52"/>
      <c r="L190" s="122"/>
    </row>
    <row r="191" spans="1:12" x14ac:dyDescent="0.2">
      <c r="A191" s="16" t="s">
        <v>909</v>
      </c>
      <c r="B191" s="3" t="s">
        <v>623</v>
      </c>
      <c r="C191" s="52"/>
      <c r="D191" s="53"/>
      <c r="E191" s="52"/>
      <c r="F191" s="53"/>
      <c r="G191" s="54"/>
      <c r="H191" s="27"/>
      <c r="I191" s="27"/>
      <c r="J191" s="27"/>
      <c r="K191" s="27"/>
      <c r="L191" s="85"/>
    </row>
    <row r="192" spans="1:12" x14ac:dyDescent="0.2">
      <c r="A192" s="16" t="s">
        <v>910</v>
      </c>
      <c r="B192" s="3" t="s">
        <v>713</v>
      </c>
      <c r="C192" s="52"/>
      <c r="D192" s="27"/>
      <c r="E192" s="52"/>
      <c r="F192" s="27"/>
      <c r="G192" s="24">
        <v>0.15</v>
      </c>
      <c r="H192" s="52"/>
      <c r="I192" s="27"/>
      <c r="J192" s="52"/>
      <c r="K192" s="52"/>
      <c r="L192" s="122"/>
    </row>
    <row r="193" spans="1:12" x14ac:dyDescent="0.2">
      <c r="A193" s="16" t="s">
        <v>911</v>
      </c>
      <c r="B193" s="3" t="s">
        <v>623</v>
      </c>
      <c r="C193" s="52"/>
      <c r="D193" s="53"/>
      <c r="E193" s="52"/>
      <c r="F193" s="53"/>
      <c r="G193" s="54"/>
      <c r="H193" s="27"/>
      <c r="I193" s="27"/>
      <c r="J193" s="27"/>
      <c r="K193" s="27"/>
      <c r="L193" s="85"/>
    </row>
    <row r="194" spans="1:12" ht="28.5" x14ac:dyDescent="0.2">
      <c r="A194" s="16" t="s">
        <v>912</v>
      </c>
      <c r="B194" s="3" t="s">
        <v>716</v>
      </c>
      <c r="C194" s="52"/>
      <c r="D194" s="27"/>
      <c r="E194" s="52"/>
      <c r="F194" s="27"/>
      <c r="G194" s="24">
        <v>0.2</v>
      </c>
      <c r="H194" s="52"/>
      <c r="I194" s="27"/>
      <c r="J194" s="52"/>
      <c r="K194" s="52"/>
      <c r="L194" s="122"/>
    </row>
    <row r="195" spans="1:12" x14ac:dyDescent="0.2">
      <c r="A195" s="16" t="s">
        <v>913</v>
      </c>
      <c r="B195" s="3" t="s">
        <v>623</v>
      </c>
      <c r="C195" s="52"/>
      <c r="D195" s="53"/>
      <c r="E195" s="52"/>
      <c r="F195" s="53"/>
      <c r="G195" s="54"/>
      <c r="H195" s="27"/>
      <c r="I195" s="27"/>
      <c r="J195" s="27"/>
      <c r="K195" s="27"/>
      <c r="L195" s="85"/>
    </row>
    <row r="196" spans="1:12" x14ac:dyDescent="0.2">
      <c r="A196" s="16" t="s">
        <v>914</v>
      </c>
      <c r="B196" s="3" t="s">
        <v>719</v>
      </c>
      <c r="C196" s="52"/>
      <c r="D196" s="27"/>
      <c r="E196" s="52"/>
      <c r="F196" s="27"/>
      <c r="G196" s="24">
        <v>0.35</v>
      </c>
      <c r="H196" s="52"/>
      <c r="I196" s="27"/>
      <c r="J196" s="52"/>
      <c r="K196" s="52"/>
      <c r="L196" s="122"/>
    </row>
    <row r="197" spans="1:12" x14ac:dyDescent="0.2">
      <c r="A197" s="55" t="s">
        <v>915</v>
      </c>
      <c r="B197" s="3" t="s">
        <v>623</v>
      </c>
      <c r="C197" s="19"/>
      <c r="D197" s="62"/>
      <c r="E197" s="19"/>
      <c r="F197" s="62"/>
      <c r="G197" s="61"/>
      <c r="H197" s="20"/>
      <c r="I197" s="20"/>
      <c r="J197" s="20"/>
      <c r="K197" s="20"/>
      <c r="L197" s="125"/>
    </row>
    <row r="198" spans="1:12" x14ac:dyDescent="0.2">
      <c r="A198" s="55" t="s">
        <v>916</v>
      </c>
      <c r="B198" s="17" t="s">
        <v>785</v>
      </c>
      <c r="C198" s="19"/>
      <c r="D198" s="20"/>
      <c r="E198" s="19"/>
      <c r="F198" s="20"/>
      <c r="G198" s="56">
        <v>0.85</v>
      </c>
      <c r="H198" s="19"/>
      <c r="I198" s="20"/>
      <c r="J198" s="19"/>
      <c r="K198" s="19"/>
      <c r="L198" s="126"/>
    </row>
    <row r="199" spans="1:12" ht="15" thickBot="1" x14ac:dyDescent="0.25">
      <c r="A199" s="57" t="s">
        <v>917</v>
      </c>
      <c r="B199" s="3" t="s">
        <v>623</v>
      </c>
      <c r="C199" s="58"/>
      <c r="D199" s="63"/>
      <c r="E199" s="58"/>
      <c r="F199" s="59"/>
      <c r="G199" s="60"/>
      <c r="H199" s="59"/>
      <c r="I199" s="59"/>
      <c r="J199" s="59"/>
      <c r="K199" s="59"/>
      <c r="L199" s="127"/>
    </row>
    <row r="200" spans="1:12" ht="57" x14ac:dyDescent="0.2">
      <c r="A200" s="46">
        <v>2.4</v>
      </c>
      <c r="B200" s="47" t="s">
        <v>806</v>
      </c>
      <c r="C200" s="48">
        <f>C201+C203+C205+C207+C209+C211+C213+C215</f>
        <v>0</v>
      </c>
      <c r="D200" s="49"/>
      <c r="E200" s="48">
        <f>E201+E203+E205+E207+E209+E211+E213+E215</f>
        <v>0</v>
      </c>
      <c r="F200" s="49"/>
      <c r="G200" s="50"/>
      <c r="H200" s="49"/>
      <c r="I200" s="48">
        <f>I201+I203+I205+I207</f>
        <v>0</v>
      </c>
      <c r="J200" s="48">
        <f>J207+J209+J211+J213+J215</f>
        <v>0</v>
      </c>
      <c r="K200" s="48">
        <f>K207+K209+K211+K213+K215</f>
        <v>0</v>
      </c>
      <c r="L200" s="121">
        <f>L207+L209+L211+L213+L215</f>
        <v>0</v>
      </c>
    </row>
    <row r="201" spans="1:12" ht="28.5" x14ac:dyDescent="0.2">
      <c r="A201" s="16" t="s">
        <v>481</v>
      </c>
      <c r="B201" s="3" t="s">
        <v>702</v>
      </c>
      <c r="C201" s="52"/>
      <c r="D201" s="27"/>
      <c r="E201" s="52"/>
      <c r="F201" s="27"/>
      <c r="G201" s="24">
        <v>0.25</v>
      </c>
      <c r="H201" s="52"/>
      <c r="I201" s="52"/>
      <c r="J201" s="27"/>
      <c r="K201" s="27"/>
      <c r="L201" s="85"/>
    </row>
    <row r="202" spans="1:12" x14ac:dyDescent="0.2">
      <c r="A202" s="16" t="s">
        <v>918</v>
      </c>
      <c r="B202" s="3" t="s">
        <v>623</v>
      </c>
      <c r="C202" s="52"/>
      <c r="D202" s="52"/>
      <c r="E202" s="52"/>
      <c r="F202" s="53"/>
      <c r="G202" s="54"/>
      <c r="H202" s="27"/>
      <c r="I202" s="27"/>
      <c r="J202" s="27"/>
      <c r="K202" s="27"/>
      <c r="L202" s="85"/>
    </row>
    <row r="203" spans="1:12" ht="28.5" x14ac:dyDescent="0.2">
      <c r="A203" s="16" t="s">
        <v>484</v>
      </c>
      <c r="B203" s="3" t="s">
        <v>705</v>
      </c>
      <c r="C203" s="52"/>
      <c r="D203" s="27"/>
      <c r="E203" s="52"/>
      <c r="F203" s="27"/>
      <c r="G203" s="24">
        <v>0.18</v>
      </c>
      <c r="H203" s="52"/>
      <c r="I203" s="52"/>
      <c r="J203" s="27"/>
      <c r="K203" s="27"/>
      <c r="L203" s="124"/>
    </row>
    <row r="204" spans="1:12" x14ac:dyDescent="0.2">
      <c r="A204" s="16" t="s">
        <v>919</v>
      </c>
      <c r="B204" s="3" t="s">
        <v>623</v>
      </c>
      <c r="C204" s="52"/>
      <c r="D204" s="52"/>
      <c r="E204" s="52"/>
      <c r="F204" s="53"/>
      <c r="G204" s="54"/>
      <c r="H204" s="27"/>
      <c r="I204" s="27"/>
      <c r="J204" s="27"/>
      <c r="K204" s="27"/>
      <c r="L204" s="124"/>
    </row>
    <row r="205" spans="1:12" x14ac:dyDescent="0.2">
      <c r="A205" s="16" t="s">
        <v>486</v>
      </c>
      <c r="B205" s="3" t="s">
        <v>73</v>
      </c>
      <c r="C205" s="52"/>
      <c r="D205" s="27"/>
      <c r="E205" s="52"/>
      <c r="F205" s="27"/>
      <c r="G205" s="24">
        <v>0.1</v>
      </c>
      <c r="H205" s="52"/>
      <c r="I205" s="52"/>
      <c r="J205" s="27"/>
      <c r="K205" s="27"/>
      <c r="L205" s="85"/>
    </row>
    <row r="206" spans="1:12" x14ac:dyDescent="0.2">
      <c r="A206" s="16" t="s">
        <v>920</v>
      </c>
      <c r="B206" s="3" t="s">
        <v>623</v>
      </c>
      <c r="C206" s="52"/>
      <c r="D206" s="52"/>
      <c r="E206" s="52"/>
      <c r="F206" s="52"/>
      <c r="G206" s="54"/>
      <c r="H206" s="27"/>
      <c r="I206" s="27"/>
      <c r="J206" s="27"/>
      <c r="K206" s="27"/>
      <c r="L206" s="85"/>
    </row>
    <row r="207" spans="1:12" ht="28.5" x14ac:dyDescent="0.2">
      <c r="A207" s="16" t="s">
        <v>488</v>
      </c>
      <c r="B207" s="3" t="s">
        <v>710</v>
      </c>
      <c r="C207" s="52"/>
      <c r="D207" s="27"/>
      <c r="E207" s="52"/>
      <c r="F207" s="27"/>
      <c r="G207" s="24">
        <v>0</v>
      </c>
      <c r="H207" s="52"/>
      <c r="I207" s="52"/>
      <c r="J207" s="52"/>
      <c r="K207" s="52"/>
      <c r="L207" s="122"/>
    </row>
    <row r="208" spans="1:12" x14ac:dyDescent="0.2">
      <c r="A208" s="16" t="s">
        <v>921</v>
      </c>
      <c r="B208" s="3" t="s">
        <v>623</v>
      </c>
      <c r="C208" s="52"/>
      <c r="D208" s="53"/>
      <c r="E208" s="52"/>
      <c r="F208" s="52"/>
      <c r="G208" s="54"/>
      <c r="H208" s="27"/>
      <c r="I208" s="27"/>
      <c r="J208" s="27"/>
      <c r="K208" s="27"/>
      <c r="L208" s="85"/>
    </row>
    <row r="209" spans="1:12" x14ac:dyDescent="0.2">
      <c r="A209" s="16" t="s">
        <v>922</v>
      </c>
      <c r="B209" s="3" t="s">
        <v>713</v>
      </c>
      <c r="C209" s="52"/>
      <c r="D209" s="27"/>
      <c r="E209" s="52"/>
      <c r="F209" s="27"/>
      <c r="G209" s="24">
        <v>0.05</v>
      </c>
      <c r="H209" s="52"/>
      <c r="I209" s="27"/>
      <c r="J209" s="52"/>
      <c r="K209" s="52"/>
      <c r="L209" s="122"/>
    </row>
    <row r="210" spans="1:12" x14ac:dyDescent="0.2">
      <c r="A210" s="16" t="s">
        <v>923</v>
      </c>
      <c r="B210" s="3" t="s">
        <v>623</v>
      </c>
      <c r="C210" s="52"/>
      <c r="D210" s="53"/>
      <c r="E210" s="52"/>
      <c r="F210" s="52"/>
      <c r="G210" s="54"/>
      <c r="H210" s="27"/>
      <c r="I210" s="27"/>
      <c r="J210" s="27"/>
      <c r="K210" s="27"/>
      <c r="L210" s="85"/>
    </row>
    <row r="211" spans="1:12" ht="28.5" x14ac:dyDescent="0.2">
      <c r="A211" s="16" t="s">
        <v>924</v>
      </c>
      <c r="B211" s="3" t="s">
        <v>716</v>
      </c>
      <c r="C211" s="52"/>
      <c r="D211" s="27"/>
      <c r="E211" s="52"/>
      <c r="F211" s="27"/>
      <c r="G211" s="24">
        <v>0.1</v>
      </c>
      <c r="H211" s="52"/>
      <c r="I211" s="27"/>
      <c r="J211" s="52"/>
      <c r="K211" s="52"/>
      <c r="L211" s="122"/>
    </row>
    <row r="212" spans="1:12" x14ac:dyDescent="0.2">
      <c r="A212" s="16" t="s">
        <v>925</v>
      </c>
      <c r="B212" s="3" t="s">
        <v>623</v>
      </c>
      <c r="C212" s="52"/>
      <c r="D212" s="53"/>
      <c r="E212" s="52"/>
      <c r="F212" s="52"/>
      <c r="G212" s="54"/>
      <c r="H212" s="27"/>
      <c r="I212" s="27"/>
      <c r="J212" s="27"/>
      <c r="K212" s="27"/>
      <c r="L212" s="85"/>
    </row>
    <row r="213" spans="1:12" x14ac:dyDescent="0.2">
      <c r="A213" s="16" t="s">
        <v>926</v>
      </c>
      <c r="B213" s="3" t="s">
        <v>719</v>
      </c>
      <c r="C213" s="52"/>
      <c r="D213" s="27"/>
      <c r="E213" s="52"/>
      <c r="F213" s="27"/>
      <c r="G213" s="24">
        <v>0.25</v>
      </c>
      <c r="H213" s="52"/>
      <c r="I213" s="27"/>
      <c r="J213" s="52"/>
      <c r="K213" s="52"/>
      <c r="L213" s="122"/>
    </row>
    <row r="214" spans="1:12" x14ac:dyDescent="0.2">
      <c r="A214" s="16" t="s">
        <v>927</v>
      </c>
      <c r="B214" s="3" t="s">
        <v>623</v>
      </c>
      <c r="C214" s="19"/>
      <c r="D214" s="62"/>
      <c r="E214" s="19"/>
      <c r="F214" s="19"/>
      <c r="G214" s="61"/>
      <c r="H214" s="20"/>
      <c r="I214" s="20"/>
      <c r="J214" s="20"/>
      <c r="K214" s="20"/>
      <c r="L214" s="125"/>
    </row>
    <row r="215" spans="1:12" x14ac:dyDescent="0.2">
      <c r="A215" s="55" t="s">
        <v>928</v>
      </c>
      <c r="B215" s="52" t="s">
        <v>785</v>
      </c>
      <c r="C215" s="19"/>
      <c r="D215" s="20"/>
      <c r="E215" s="19"/>
      <c r="F215" s="20"/>
      <c r="G215" s="56">
        <v>0.75</v>
      </c>
      <c r="H215" s="19"/>
      <c r="I215" s="20"/>
      <c r="J215" s="19"/>
      <c r="K215" s="19"/>
      <c r="L215" s="126"/>
    </row>
    <row r="216" spans="1:12" ht="15" thickBot="1" x14ac:dyDescent="0.25">
      <c r="A216" s="57" t="s">
        <v>929</v>
      </c>
      <c r="B216" s="66" t="s">
        <v>623</v>
      </c>
      <c r="C216" s="58"/>
      <c r="D216" s="58"/>
      <c r="E216" s="58"/>
      <c r="F216" s="59"/>
      <c r="G216" s="60"/>
      <c r="H216" s="59"/>
      <c r="I216" s="59"/>
      <c r="J216" s="59"/>
      <c r="K216" s="59"/>
      <c r="L216" s="127"/>
    </row>
    <row r="217" spans="1:12" ht="42.75" x14ac:dyDescent="0.2">
      <c r="A217" s="46">
        <v>2.5</v>
      </c>
      <c r="B217" s="47" t="s">
        <v>823</v>
      </c>
      <c r="C217" s="48">
        <f>C218+C220+C222+C224+C226+C228+C230+C232</f>
        <v>0</v>
      </c>
      <c r="D217" s="49"/>
      <c r="E217" s="48">
        <f>E218+E220+E222+E224+E226+E228+E230+E232</f>
        <v>0</v>
      </c>
      <c r="F217" s="49"/>
      <c r="G217" s="50"/>
      <c r="H217" s="49"/>
      <c r="I217" s="48">
        <f>I218+I220+I222+I224+I226</f>
        <v>0</v>
      </c>
      <c r="J217" s="48">
        <f>J226+J228+J230+J232</f>
        <v>0</v>
      </c>
      <c r="K217" s="48">
        <f t="shared" ref="K217:L217" si="9">K226+K228+K230+K232</f>
        <v>0</v>
      </c>
      <c r="L217" s="121">
        <f t="shared" si="9"/>
        <v>0</v>
      </c>
    </row>
    <row r="218" spans="1:12" ht="28.5" x14ac:dyDescent="0.2">
      <c r="A218" s="16" t="s">
        <v>490</v>
      </c>
      <c r="B218" s="3" t="s">
        <v>702</v>
      </c>
      <c r="C218" s="52"/>
      <c r="D218" s="27"/>
      <c r="E218" s="53"/>
      <c r="F218" s="27"/>
      <c r="G218" s="24">
        <v>0.3</v>
      </c>
      <c r="H218" s="52"/>
      <c r="I218" s="52"/>
      <c r="J218" s="27"/>
      <c r="K218" s="27"/>
      <c r="L218" s="85"/>
    </row>
    <row r="219" spans="1:12" x14ac:dyDescent="0.2">
      <c r="A219" s="16" t="s">
        <v>492</v>
      </c>
      <c r="B219" s="3" t="s">
        <v>623</v>
      </c>
      <c r="C219" s="52"/>
      <c r="D219" s="52"/>
      <c r="E219" s="52"/>
      <c r="F219" s="53"/>
      <c r="G219" s="54"/>
      <c r="H219" s="129"/>
      <c r="I219" s="27"/>
      <c r="J219" s="27"/>
      <c r="K219" s="27"/>
      <c r="L219" s="85"/>
    </row>
    <row r="220" spans="1:12" ht="28.5" x14ac:dyDescent="0.2">
      <c r="A220" s="16" t="s">
        <v>517</v>
      </c>
      <c r="B220" s="3" t="s">
        <v>705</v>
      </c>
      <c r="C220" s="52"/>
      <c r="D220" s="27"/>
      <c r="E220" s="52"/>
      <c r="F220" s="27"/>
      <c r="G220" s="24">
        <v>0.23</v>
      </c>
      <c r="H220" s="52"/>
      <c r="I220" s="52"/>
      <c r="J220" s="27"/>
      <c r="K220" s="27"/>
      <c r="L220" s="124"/>
    </row>
    <row r="221" spans="1:12" x14ac:dyDescent="0.2">
      <c r="A221" s="16" t="s">
        <v>519</v>
      </c>
      <c r="B221" s="3" t="s">
        <v>623</v>
      </c>
      <c r="C221" s="52"/>
      <c r="D221" s="52"/>
      <c r="E221" s="52"/>
      <c r="F221" s="53"/>
      <c r="G221" s="54"/>
      <c r="H221" s="27"/>
      <c r="I221" s="27"/>
      <c r="J221" s="27"/>
      <c r="K221" s="27"/>
      <c r="L221" s="124"/>
    </row>
    <row r="222" spans="1:12" x14ac:dyDescent="0.2">
      <c r="A222" s="16" t="s">
        <v>930</v>
      </c>
      <c r="B222" s="3" t="s">
        <v>73</v>
      </c>
      <c r="C222" s="52"/>
      <c r="D222" s="27"/>
      <c r="E222" s="52"/>
      <c r="F222" s="27"/>
      <c r="G222" s="24">
        <v>0.15</v>
      </c>
      <c r="H222" s="52"/>
      <c r="I222" s="52"/>
      <c r="J222" s="27"/>
      <c r="K222" s="27"/>
      <c r="L222" s="85"/>
    </row>
    <row r="223" spans="1:12" x14ac:dyDescent="0.2">
      <c r="A223" s="16" t="s">
        <v>931</v>
      </c>
      <c r="B223" s="3" t="s">
        <v>623</v>
      </c>
      <c r="C223" s="52"/>
      <c r="D223" s="52"/>
      <c r="E223" s="52"/>
      <c r="F223" s="52"/>
      <c r="G223" s="54"/>
      <c r="H223" s="27"/>
      <c r="I223" s="27"/>
      <c r="J223" s="27"/>
      <c r="K223" s="27"/>
      <c r="L223" s="85"/>
    </row>
    <row r="224" spans="1:12" ht="28.5" x14ac:dyDescent="0.2">
      <c r="A224" s="16" t="s">
        <v>932</v>
      </c>
      <c r="B224" s="3" t="s">
        <v>710</v>
      </c>
      <c r="C224" s="52"/>
      <c r="D224" s="27"/>
      <c r="E224" s="52"/>
      <c r="F224" s="27"/>
      <c r="G224" s="24">
        <v>0.05</v>
      </c>
      <c r="H224" s="52"/>
      <c r="I224" s="52"/>
      <c r="J224" s="27"/>
      <c r="K224" s="27"/>
      <c r="L224" s="85"/>
    </row>
    <row r="225" spans="1:12" x14ac:dyDescent="0.2">
      <c r="A225" s="16" t="s">
        <v>933</v>
      </c>
      <c r="B225" s="3" t="s">
        <v>623</v>
      </c>
      <c r="C225" s="52"/>
      <c r="D225" s="53"/>
      <c r="E225" s="52"/>
      <c r="F225" s="52"/>
      <c r="G225" s="54"/>
      <c r="H225" s="27"/>
      <c r="I225" s="27"/>
      <c r="J225" s="27"/>
      <c r="K225" s="27"/>
      <c r="L225" s="85"/>
    </row>
    <row r="226" spans="1:12" x14ac:dyDescent="0.2">
      <c r="A226" s="16" t="s">
        <v>934</v>
      </c>
      <c r="B226" s="3" t="s">
        <v>713</v>
      </c>
      <c r="C226" s="52"/>
      <c r="D226" s="27"/>
      <c r="E226" s="52"/>
      <c r="F226" s="27"/>
      <c r="G226" s="24">
        <v>0</v>
      </c>
      <c r="H226" s="53"/>
      <c r="I226" s="53"/>
      <c r="J226" s="53"/>
      <c r="K226" s="53"/>
      <c r="L226" s="128"/>
    </row>
    <row r="227" spans="1:12" x14ac:dyDescent="0.2">
      <c r="A227" s="16" t="s">
        <v>935</v>
      </c>
      <c r="B227" s="3" t="s">
        <v>623</v>
      </c>
      <c r="C227" s="52"/>
      <c r="D227" s="53"/>
      <c r="E227" s="52"/>
      <c r="F227" s="52"/>
      <c r="G227" s="54"/>
      <c r="H227" s="27"/>
      <c r="I227" s="27"/>
      <c r="J227" s="27"/>
      <c r="K227" s="27"/>
      <c r="L227" s="85"/>
    </row>
    <row r="228" spans="1:12" ht="28.5" x14ac:dyDescent="0.2">
      <c r="A228" s="16" t="s">
        <v>936</v>
      </c>
      <c r="B228" s="3" t="s">
        <v>716</v>
      </c>
      <c r="C228" s="52"/>
      <c r="D228" s="27"/>
      <c r="E228" s="52"/>
      <c r="F228" s="27"/>
      <c r="G228" s="24">
        <v>0.05</v>
      </c>
      <c r="H228" s="52"/>
      <c r="I228" s="27"/>
      <c r="J228" s="52"/>
      <c r="K228" s="52"/>
      <c r="L228" s="122"/>
    </row>
    <row r="229" spans="1:12" x14ac:dyDescent="0.2">
      <c r="A229" s="16" t="s">
        <v>937</v>
      </c>
      <c r="B229" s="3" t="s">
        <v>623</v>
      </c>
      <c r="C229" s="52"/>
      <c r="D229" s="53"/>
      <c r="E229" s="52"/>
      <c r="F229" s="52"/>
      <c r="G229" s="54"/>
      <c r="H229" s="27"/>
      <c r="I229" s="27"/>
      <c r="J229" s="27"/>
      <c r="K229" s="27"/>
      <c r="L229" s="85"/>
    </row>
    <row r="230" spans="1:12" x14ac:dyDescent="0.2">
      <c r="A230" s="16" t="s">
        <v>938</v>
      </c>
      <c r="B230" s="3" t="s">
        <v>719</v>
      </c>
      <c r="C230" s="52"/>
      <c r="D230" s="27"/>
      <c r="E230" s="52"/>
      <c r="F230" s="27"/>
      <c r="G230" s="24">
        <v>0.2</v>
      </c>
      <c r="H230" s="52"/>
      <c r="I230" s="27"/>
      <c r="J230" s="52"/>
      <c r="K230" s="52"/>
      <c r="L230" s="122"/>
    </row>
    <row r="231" spans="1:12" x14ac:dyDescent="0.2">
      <c r="A231" s="16" t="s">
        <v>939</v>
      </c>
      <c r="B231" s="3" t="s">
        <v>623</v>
      </c>
      <c r="C231" s="19"/>
      <c r="D231" s="62"/>
      <c r="E231" s="19"/>
      <c r="F231" s="62"/>
      <c r="G231" s="61"/>
      <c r="H231" s="20"/>
      <c r="I231" s="20"/>
      <c r="J231" s="20"/>
      <c r="K231" s="20"/>
      <c r="L231" s="125"/>
    </row>
    <row r="232" spans="1:12" x14ac:dyDescent="0.2">
      <c r="A232" s="55" t="s">
        <v>940</v>
      </c>
      <c r="B232" s="52" t="s">
        <v>785</v>
      </c>
      <c r="C232" s="19"/>
      <c r="D232" s="20"/>
      <c r="E232" s="19"/>
      <c r="F232" s="20"/>
      <c r="G232" s="56">
        <v>0.7</v>
      </c>
      <c r="H232" s="19"/>
      <c r="I232" s="20"/>
      <c r="J232" s="19"/>
      <c r="K232" s="19"/>
      <c r="L232" s="126"/>
    </row>
    <row r="233" spans="1:12" ht="15" thickBot="1" x14ac:dyDescent="0.25">
      <c r="A233" s="57" t="s">
        <v>941</v>
      </c>
      <c r="B233" s="66" t="s">
        <v>623</v>
      </c>
      <c r="C233" s="58"/>
      <c r="D233" s="58"/>
      <c r="E233" s="58"/>
      <c r="F233" s="59"/>
      <c r="G233" s="64"/>
      <c r="H233" s="59"/>
      <c r="I233" s="59"/>
      <c r="J233" s="59"/>
      <c r="K233" s="59"/>
      <c r="L233" s="127"/>
    </row>
    <row r="234" spans="1:12" ht="57" x14ac:dyDescent="0.2">
      <c r="A234" s="46">
        <v>2.6</v>
      </c>
      <c r="B234" s="47" t="s">
        <v>840</v>
      </c>
      <c r="C234" s="48">
        <f>C235+C237+C239+C241+C243+C245+C247+C249</f>
        <v>0</v>
      </c>
      <c r="D234" s="49"/>
      <c r="E234" s="48">
        <f>E235+E237+E239+E241+E243+E245+E247+E249</f>
        <v>0</v>
      </c>
      <c r="F234" s="49"/>
      <c r="G234" s="50"/>
      <c r="H234" s="49"/>
      <c r="I234" s="48">
        <f>I235+I237+I239+I241+I243+I245</f>
        <v>0</v>
      </c>
      <c r="J234" s="48">
        <f>J245+J247+J249</f>
        <v>0</v>
      </c>
      <c r="K234" s="48">
        <f t="shared" ref="K234:L234" si="10">K245+K247+K249</f>
        <v>0</v>
      </c>
      <c r="L234" s="121">
        <f t="shared" si="10"/>
        <v>0</v>
      </c>
    </row>
    <row r="235" spans="1:12" ht="28.5" x14ac:dyDescent="0.2">
      <c r="A235" s="16" t="s">
        <v>537</v>
      </c>
      <c r="B235" s="3" t="s">
        <v>702</v>
      </c>
      <c r="C235" s="52"/>
      <c r="D235" s="27"/>
      <c r="E235" s="52"/>
      <c r="F235" s="27"/>
      <c r="G235" s="24">
        <v>0.35</v>
      </c>
      <c r="H235" s="52"/>
      <c r="I235" s="52"/>
      <c r="J235" s="27"/>
      <c r="K235" s="27"/>
      <c r="L235" s="85"/>
    </row>
    <row r="236" spans="1:12" x14ac:dyDescent="0.2">
      <c r="A236" s="16" t="s">
        <v>942</v>
      </c>
      <c r="B236" s="3" t="s">
        <v>623</v>
      </c>
      <c r="C236" s="52"/>
      <c r="D236" s="52"/>
      <c r="E236" s="52"/>
      <c r="F236" s="53"/>
      <c r="G236" s="54"/>
      <c r="H236" s="27"/>
      <c r="I236" s="27"/>
      <c r="J236" s="27"/>
      <c r="K236" s="27"/>
      <c r="L236" s="85"/>
    </row>
    <row r="237" spans="1:12" ht="28.5" x14ac:dyDescent="0.2">
      <c r="A237" s="16" t="s">
        <v>539</v>
      </c>
      <c r="B237" s="3" t="s">
        <v>705</v>
      </c>
      <c r="C237" s="52"/>
      <c r="D237" s="27"/>
      <c r="E237" s="52"/>
      <c r="F237" s="27"/>
      <c r="G237" s="24">
        <v>0.28000000000000003</v>
      </c>
      <c r="H237" s="52"/>
      <c r="I237" s="52"/>
      <c r="J237" s="27"/>
      <c r="K237" s="27"/>
      <c r="L237" s="124"/>
    </row>
    <row r="238" spans="1:12" x14ac:dyDescent="0.2">
      <c r="A238" s="16" t="s">
        <v>943</v>
      </c>
      <c r="B238" s="3" t="s">
        <v>623</v>
      </c>
      <c r="C238" s="52"/>
      <c r="D238" s="52"/>
      <c r="E238" s="52"/>
      <c r="F238" s="52"/>
      <c r="G238" s="54"/>
      <c r="H238" s="27"/>
      <c r="I238" s="27"/>
      <c r="J238" s="27"/>
      <c r="K238" s="27"/>
      <c r="L238" s="124"/>
    </row>
    <row r="239" spans="1:12" x14ac:dyDescent="0.2">
      <c r="A239" s="16" t="s">
        <v>542</v>
      </c>
      <c r="B239" s="3" t="s">
        <v>73</v>
      </c>
      <c r="C239" s="52"/>
      <c r="D239" s="27"/>
      <c r="E239" s="52"/>
      <c r="F239" s="27"/>
      <c r="G239" s="24">
        <v>0.2</v>
      </c>
      <c r="H239" s="52"/>
      <c r="I239" s="52"/>
      <c r="J239" s="27"/>
      <c r="K239" s="27"/>
      <c r="L239" s="85"/>
    </row>
    <row r="240" spans="1:12" x14ac:dyDescent="0.2">
      <c r="A240" s="16" t="s">
        <v>944</v>
      </c>
      <c r="B240" s="3" t="s">
        <v>623</v>
      </c>
      <c r="C240" s="52"/>
      <c r="D240" s="52"/>
      <c r="E240" s="52"/>
      <c r="F240" s="52"/>
      <c r="G240" s="54"/>
      <c r="H240" s="27"/>
      <c r="I240" s="27"/>
      <c r="J240" s="27"/>
      <c r="K240" s="27"/>
      <c r="L240" s="85"/>
    </row>
    <row r="241" spans="1:12" ht="28.5" x14ac:dyDescent="0.2">
      <c r="A241" s="16" t="s">
        <v>545</v>
      </c>
      <c r="B241" s="3" t="s">
        <v>710</v>
      </c>
      <c r="C241" s="52"/>
      <c r="D241" s="27"/>
      <c r="E241" s="52"/>
      <c r="F241" s="27"/>
      <c r="G241" s="24">
        <v>0.1</v>
      </c>
      <c r="H241" s="52"/>
      <c r="I241" s="52"/>
      <c r="J241" s="27"/>
      <c r="K241" s="27"/>
      <c r="L241" s="85"/>
    </row>
    <row r="242" spans="1:12" x14ac:dyDescent="0.2">
      <c r="A242" s="16" t="s">
        <v>945</v>
      </c>
      <c r="B242" s="3" t="s">
        <v>623</v>
      </c>
      <c r="C242" s="52"/>
      <c r="D242" s="53"/>
      <c r="E242" s="52"/>
      <c r="F242" s="52"/>
      <c r="G242" s="54"/>
      <c r="H242" s="27"/>
      <c r="I242" s="27"/>
      <c r="J242" s="27"/>
      <c r="K242" s="27"/>
      <c r="L242" s="85"/>
    </row>
    <row r="243" spans="1:12" x14ac:dyDescent="0.2">
      <c r="A243" s="16" t="s">
        <v>547</v>
      </c>
      <c r="B243" s="3" t="s">
        <v>713</v>
      </c>
      <c r="C243" s="52"/>
      <c r="D243" s="27"/>
      <c r="E243" s="52"/>
      <c r="F243" s="27"/>
      <c r="G243" s="24">
        <v>0.05</v>
      </c>
      <c r="H243" s="52"/>
      <c r="I243" s="52"/>
      <c r="J243" s="27"/>
      <c r="K243" s="27"/>
      <c r="L243" s="85"/>
    </row>
    <row r="244" spans="1:12" x14ac:dyDescent="0.2">
      <c r="A244" s="16" t="s">
        <v>946</v>
      </c>
      <c r="B244" s="3" t="s">
        <v>623</v>
      </c>
      <c r="C244" s="52"/>
      <c r="D244" s="53"/>
      <c r="E244" s="52"/>
      <c r="F244" s="52"/>
      <c r="G244" s="54"/>
      <c r="H244" s="27"/>
      <c r="I244" s="27"/>
      <c r="J244" s="27"/>
      <c r="K244" s="27"/>
      <c r="L244" s="85"/>
    </row>
    <row r="245" spans="1:12" ht="28.5" x14ac:dyDescent="0.2">
      <c r="A245" s="16" t="s">
        <v>549</v>
      </c>
      <c r="B245" s="3" t="s">
        <v>716</v>
      </c>
      <c r="C245" s="52"/>
      <c r="D245" s="27"/>
      <c r="E245" s="52"/>
      <c r="F245" s="27"/>
      <c r="G245" s="24">
        <v>0</v>
      </c>
      <c r="H245" s="53"/>
      <c r="I245" s="53"/>
      <c r="J245" s="52"/>
      <c r="K245" s="52"/>
      <c r="L245" s="122"/>
    </row>
    <row r="246" spans="1:12" x14ac:dyDescent="0.2">
      <c r="A246" s="16" t="s">
        <v>551</v>
      </c>
      <c r="B246" s="3" t="s">
        <v>623</v>
      </c>
      <c r="C246" s="52"/>
      <c r="D246" s="53"/>
      <c r="E246" s="52"/>
      <c r="F246" s="52"/>
      <c r="G246" s="54"/>
      <c r="H246" s="27"/>
      <c r="I246" s="27"/>
      <c r="J246" s="27"/>
      <c r="K246" s="27"/>
      <c r="L246" s="85"/>
    </row>
    <row r="247" spans="1:12" x14ac:dyDescent="0.2">
      <c r="A247" s="16" t="s">
        <v>555</v>
      </c>
      <c r="B247" s="3" t="s">
        <v>719</v>
      </c>
      <c r="C247" s="52"/>
      <c r="D247" s="27"/>
      <c r="E247" s="52"/>
      <c r="F247" s="27"/>
      <c r="G247" s="24">
        <v>0.15</v>
      </c>
      <c r="H247" s="52"/>
      <c r="I247" s="27"/>
      <c r="J247" s="52"/>
      <c r="K247" s="52"/>
      <c r="L247" s="122"/>
    </row>
    <row r="248" spans="1:12" x14ac:dyDescent="0.2">
      <c r="A248" s="16" t="s">
        <v>557</v>
      </c>
      <c r="B248" s="3" t="s">
        <v>623</v>
      </c>
      <c r="C248" s="19"/>
      <c r="D248" s="62"/>
      <c r="E248" s="19"/>
      <c r="F248" s="19"/>
      <c r="G248" s="61"/>
      <c r="H248" s="20"/>
      <c r="I248" s="20"/>
      <c r="J248" s="20"/>
      <c r="K248" s="20"/>
      <c r="L248" s="125"/>
    </row>
    <row r="249" spans="1:12" x14ac:dyDescent="0.2">
      <c r="A249" s="16" t="s">
        <v>947</v>
      </c>
      <c r="B249" s="52" t="s">
        <v>785</v>
      </c>
      <c r="C249" s="19"/>
      <c r="D249" s="20"/>
      <c r="E249" s="19"/>
      <c r="F249" s="20"/>
      <c r="G249" s="56">
        <v>0.65</v>
      </c>
      <c r="H249" s="19"/>
      <c r="I249" s="20"/>
      <c r="J249" s="19"/>
      <c r="K249" s="19"/>
      <c r="L249" s="126"/>
    </row>
    <row r="250" spans="1:12" ht="15" thickBot="1" x14ac:dyDescent="0.25">
      <c r="A250" s="65" t="s">
        <v>948</v>
      </c>
      <c r="B250" s="66" t="s">
        <v>623</v>
      </c>
      <c r="C250" s="58"/>
      <c r="D250" s="58"/>
      <c r="E250" s="58"/>
      <c r="F250" s="59"/>
      <c r="G250" s="60"/>
      <c r="H250" s="59"/>
      <c r="I250" s="59"/>
      <c r="J250" s="59"/>
      <c r="K250" s="59"/>
      <c r="L250" s="127"/>
    </row>
    <row r="251" spans="1:12" ht="42.75" x14ac:dyDescent="0.2">
      <c r="A251" s="46">
        <v>2.7</v>
      </c>
      <c r="B251" s="47" t="s">
        <v>857</v>
      </c>
      <c r="C251" s="48">
        <f>C252+C254+C256+C258+C260+C262+C264+C266</f>
        <v>0</v>
      </c>
      <c r="D251" s="49"/>
      <c r="E251" s="48">
        <f>E252+E254+E256+E258+E260+E262+E264+E266</f>
        <v>0</v>
      </c>
      <c r="F251" s="49"/>
      <c r="G251" s="50"/>
      <c r="H251" s="49"/>
      <c r="I251" s="48">
        <f>I252+I254+I256+I258+I260+I262+I264</f>
        <v>0</v>
      </c>
      <c r="J251" s="48">
        <f>J264+J266</f>
        <v>0</v>
      </c>
      <c r="K251" s="48">
        <f t="shared" ref="K251:L251" si="11">K264+K266</f>
        <v>0</v>
      </c>
      <c r="L251" s="121">
        <f t="shared" si="11"/>
        <v>0</v>
      </c>
    </row>
    <row r="252" spans="1:12" ht="28.5" x14ac:dyDescent="0.2">
      <c r="A252" s="16" t="s">
        <v>570</v>
      </c>
      <c r="B252" s="3" t="s">
        <v>702</v>
      </c>
      <c r="C252" s="52"/>
      <c r="D252" s="27"/>
      <c r="E252" s="52"/>
      <c r="F252" s="27"/>
      <c r="G252" s="24">
        <v>0.5</v>
      </c>
      <c r="H252" s="52"/>
      <c r="I252" s="52"/>
      <c r="J252" s="27"/>
      <c r="K252" s="27"/>
      <c r="L252" s="85"/>
    </row>
    <row r="253" spans="1:12" x14ac:dyDescent="0.2">
      <c r="A253" s="16" t="s">
        <v>949</v>
      </c>
      <c r="B253" s="3" t="s">
        <v>623</v>
      </c>
      <c r="C253" s="52"/>
      <c r="D253" s="52"/>
      <c r="E253" s="52"/>
      <c r="F253" s="53"/>
      <c r="G253" s="54"/>
      <c r="H253" s="27"/>
      <c r="I253" s="27"/>
      <c r="J253" s="27"/>
      <c r="K253" s="27"/>
      <c r="L253" s="85"/>
    </row>
    <row r="254" spans="1:12" ht="28.5" x14ac:dyDescent="0.2">
      <c r="A254" s="16" t="s">
        <v>573</v>
      </c>
      <c r="B254" s="3" t="s">
        <v>705</v>
      </c>
      <c r="C254" s="52"/>
      <c r="D254" s="27"/>
      <c r="E254" s="52"/>
      <c r="F254" s="27"/>
      <c r="G254" s="24">
        <v>0.43</v>
      </c>
      <c r="H254" s="52"/>
      <c r="I254" s="52"/>
      <c r="J254" s="27"/>
      <c r="K254" s="27"/>
      <c r="L254" s="124"/>
    </row>
    <row r="255" spans="1:12" x14ac:dyDescent="0.2">
      <c r="A255" s="16" t="s">
        <v>950</v>
      </c>
      <c r="B255" s="3" t="s">
        <v>623</v>
      </c>
      <c r="C255" s="52"/>
      <c r="D255" s="52"/>
      <c r="E255" s="52"/>
      <c r="F255" s="52"/>
      <c r="G255" s="54"/>
      <c r="H255" s="27"/>
      <c r="I255" s="27"/>
      <c r="J255" s="27"/>
      <c r="K255" s="27"/>
      <c r="L255" s="124"/>
    </row>
    <row r="256" spans="1:12" x14ac:dyDescent="0.2">
      <c r="A256" s="16" t="s">
        <v>576</v>
      </c>
      <c r="B256" s="3" t="s">
        <v>73</v>
      </c>
      <c r="C256" s="52"/>
      <c r="D256" s="27"/>
      <c r="E256" s="52"/>
      <c r="F256" s="27"/>
      <c r="G256" s="24">
        <v>0.35</v>
      </c>
      <c r="H256" s="52"/>
      <c r="I256" s="52"/>
      <c r="J256" s="27"/>
      <c r="K256" s="27"/>
      <c r="L256" s="85"/>
    </row>
    <row r="257" spans="1:12" x14ac:dyDescent="0.2">
      <c r="A257" s="16" t="s">
        <v>951</v>
      </c>
      <c r="B257" s="3" t="s">
        <v>623</v>
      </c>
      <c r="C257" s="52"/>
      <c r="D257" s="52"/>
      <c r="E257" s="52"/>
      <c r="F257" s="52"/>
      <c r="G257" s="54"/>
      <c r="H257" s="27"/>
      <c r="I257" s="27"/>
      <c r="J257" s="27"/>
      <c r="K257" s="27"/>
      <c r="L257" s="85"/>
    </row>
    <row r="258" spans="1:12" ht="28.5" x14ac:dyDescent="0.2">
      <c r="A258" s="16" t="s">
        <v>579</v>
      </c>
      <c r="B258" s="3" t="s">
        <v>710</v>
      </c>
      <c r="C258" s="52"/>
      <c r="D258" s="27"/>
      <c r="E258" s="52"/>
      <c r="F258" s="27"/>
      <c r="G258" s="24">
        <v>0.25</v>
      </c>
      <c r="H258" s="52"/>
      <c r="I258" s="52"/>
      <c r="J258" s="27"/>
      <c r="K258" s="27"/>
      <c r="L258" s="85"/>
    </row>
    <row r="259" spans="1:12" x14ac:dyDescent="0.2">
      <c r="A259" s="16" t="s">
        <v>952</v>
      </c>
      <c r="B259" s="3" t="s">
        <v>623</v>
      </c>
      <c r="C259" s="52"/>
      <c r="D259" s="53"/>
      <c r="E259" s="52"/>
      <c r="F259" s="52"/>
      <c r="G259" s="54"/>
      <c r="H259" s="27"/>
      <c r="I259" s="27"/>
      <c r="J259" s="27"/>
      <c r="K259" s="27"/>
      <c r="L259" s="85"/>
    </row>
    <row r="260" spans="1:12" x14ac:dyDescent="0.2">
      <c r="A260" s="16" t="s">
        <v>582</v>
      </c>
      <c r="B260" s="3" t="s">
        <v>713</v>
      </c>
      <c r="C260" s="52"/>
      <c r="D260" s="27"/>
      <c r="E260" s="52"/>
      <c r="F260" s="27"/>
      <c r="G260" s="24">
        <v>0.2</v>
      </c>
      <c r="H260" s="52"/>
      <c r="I260" s="52"/>
      <c r="J260" s="27"/>
      <c r="K260" s="27"/>
      <c r="L260" s="85"/>
    </row>
    <row r="261" spans="1:12" x14ac:dyDescent="0.2">
      <c r="A261" s="16" t="s">
        <v>953</v>
      </c>
      <c r="B261" s="3" t="s">
        <v>623</v>
      </c>
      <c r="C261" s="52"/>
      <c r="D261" s="53"/>
      <c r="E261" s="52"/>
      <c r="F261" s="52"/>
      <c r="G261" s="54"/>
      <c r="H261" s="27"/>
      <c r="I261" s="27"/>
      <c r="J261" s="27"/>
      <c r="K261" s="27"/>
      <c r="L261" s="85"/>
    </row>
    <row r="262" spans="1:12" ht="28.5" x14ac:dyDescent="0.2">
      <c r="A262" s="16" t="s">
        <v>585</v>
      </c>
      <c r="B262" s="3" t="s">
        <v>716</v>
      </c>
      <c r="C262" s="52"/>
      <c r="D262" s="27"/>
      <c r="E262" s="52"/>
      <c r="F262" s="27"/>
      <c r="G262" s="24">
        <v>0.15</v>
      </c>
      <c r="H262" s="52"/>
      <c r="I262" s="52"/>
      <c r="J262" s="27"/>
      <c r="K262" s="27"/>
      <c r="L262" s="85"/>
    </row>
    <row r="263" spans="1:12" x14ac:dyDescent="0.2">
      <c r="A263" s="16" t="s">
        <v>954</v>
      </c>
      <c r="B263" s="3" t="s">
        <v>623</v>
      </c>
      <c r="C263" s="52"/>
      <c r="D263" s="53"/>
      <c r="E263" s="52"/>
      <c r="F263" s="52"/>
      <c r="G263" s="54"/>
      <c r="H263" s="27"/>
      <c r="I263" s="27"/>
      <c r="J263" s="27"/>
      <c r="K263" s="27"/>
      <c r="L263" s="85"/>
    </row>
    <row r="264" spans="1:12" x14ac:dyDescent="0.2">
      <c r="A264" s="16" t="s">
        <v>588</v>
      </c>
      <c r="B264" s="3" t="s">
        <v>719</v>
      </c>
      <c r="C264" s="52"/>
      <c r="D264" s="27"/>
      <c r="E264" s="52"/>
      <c r="F264" s="27"/>
      <c r="G264" s="24">
        <v>0</v>
      </c>
      <c r="H264" s="52"/>
      <c r="I264" s="52"/>
      <c r="J264" s="52"/>
      <c r="K264" s="52"/>
      <c r="L264" s="122"/>
    </row>
    <row r="265" spans="1:12" x14ac:dyDescent="0.2">
      <c r="A265" s="16" t="s">
        <v>955</v>
      </c>
      <c r="B265" s="3" t="s">
        <v>623</v>
      </c>
      <c r="C265" s="19"/>
      <c r="D265" s="62"/>
      <c r="E265" s="19"/>
      <c r="F265" s="19"/>
      <c r="G265" s="61"/>
      <c r="H265" s="20"/>
      <c r="I265" s="20"/>
      <c r="J265" s="20"/>
      <c r="K265" s="20"/>
      <c r="L265" s="125"/>
    </row>
    <row r="266" spans="1:12" x14ac:dyDescent="0.2">
      <c r="A266" s="16" t="s">
        <v>591</v>
      </c>
      <c r="B266" s="53" t="s">
        <v>785</v>
      </c>
      <c r="C266" s="19"/>
      <c r="D266" s="20"/>
      <c r="E266" s="19"/>
      <c r="F266" s="20"/>
      <c r="G266" s="56">
        <v>0.5</v>
      </c>
      <c r="H266" s="19"/>
      <c r="I266" s="20"/>
      <c r="J266" s="19"/>
      <c r="K266" s="19"/>
      <c r="L266" s="126"/>
    </row>
    <row r="267" spans="1:12" ht="15" thickBot="1" x14ac:dyDescent="0.25">
      <c r="A267" s="65" t="s">
        <v>956</v>
      </c>
      <c r="B267" s="3" t="s">
        <v>623</v>
      </c>
      <c r="C267" s="58"/>
      <c r="D267" s="63"/>
      <c r="E267" s="58"/>
      <c r="F267" s="59"/>
      <c r="G267" s="60"/>
      <c r="H267" s="59"/>
      <c r="I267" s="59"/>
      <c r="J267" s="59"/>
      <c r="K267" s="59"/>
      <c r="L267" s="127"/>
    </row>
    <row r="268" spans="1:12" ht="42.75" x14ac:dyDescent="0.2">
      <c r="A268" s="46">
        <v>2.8</v>
      </c>
      <c r="B268" s="47" t="s">
        <v>874</v>
      </c>
      <c r="C268" s="48">
        <f>C269+C271+C273+C275+C277+C279+C281+C283</f>
        <v>0</v>
      </c>
      <c r="D268" s="49"/>
      <c r="E268" s="48">
        <f>E269+E271+E273+E275+E277+E279+E281+E283</f>
        <v>0</v>
      </c>
      <c r="F268" s="49"/>
      <c r="G268" s="50"/>
      <c r="H268" s="49"/>
      <c r="I268" s="48">
        <f>I269+I271+I273+I275+I277+I279+I281</f>
        <v>0</v>
      </c>
      <c r="J268" s="49"/>
      <c r="K268" s="49"/>
      <c r="L268" s="130"/>
    </row>
    <row r="269" spans="1:12" ht="28.5" x14ac:dyDescent="0.2">
      <c r="A269" s="16" t="s">
        <v>597</v>
      </c>
      <c r="B269" s="3" t="s">
        <v>702</v>
      </c>
      <c r="C269" s="52"/>
      <c r="D269" s="27"/>
      <c r="E269" s="52"/>
      <c r="F269" s="27"/>
      <c r="G269" s="24">
        <v>1</v>
      </c>
      <c r="H269" s="52"/>
      <c r="I269" s="52"/>
      <c r="J269" s="27"/>
      <c r="K269" s="27"/>
      <c r="L269" s="85"/>
    </row>
    <row r="270" spans="1:12" x14ac:dyDescent="0.2">
      <c r="A270" s="16" t="s">
        <v>957</v>
      </c>
      <c r="B270" s="3" t="s">
        <v>623</v>
      </c>
      <c r="C270" s="52"/>
      <c r="D270" s="27"/>
      <c r="E270" s="52"/>
      <c r="F270" s="53"/>
      <c r="G270" s="54"/>
      <c r="H270" s="27"/>
      <c r="I270" s="27"/>
      <c r="J270" s="27"/>
      <c r="K270" s="27"/>
      <c r="L270" s="85"/>
    </row>
    <row r="271" spans="1:12" ht="28.5" x14ac:dyDescent="0.2">
      <c r="A271" s="16" t="s">
        <v>599</v>
      </c>
      <c r="B271" s="3" t="s">
        <v>705</v>
      </c>
      <c r="C271" s="52"/>
      <c r="D271" s="27"/>
      <c r="E271" s="52"/>
      <c r="F271" s="27"/>
      <c r="G271" s="24">
        <v>0.93</v>
      </c>
      <c r="H271" s="52"/>
      <c r="I271" s="52"/>
      <c r="J271" s="27"/>
      <c r="K271" s="27"/>
      <c r="L271" s="124"/>
    </row>
    <row r="272" spans="1:12" x14ac:dyDescent="0.2">
      <c r="A272" s="16" t="s">
        <v>958</v>
      </c>
      <c r="B272" s="3" t="s">
        <v>623</v>
      </c>
      <c r="C272" s="52"/>
      <c r="D272" s="27"/>
      <c r="E272" s="52"/>
      <c r="F272" s="52"/>
      <c r="G272" s="54"/>
      <c r="H272" s="27"/>
      <c r="I272" s="27"/>
      <c r="J272" s="27"/>
      <c r="K272" s="27"/>
      <c r="L272" s="124"/>
    </row>
    <row r="273" spans="1:12" x14ac:dyDescent="0.2">
      <c r="A273" s="16" t="s">
        <v>601</v>
      </c>
      <c r="B273" s="3" t="s">
        <v>73</v>
      </c>
      <c r="C273" s="52"/>
      <c r="D273" s="27"/>
      <c r="E273" s="52"/>
      <c r="F273" s="27"/>
      <c r="G273" s="24">
        <v>0.85</v>
      </c>
      <c r="H273" s="52"/>
      <c r="I273" s="52"/>
      <c r="J273" s="27"/>
      <c r="K273" s="27"/>
      <c r="L273" s="85"/>
    </row>
    <row r="274" spans="1:12" x14ac:dyDescent="0.2">
      <c r="A274" s="16" t="s">
        <v>604</v>
      </c>
      <c r="B274" s="3" t="s">
        <v>623</v>
      </c>
      <c r="C274" s="52"/>
      <c r="D274" s="27"/>
      <c r="E274" s="52"/>
      <c r="F274" s="52"/>
      <c r="G274" s="54"/>
      <c r="H274" s="27"/>
      <c r="I274" s="27"/>
      <c r="J274" s="27"/>
      <c r="K274" s="27"/>
      <c r="L274" s="85"/>
    </row>
    <row r="275" spans="1:12" ht="28.5" x14ac:dyDescent="0.2">
      <c r="A275" s="16" t="s">
        <v>612</v>
      </c>
      <c r="B275" s="3" t="s">
        <v>710</v>
      </c>
      <c r="C275" s="52"/>
      <c r="D275" s="27"/>
      <c r="E275" s="52"/>
      <c r="F275" s="27"/>
      <c r="G275" s="24">
        <v>0.75</v>
      </c>
      <c r="H275" s="52"/>
      <c r="I275" s="52"/>
      <c r="J275" s="27"/>
      <c r="K275" s="27"/>
      <c r="L275" s="85"/>
    </row>
    <row r="276" spans="1:12" x14ac:dyDescent="0.2">
      <c r="A276" s="16" t="s">
        <v>959</v>
      </c>
      <c r="B276" s="3" t="s">
        <v>623</v>
      </c>
      <c r="C276" s="52"/>
      <c r="D276" s="27"/>
      <c r="E276" s="52"/>
      <c r="F276" s="52"/>
      <c r="G276" s="54"/>
      <c r="H276" s="27"/>
      <c r="I276" s="27"/>
      <c r="J276" s="27"/>
      <c r="K276" s="27"/>
      <c r="L276" s="85"/>
    </row>
    <row r="277" spans="1:12" x14ac:dyDescent="0.2">
      <c r="A277" s="16" t="s">
        <v>615</v>
      </c>
      <c r="B277" s="3" t="s">
        <v>713</v>
      </c>
      <c r="C277" s="52"/>
      <c r="D277" s="27"/>
      <c r="E277" s="52"/>
      <c r="F277" s="27"/>
      <c r="G277" s="24">
        <v>0.7</v>
      </c>
      <c r="H277" s="52"/>
      <c r="I277" s="52"/>
      <c r="J277" s="27"/>
      <c r="K277" s="27"/>
      <c r="L277" s="85"/>
    </row>
    <row r="278" spans="1:12" x14ac:dyDescent="0.2">
      <c r="A278" s="16" t="s">
        <v>960</v>
      </c>
      <c r="B278" s="3" t="s">
        <v>623</v>
      </c>
      <c r="C278" s="52"/>
      <c r="D278" s="27"/>
      <c r="E278" s="52"/>
      <c r="F278" s="52"/>
      <c r="G278" s="54"/>
      <c r="H278" s="27"/>
      <c r="I278" s="27"/>
      <c r="J278" s="27"/>
      <c r="K278" s="27"/>
      <c r="L278" s="85"/>
    </row>
    <row r="279" spans="1:12" ht="28.5" x14ac:dyDescent="0.2">
      <c r="A279" s="16" t="s">
        <v>961</v>
      </c>
      <c r="B279" s="3" t="s">
        <v>716</v>
      </c>
      <c r="C279" s="52"/>
      <c r="D279" s="27"/>
      <c r="E279" s="52"/>
      <c r="F279" s="27"/>
      <c r="G279" s="24">
        <v>0.65</v>
      </c>
      <c r="H279" s="52"/>
      <c r="I279" s="52"/>
      <c r="J279" s="27"/>
      <c r="K279" s="27"/>
      <c r="L279" s="85"/>
    </row>
    <row r="280" spans="1:12" x14ac:dyDescent="0.2">
      <c r="A280" s="16" t="s">
        <v>962</v>
      </c>
      <c r="B280" s="3" t="s">
        <v>623</v>
      </c>
      <c r="C280" s="52"/>
      <c r="D280" s="27"/>
      <c r="E280" s="52"/>
      <c r="F280" s="52"/>
      <c r="G280" s="54"/>
      <c r="H280" s="27"/>
      <c r="I280" s="27"/>
      <c r="J280" s="27"/>
      <c r="K280" s="27"/>
      <c r="L280" s="85"/>
    </row>
    <row r="281" spans="1:12" x14ac:dyDescent="0.2">
      <c r="A281" s="16" t="s">
        <v>963</v>
      </c>
      <c r="B281" s="3" t="s">
        <v>719</v>
      </c>
      <c r="C281" s="52"/>
      <c r="D281" s="27"/>
      <c r="E281" s="52"/>
      <c r="F281" s="27"/>
      <c r="G281" s="24">
        <v>0.5</v>
      </c>
      <c r="H281" s="52"/>
      <c r="I281" s="52"/>
      <c r="J281" s="27"/>
      <c r="K281" s="27"/>
      <c r="L281" s="85"/>
    </row>
    <row r="282" spans="1:12" x14ac:dyDescent="0.2">
      <c r="A282" s="16" t="s">
        <v>964</v>
      </c>
      <c r="B282" s="3" t="s">
        <v>623</v>
      </c>
      <c r="C282" s="19"/>
      <c r="D282" s="20"/>
      <c r="E282" s="19"/>
      <c r="F282" s="19"/>
      <c r="G282" s="61"/>
      <c r="H282" s="20"/>
      <c r="I282" s="20"/>
      <c r="J282" s="20"/>
      <c r="K282" s="20"/>
      <c r="L282" s="125"/>
    </row>
    <row r="283" spans="1:12" x14ac:dyDescent="0.2">
      <c r="A283" s="55" t="s">
        <v>965</v>
      </c>
      <c r="B283" s="62" t="s">
        <v>785</v>
      </c>
      <c r="C283" s="19"/>
      <c r="D283" s="20"/>
      <c r="E283" s="19"/>
      <c r="F283" s="20"/>
      <c r="G283" s="61"/>
      <c r="H283" s="20"/>
      <c r="I283" s="20"/>
      <c r="J283" s="20"/>
      <c r="K283" s="20"/>
      <c r="L283" s="125"/>
    </row>
    <row r="284" spans="1:12" x14ac:dyDescent="0.2">
      <c r="A284" s="148" t="s">
        <v>434</v>
      </c>
      <c r="B284" s="147"/>
      <c r="C284" s="147"/>
      <c r="D284" s="147"/>
      <c r="E284" s="147"/>
      <c r="F284" s="147"/>
      <c r="G284" s="147"/>
      <c r="H284" s="147"/>
      <c r="I284" s="147"/>
      <c r="J284" s="147"/>
      <c r="K284" s="147"/>
      <c r="L284" s="149"/>
    </row>
    <row r="285" spans="1:12" ht="42.75" x14ac:dyDescent="0.2">
      <c r="A285" s="136" t="s">
        <v>8</v>
      </c>
      <c r="B285" s="151" t="s">
        <v>966</v>
      </c>
      <c r="C285" s="137"/>
      <c r="D285" s="138"/>
      <c r="E285" s="137"/>
      <c r="F285" s="138"/>
      <c r="G285" s="138"/>
      <c r="H285" s="138"/>
      <c r="I285" s="139"/>
      <c r="J285" s="139"/>
      <c r="K285" s="139"/>
      <c r="L285" s="140"/>
    </row>
    <row r="286" spans="1:12" ht="28.5" x14ac:dyDescent="0.2">
      <c r="A286" s="133" t="s">
        <v>9</v>
      </c>
      <c r="B286" s="152" t="s">
        <v>967</v>
      </c>
      <c r="C286" s="33"/>
      <c r="D286" s="34"/>
      <c r="E286" s="34"/>
      <c r="F286" s="34"/>
      <c r="G286" s="34"/>
      <c r="H286" s="34"/>
      <c r="I286" s="34"/>
      <c r="J286" s="34"/>
      <c r="K286" s="34"/>
      <c r="L286" s="131"/>
    </row>
    <row r="287" spans="1:12" ht="42.75" x14ac:dyDescent="0.2">
      <c r="A287" s="134" t="s">
        <v>197</v>
      </c>
      <c r="B287" s="90" t="s">
        <v>968</v>
      </c>
      <c r="C287" s="33"/>
      <c r="D287" s="34"/>
      <c r="E287" s="34"/>
      <c r="F287" s="31"/>
      <c r="G287" s="34"/>
      <c r="H287" s="34"/>
      <c r="I287" s="34"/>
      <c r="J287" s="34"/>
      <c r="K287" s="34"/>
      <c r="L287" s="131"/>
    </row>
    <row r="288" spans="1:12" ht="28.5" x14ac:dyDescent="0.2">
      <c r="A288" s="134" t="s">
        <v>203</v>
      </c>
      <c r="B288" s="90" t="s">
        <v>969</v>
      </c>
      <c r="C288" s="33"/>
      <c r="D288" s="34"/>
      <c r="E288" s="34"/>
      <c r="F288" s="31"/>
      <c r="G288" s="34"/>
      <c r="H288" s="34"/>
      <c r="I288" s="34"/>
      <c r="J288" s="34"/>
      <c r="K288" s="34"/>
      <c r="L288" s="131"/>
    </row>
    <row r="289" spans="1:12" ht="28.5" x14ac:dyDescent="0.2">
      <c r="A289" s="134" t="s">
        <v>205</v>
      </c>
      <c r="B289" s="90" t="s">
        <v>970</v>
      </c>
      <c r="C289" s="33"/>
      <c r="D289" s="34"/>
      <c r="E289" s="34"/>
      <c r="F289" s="31"/>
      <c r="G289" s="34"/>
      <c r="H289" s="34"/>
      <c r="I289" s="34"/>
      <c r="J289" s="34"/>
      <c r="K289" s="34"/>
      <c r="L289" s="131"/>
    </row>
    <row r="290" spans="1:12" ht="28.5" x14ac:dyDescent="0.2">
      <c r="A290" s="134" t="s">
        <v>971</v>
      </c>
      <c r="B290" s="90" t="s">
        <v>972</v>
      </c>
      <c r="C290" s="33"/>
      <c r="D290" s="34"/>
      <c r="E290" s="34"/>
      <c r="F290" s="31"/>
      <c r="G290" s="34"/>
      <c r="H290" s="34"/>
      <c r="I290" s="34"/>
      <c r="J290" s="34"/>
      <c r="K290" s="34"/>
      <c r="L290" s="131"/>
    </row>
    <row r="291" spans="1:12" ht="42.75" x14ac:dyDescent="0.2">
      <c r="A291" s="134" t="s">
        <v>973</v>
      </c>
      <c r="B291" s="90" t="s">
        <v>974</v>
      </c>
      <c r="C291" s="34"/>
      <c r="D291" s="31"/>
      <c r="E291" s="34"/>
      <c r="F291" s="34"/>
      <c r="G291" s="34"/>
      <c r="H291" s="34"/>
      <c r="I291" s="34"/>
      <c r="J291" s="34"/>
      <c r="K291" s="34"/>
      <c r="L291" s="131"/>
    </row>
    <row r="292" spans="1:12" ht="28.5" x14ac:dyDescent="0.2">
      <c r="A292" s="134" t="s">
        <v>975</v>
      </c>
      <c r="B292" s="90" t="s">
        <v>976</v>
      </c>
      <c r="C292" s="34"/>
      <c r="D292" s="31"/>
      <c r="E292" s="34"/>
      <c r="F292" s="34"/>
      <c r="G292" s="34"/>
      <c r="H292" s="34"/>
      <c r="I292" s="34"/>
      <c r="J292" s="34"/>
      <c r="K292" s="34"/>
      <c r="L292" s="131"/>
    </row>
    <row r="293" spans="1:12" ht="28.5" x14ac:dyDescent="0.2">
      <c r="A293" s="134" t="s">
        <v>977</v>
      </c>
      <c r="B293" s="90" t="s">
        <v>978</v>
      </c>
      <c r="C293" s="34"/>
      <c r="D293" s="31"/>
      <c r="E293" s="34"/>
      <c r="F293" s="34"/>
      <c r="G293" s="34"/>
      <c r="H293" s="34"/>
      <c r="I293" s="34"/>
      <c r="J293" s="34"/>
      <c r="K293" s="34"/>
      <c r="L293" s="131"/>
    </row>
    <row r="294" spans="1:12" ht="29.25" thickBot="1" x14ac:dyDescent="0.25">
      <c r="A294" s="135" t="s">
        <v>979</v>
      </c>
      <c r="B294" s="91" t="s">
        <v>980</v>
      </c>
      <c r="C294" s="35"/>
      <c r="D294" s="32"/>
      <c r="E294" s="35"/>
      <c r="F294" s="35"/>
      <c r="G294" s="35"/>
      <c r="H294" s="35"/>
      <c r="I294" s="35"/>
      <c r="J294" s="35"/>
      <c r="K294" s="35"/>
      <c r="L294" s="132"/>
    </row>
    <row r="295" spans="1:12" x14ac:dyDescent="0.2">
      <c r="A295" s="29"/>
      <c r="B295" s="28"/>
      <c r="C295" s="30"/>
      <c r="D295" s="30"/>
      <c r="E295" s="30"/>
      <c r="F295" s="30"/>
      <c r="G295" s="30"/>
      <c r="H295" s="30"/>
      <c r="I295" s="30"/>
      <c r="J295" s="30"/>
      <c r="K295" s="30"/>
      <c r="L295" s="30"/>
    </row>
    <row r="296" spans="1:12" x14ac:dyDescent="0.2">
      <c r="A296" s="22" t="s">
        <v>438</v>
      </c>
      <c r="B296" s="265"/>
    </row>
    <row r="297" spans="1:12" x14ac:dyDescent="0.2">
      <c r="A297" s="266"/>
      <c r="B297" s="22" t="s">
        <v>439</v>
      </c>
    </row>
    <row r="298" spans="1:12" x14ac:dyDescent="0.2">
      <c r="A298" s="267"/>
      <c r="B298" s="22" t="s">
        <v>440</v>
      </c>
    </row>
  </sheetData>
  <mergeCells count="13">
    <mergeCell ref="J9:L9"/>
    <mergeCell ref="A4:L4"/>
    <mergeCell ref="A5:L5"/>
    <mergeCell ref="A6:L6"/>
    <mergeCell ref="A9:A10"/>
    <mergeCell ref="B9:B10"/>
    <mergeCell ref="C9:C10"/>
    <mergeCell ref="D9:D10"/>
    <mergeCell ref="E9:E10"/>
    <mergeCell ref="F9:F10"/>
    <mergeCell ref="G9:G10"/>
    <mergeCell ref="H9:H10"/>
    <mergeCell ref="I9:I10"/>
  </mergeCells>
  <printOptions horizontalCentered="1"/>
  <pageMargins left="0" right="0" top="0.196850393700787" bottom="0" header="0.31496062992126" footer="0.31496062992126"/>
  <pageSetup paperSize="9" scale="24" fitToHeight="2" orientation="portrait" r:id="rId1"/>
  <headerFooter alignWithMargins="0">
    <oddHeader>&amp;L&amp;"тахома,Bold"Bank/Savings House_____________________&amp;R&amp;"Tahoma,Bold"ST Form</oddHeader>
  </headerFooter>
  <ignoredErrors>
    <ignoredError sqref="A14 A16 A18 A20 A22 A24 A26 A31 A33 A35 A37 A39 A41 A43 A48 A50 A52 A54 A56 A58 A60 A65 A67 A69 A71 A73 A75 A77 A82 A84 A86 A88 A90 A92 A94 A99 A101 A103 A105 A107 A109 A111 A116 A118 A120 A122 A124 A126 A128 A133 A135 A137 A139 A141 A143 A145"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57"/>
  <sheetViews>
    <sheetView zoomScaleNormal="100" workbookViewId="0">
      <selection activeCell="I17" sqref="I17"/>
    </sheetView>
  </sheetViews>
  <sheetFormatPr defaultColWidth="9.140625" defaultRowHeight="14.25" x14ac:dyDescent="0.2"/>
  <cols>
    <col min="1" max="1" width="8.7109375" style="200" customWidth="1"/>
    <col min="2" max="2" width="76.85546875" style="22" customWidth="1"/>
    <col min="3" max="3" width="26" style="22" customWidth="1"/>
    <col min="4" max="4" width="28" style="200" customWidth="1"/>
    <col min="5" max="7" width="9.140625" style="22"/>
    <col min="8" max="8" width="9.140625" style="22" customWidth="1"/>
    <col min="9" max="16384" width="9.140625" style="22"/>
  </cols>
  <sheetData>
    <row r="1" spans="1:4" ht="15" thickBot="1" x14ac:dyDescent="0.25">
      <c r="A1" s="22"/>
      <c r="D1" s="153"/>
    </row>
    <row r="2" spans="1:4" ht="15" thickBot="1" x14ac:dyDescent="0.25">
      <c r="A2" s="37"/>
      <c r="C2" s="388" t="s">
        <v>349</v>
      </c>
      <c r="D2" s="154"/>
    </row>
    <row r="3" spans="1:4" x14ac:dyDescent="0.2">
      <c r="A3" s="37"/>
      <c r="C3" s="389"/>
      <c r="D3" s="155"/>
    </row>
    <row r="4" spans="1:4" x14ac:dyDescent="0.2">
      <c r="A4" s="842" t="s">
        <v>350</v>
      </c>
      <c r="B4" s="842"/>
      <c r="C4" s="842"/>
      <c r="D4" s="842"/>
    </row>
    <row r="5" spans="1:4" x14ac:dyDescent="0.2">
      <c r="A5" s="820" t="s">
        <v>981</v>
      </c>
      <c r="B5" s="820"/>
      <c r="C5" s="820"/>
      <c r="D5" s="820"/>
    </row>
    <row r="6" spans="1:4" x14ac:dyDescent="0.2">
      <c r="A6" s="819" t="s">
        <v>982</v>
      </c>
      <c r="B6" s="819"/>
      <c r="C6" s="819"/>
      <c r="D6" s="819"/>
    </row>
    <row r="7" spans="1:4" x14ac:dyDescent="0.2">
      <c r="B7" s="200"/>
      <c r="C7" s="200"/>
    </row>
    <row r="8" spans="1:4" ht="15" thickBot="1" x14ac:dyDescent="0.25">
      <c r="D8" s="38" t="s">
        <v>2</v>
      </c>
    </row>
    <row r="9" spans="1:4" ht="29.25" thickBot="1" x14ac:dyDescent="0.25">
      <c r="A9" s="390" t="s">
        <v>353</v>
      </c>
      <c r="B9" s="269" t="s">
        <v>354</v>
      </c>
      <c r="C9" s="270" t="s">
        <v>983</v>
      </c>
      <c r="D9" s="156" t="s">
        <v>984</v>
      </c>
    </row>
    <row r="10" spans="1:4" ht="15" thickBot="1" x14ac:dyDescent="0.25">
      <c r="A10" s="391">
        <v>1</v>
      </c>
      <c r="B10" s="41">
        <v>2</v>
      </c>
      <c r="C10" s="41">
        <v>3</v>
      </c>
      <c r="D10" s="157">
        <v>4</v>
      </c>
    </row>
    <row r="11" spans="1:4" x14ac:dyDescent="0.2">
      <c r="A11" s="418">
        <v>1</v>
      </c>
      <c r="B11" s="425" t="s">
        <v>985</v>
      </c>
      <c r="C11" s="392"/>
      <c r="D11" s="197">
        <f>(D18+D24+D28+D32)-MIN(D18+D24+D28+D32,D35)</f>
        <v>0</v>
      </c>
    </row>
    <row r="12" spans="1:4" x14ac:dyDescent="0.2">
      <c r="A12" s="417">
        <v>2</v>
      </c>
      <c r="B12" s="426" t="s">
        <v>986</v>
      </c>
      <c r="C12" s="393"/>
      <c r="D12" s="197">
        <f>D41-D42</f>
        <v>0</v>
      </c>
    </row>
    <row r="13" spans="1:4" ht="15" thickBot="1" x14ac:dyDescent="0.25">
      <c r="A13" s="423">
        <v>3</v>
      </c>
      <c r="B13" s="424" t="s">
        <v>987</v>
      </c>
      <c r="C13" s="394"/>
      <c r="D13" s="198" t="e">
        <f>(D11/D12)*100</f>
        <v>#DIV/0!</v>
      </c>
    </row>
    <row r="14" spans="1:4" ht="9.75" customHeight="1" thickBot="1" x14ac:dyDescent="0.25">
      <c r="A14" s="395"/>
      <c r="B14" s="396"/>
      <c r="C14" s="396"/>
      <c r="D14" s="158"/>
    </row>
    <row r="15" spans="1:4" ht="15" customHeight="1" thickBot="1" x14ac:dyDescent="0.25">
      <c r="A15" s="836" t="s">
        <v>988</v>
      </c>
      <c r="B15" s="837"/>
      <c r="C15" s="837"/>
      <c r="D15" s="838"/>
    </row>
    <row r="16" spans="1:4" x14ac:dyDescent="0.2">
      <c r="A16" s="416">
        <v>4</v>
      </c>
      <c r="B16" s="397" t="s">
        <v>989</v>
      </c>
      <c r="C16" s="398">
        <v>27</v>
      </c>
      <c r="D16" s="159">
        <f>D17+D23+D27+D31</f>
        <v>0</v>
      </c>
    </row>
    <row r="17" spans="1:5" s="45" customFormat="1" ht="42.75" x14ac:dyDescent="0.2">
      <c r="A17" s="417">
        <v>4.0999999999999996</v>
      </c>
      <c r="B17" s="399" t="s">
        <v>990</v>
      </c>
      <c r="C17" s="223" t="s">
        <v>991</v>
      </c>
      <c r="D17" s="197">
        <f>D18-D19+D20-D21+D22</f>
        <v>0</v>
      </c>
      <c r="E17" s="22"/>
    </row>
    <row r="18" spans="1:5" ht="28.5" x14ac:dyDescent="0.2">
      <c r="A18" s="16" t="s">
        <v>199</v>
      </c>
      <c r="B18" s="99" t="s">
        <v>992</v>
      </c>
      <c r="C18" s="25" t="s">
        <v>993</v>
      </c>
      <c r="D18" s="162">
        <f>'liquid assets '!G13</f>
        <v>0</v>
      </c>
    </row>
    <row r="19" spans="1:5" x14ac:dyDescent="0.2">
      <c r="A19" s="16" t="s">
        <v>201</v>
      </c>
      <c r="B19" s="97" t="s">
        <v>994</v>
      </c>
      <c r="C19" s="25" t="s">
        <v>995</v>
      </c>
      <c r="D19" s="162">
        <f>inflows!N35+inflows!O35+inflows!P35+inflows!N55+inflows!O55+inflows!P55-inflows!N79-inflows!O79-inflows!P79+swaps!F15+swaps!F32+swaps!F49+swaps!F66+swaps!F83+swaps!F100+swaps!F117+swaps!F134+swaps!F151+swaps!F168+swaps!F185+swaps!F202+swaps!F219+swaps!F236+swaps!F253+swaps!F270-swaps!F287</f>
        <v>0</v>
      </c>
    </row>
    <row r="20" spans="1:5" x14ac:dyDescent="0.2">
      <c r="A20" s="16" t="s">
        <v>996</v>
      </c>
      <c r="B20" s="97" t="s">
        <v>997</v>
      </c>
      <c r="C20" s="25" t="s">
        <v>998</v>
      </c>
      <c r="D20" s="162">
        <f>'outflows '!F93+'outflows '!F109-'outflows '!F132+swaps!D15+swaps!D17+swaps!D19+swaps!D21+swaps!D23+swaps!D25+swaps!D27+swaps!D29+swaps!D151+swaps!D153+swaps!D155+swaps!D157+swaps!D159+swaps!D161+swaps!D163+swaps!D165-swaps!D291</f>
        <v>0</v>
      </c>
    </row>
    <row r="21" spans="1:5" ht="28.5" x14ac:dyDescent="0.2">
      <c r="A21" s="16" t="s">
        <v>999</v>
      </c>
      <c r="B21" s="99" t="s">
        <v>1000</v>
      </c>
      <c r="C21" s="25" t="s">
        <v>1001</v>
      </c>
      <c r="D21" s="162">
        <f>'outflows '!D90-'outflows '!D132-'outflows '!D133-'outflows '!D134-'outflows '!D135-'outflows '!D136</f>
        <v>0</v>
      </c>
    </row>
    <row r="22" spans="1:5" ht="28.5" x14ac:dyDescent="0.2">
      <c r="A22" s="16" t="s">
        <v>1002</v>
      </c>
      <c r="B22" s="99" t="s">
        <v>1003</v>
      </c>
      <c r="C22" s="25" t="s">
        <v>1004</v>
      </c>
      <c r="D22" s="162">
        <f>inflows!D31+inflows!E31+inflows!F31-inflows!D48-inflows!E48-inflows!F48-inflows!D68-inflows!E68-inflows!F68-SUM(inflows!D79:F83)</f>
        <v>0</v>
      </c>
    </row>
    <row r="23" spans="1:5" s="45" customFormat="1" ht="42.75" x14ac:dyDescent="0.2">
      <c r="A23" s="417">
        <v>4.2</v>
      </c>
      <c r="B23" s="399" t="s">
        <v>1005</v>
      </c>
      <c r="C23" s="223" t="s">
        <v>1006</v>
      </c>
      <c r="D23" s="197">
        <f>D24-D25+D26</f>
        <v>0</v>
      </c>
    </row>
    <row r="24" spans="1:5" x14ac:dyDescent="0.2">
      <c r="A24" s="16" t="s">
        <v>1007</v>
      </c>
      <c r="B24" s="99" t="s">
        <v>1008</v>
      </c>
      <c r="C24" s="25" t="s">
        <v>993</v>
      </c>
      <c r="D24" s="162">
        <f>'liquid assets '!G29</f>
        <v>0</v>
      </c>
    </row>
    <row r="25" spans="1:5" x14ac:dyDescent="0.2">
      <c r="A25" s="16" t="s">
        <v>1009</v>
      </c>
      <c r="B25" s="97" t="s">
        <v>994</v>
      </c>
      <c r="C25" s="25" t="s">
        <v>995</v>
      </c>
      <c r="D25" s="162">
        <f>inflows!N37+inflows!O37+inflows!P37+inflows!N57+inflows!O57+inflows!P57-inflows!N80-inflows!O80-inflows!P80+swaps!F17+swaps!F34+swaps!F51+swaps!F68+swaps!F85+swaps!F102+swaps!F119+swaps!F136+swaps!F153+swaps!F170+swaps!F187+swaps!F204+swaps!F221+swaps!F238+swaps!F255+swaps!F272-swaps!F288</f>
        <v>0</v>
      </c>
    </row>
    <row r="26" spans="1:5" x14ac:dyDescent="0.2">
      <c r="A26" s="16" t="s">
        <v>1010</v>
      </c>
      <c r="B26" s="97" t="s">
        <v>997</v>
      </c>
      <c r="C26" s="25" t="s">
        <v>998</v>
      </c>
      <c r="D26" s="162">
        <f>'outflows '!F95+'outflows '!F111-'outflows '!F133+swaps!D32+swaps!D34+swaps!D36+swaps!D38+swaps!D40+swaps!D42+swaps!D44+swaps!D46+swaps!D168+swaps!D170+swaps!D172+swaps!D174+swaps!D176+swaps!D178+swaps!D180+swaps!D182-swaps!D292</f>
        <v>0</v>
      </c>
    </row>
    <row r="27" spans="1:5" s="45" customFormat="1" ht="28.5" x14ac:dyDescent="0.2">
      <c r="A27" s="417">
        <v>4.3</v>
      </c>
      <c r="B27" s="399" t="s">
        <v>1011</v>
      </c>
      <c r="C27" s="223" t="s">
        <v>1012</v>
      </c>
      <c r="D27" s="197">
        <f>D28-D29+D30</f>
        <v>0</v>
      </c>
    </row>
    <row r="28" spans="1:5" x14ac:dyDescent="0.2">
      <c r="A28" s="16" t="s">
        <v>1013</v>
      </c>
      <c r="B28" s="99" t="s">
        <v>1014</v>
      </c>
      <c r="C28" s="25" t="s">
        <v>993</v>
      </c>
      <c r="D28" s="162">
        <f>'liquid assets '!G33</f>
        <v>0</v>
      </c>
    </row>
    <row r="29" spans="1:5" x14ac:dyDescent="0.2">
      <c r="A29" s="16" t="s">
        <v>1015</v>
      </c>
      <c r="B29" s="97" t="s">
        <v>994</v>
      </c>
      <c r="C29" s="25" t="s">
        <v>995</v>
      </c>
      <c r="D29" s="162">
        <f>inflows!N39+inflows!O39+inflows!P39+inflows!N59+inflows!O59+inflows!P59-inflows!N81-inflows!O81-inflows!P81+swaps!F19+swaps!F36+swaps!F53+swaps!F70+swaps!F87+swaps!F104+swaps!F121+swaps!F138+swaps!F155+swaps!F172+swaps!F189+swaps!F206+swaps!F223+swaps!F240+swaps!F257+swaps!F274-swaps!F289</f>
        <v>0</v>
      </c>
    </row>
    <row r="30" spans="1:5" x14ac:dyDescent="0.2">
      <c r="A30" s="16" t="s">
        <v>1016</v>
      </c>
      <c r="B30" s="97" t="s">
        <v>997</v>
      </c>
      <c r="C30" s="25" t="s">
        <v>998</v>
      </c>
      <c r="D30" s="162">
        <f>'outflows '!F97+'outflows '!F113-'outflows '!F134+swaps!D49+swaps!D51+swaps!D53+swaps!D55+swaps!D57+swaps!D59+swaps!D61+swaps!D63+swaps!D185+swaps!D187+swaps!D189+swaps!D191+swaps!D193+swaps!D195+swaps!D197+swaps!D199-swaps!D293</f>
        <v>0</v>
      </c>
    </row>
    <row r="31" spans="1:5" s="45" customFormat="1" ht="28.5" x14ac:dyDescent="0.2">
      <c r="A31" s="417" t="s">
        <v>1017</v>
      </c>
      <c r="B31" s="399" t="s">
        <v>1018</v>
      </c>
      <c r="C31" s="223" t="s">
        <v>1019</v>
      </c>
      <c r="D31" s="197">
        <f>D32-D33+D34</f>
        <v>0</v>
      </c>
    </row>
    <row r="32" spans="1:5" x14ac:dyDescent="0.2">
      <c r="A32" s="16" t="s">
        <v>1020</v>
      </c>
      <c r="B32" s="99" t="s">
        <v>1021</v>
      </c>
      <c r="C32" s="25" t="s">
        <v>993</v>
      </c>
      <c r="D32" s="162">
        <f>'liquid assets '!G39</f>
        <v>0</v>
      </c>
    </row>
    <row r="33" spans="1:4" x14ac:dyDescent="0.2">
      <c r="A33" s="16" t="s">
        <v>1022</v>
      </c>
      <c r="B33" s="97" t="s">
        <v>994</v>
      </c>
      <c r="C33" s="25" t="s">
        <v>995</v>
      </c>
      <c r="D33" s="162">
        <f>inflows!N41+inflows!O41+inflows!P41+inflows!N43+inflows!O43+inflows!P43+inflows!N45+inflows!O45+inflows!P45+inflows!N47+inflows!O47+inflows!P47+inflows!N61+inflows!O61+inflows!P61+inflows!N63+inflows!O63+inflows!P63+inflows!N65+inflows!O65+inflows!P65+inflows!N67+inflows!O67+inflows!P67-inflows!N82-inflows!O82-inflows!P82+swaps!F21+swaps!F23+swaps!F25+swaps!F27+swaps!F38+swaps!F40+swaps!F42+swaps!F44+swaps!F55+swaps!F57+swaps!F59+swaps!F61+swaps!F72+swaps!F74+swaps!F76+swaps!F78+swaps!F89+swaps!F91+swaps!F93+swaps!F95+swaps!F106+swaps!F108+swaps!F110+swaps!F112+swaps!F123+swaps!F125+swaps!F127+swaps!F129+swaps!F140+swaps!F142+swaps!F144+swaps!F146+swaps!F157+swaps!F159+swaps!F161+swaps!F163+swaps!F174+swaps!F176+swaps!F178+swaps!F180+swaps!F191+swaps!F193+swaps!F195+swaps!F197+swaps!F208+swaps!F210+swaps!F212+swaps!F214+swaps!F225+swaps!F227+swaps!F229+swaps!F231+swaps!F242+swaps!F244+swaps!F246+swaps!F248+swaps!F259+swaps!F261+swaps!F263+swaps!F265+swaps!F276+swaps!F278+swaps!F280+swaps!F282-swaps!F290</f>
        <v>0</v>
      </c>
    </row>
    <row r="34" spans="1:4" x14ac:dyDescent="0.2">
      <c r="A34" s="16" t="s">
        <v>1023</v>
      </c>
      <c r="B34" s="97" t="s">
        <v>997</v>
      </c>
      <c r="C34" s="25" t="s">
        <v>998</v>
      </c>
      <c r="D34" s="162">
        <f>'outflows '!F99+'outflows '!F101+'outflows '!F103+'outflows '!F105+'outflows '!F115+'outflows '!F117+'outflows '!F119+'outflows '!F121-'outflows '!F135+swaps!D66+swaps!D68+swaps!D70+swaps!D72+swaps!D74+swaps!D76+swaps!D78+swaps!D80+swaps!D83+swaps!D85+swaps!D87+swaps!D89+swaps!D91+swaps!D93+swaps!D95+swaps!D97+swaps!D100+swaps!D102+swaps!D104+swaps!D106+swaps!D108+swaps!D110+swaps!D112+swaps!D114+swaps!D117+swaps!D119+swaps!D121+swaps!D123+swaps!D125+swaps!D127+swaps!D129+swaps!D131+swaps!D202+swaps!D204+swaps!D206+swaps!D208+swaps!D210+swaps!D212+swaps!D214+swaps!D216+swaps!D219+swaps!D221+swaps!D223+swaps!D225+swaps!D227+swaps!D229+swaps!D231+swaps!D233+swaps!D236+swaps!D238+swaps!D240+swaps!D242+swaps!D244+swaps!D246+swaps!D248+swaps!D250+swaps!D253+swaps!D255+swaps!D257+swaps!D259+swaps!D261+swaps!D263+swaps!D265+swaps!D267-swaps!D294</f>
        <v>0</v>
      </c>
    </row>
    <row r="35" spans="1:4" x14ac:dyDescent="0.2">
      <c r="A35" s="417">
        <v>4.5</v>
      </c>
      <c r="B35" s="419" t="s">
        <v>1024</v>
      </c>
      <c r="C35" s="400">
        <v>26</v>
      </c>
      <c r="D35" s="197">
        <f>(D17+D23+D27+D31)-MIN(D36,D37,D38,D39)</f>
        <v>0</v>
      </c>
    </row>
    <row r="36" spans="1:4" x14ac:dyDescent="0.2">
      <c r="A36" s="16" t="s">
        <v>1025</v>
      </c>
      <c r="B36" s="97" t="s">
        <v>1026</v>
      </c>
      <c r="C36" s="25" t="s">
        <v>1027</v>
      </c>
      <c r="D36" s="162">
        <f>D16</f>
        <v>0</v>
      </c>
    </row>
    <row r="37" spans="1:4" x14ac:dyDescent="0.2">
      <c r="A37" s="16" t="s">
        <v>1028</v>
      </c>
      <c r="B37" s="97" t="s">
        <v>1029</v>
      </c>
      <c r="C37" s="25" t="s">
        <v>1030</v>
      </c>
      <c r="D37" s="162">
        <f>100/30*D17</f>
        <v>0</v>
      </c>
    </row>
    <row r="38" spans="1:4" x14ac:dyDescent="0.2">
      <c r="A38" s="16" t="s">
        <v>1031</v>
      </c>
      <c r="B38" s="97" t="s">
        <v>1032</v>
      </c>
      <c r="C38" s="25" t="s">
        <v>1033</v>
      </c>
      <c r="D38" s="162">
        <f>100/60*(D17+D23)</f>
        <v>0</v>
      </c>
    </row>
    <row r="39" spans="1:4" ht="15" thickBot="1" x14ac:dyDescent="0.25">
      <c r="A39" s="57" t="s">
        <v>1034</v>
      </c>
      <c r="B39" s="401" t="s">
        <v>1035</v>
      </c>
      <c r="C39" s="263" t="s">
        <v>1036</v>
      </c>
      <c r="D39" s="199">
        <f>100/85*(D17+D23+D27)</f>
        <v>0</v>
      </c>
    </row>
    <row r="40" spans="1:4" ht="15.75" customHeight="1" thickBot="1" x14ac:dyDescent="0.25">
      <c r="A40" s="839" t="s">
        <v>986</v>
      </c>
      <c r="B40" s="840"/>
      <c r="C40" s="840"/>
      <c r="D40" s="841"/>
    </row>
    <row r="41" spans="1:4" x14ac:dyDescent="0.2">
      <c r="A41" s="416">
        <v>5</v>
      </c>
      <c r="B41" s="420" t="s">
        <v>1037</v>
      </c>
      <c r="C41" s="402" t="s">
        <v>1001</v>
      </c>
      <c r="D41" s="159">
        <f>'outflows '!I11</f>
        <v>0</v>
      </c>
    </row>
    <row r="42" spans="1:4" x14ac:dyDescent="0.2">
      <c r="A42" s="418">
        <v>6</v>
      </c>
      <c r="B42" s="403" t="s">
        <v>1038</v>
      </c>
      <c r="C42" s="290"/>
      <c r="D42" s="160">
        <f>D48+D49+D50</f>
        <v>0</v>
      </c>
    </row>
    <row r="43" spans="1:4" x14ac:dyDescent="0.2">
      <c r="A43" s="418">
        <v>6.1</v>
      </c>
      <c r="B43" s="403" t="s">
        <v>1039</v>
      </c>
      <c r="C43" s="290"/>
      <c r="D43" s="160">
        <f>SUM(D44:D46)</f>
        <v>0</v>
      </c>
    </row>
    <row r="44" spans="1:4" x14ac:dyDescent="0.2">
      <c r="A44" s="16" t="s">
        <v>1040</v>
      </c>
      <c r="B44" s="404" t="s">
        <v>1041</v>
      </c>
      <c r="C44" s="405" t="s">
        <v>1004</v>
      </c>
      <c r="D44" s="161">
        <f>inflows!S12</f>
        <v>0</v>
      </c>
    </row>
    <row r="45" spans="1:4" x14ac:dyDescent="0.2">
      <c r="A45" s="16" t="s">
        <v>1042</v>
      </c>
      <c r="B45" s="404" t="s">
        <v>1043</v>
      </c>
      <c r="C45" s="405" t="s">
        <v>1004</v>
      </c>
      <c r="D45" s="162">
        <f>inflows!R12</f>
        <v>0</v>
      </c>
    </row>
    <row r="46" spans="1:4" x14ac:dyDescent="0.2">
      <c r="A46" s="16" t="s">
        <v>1044</v>
      </c>
      <c r="B46" s="404" t="s">
        <v>1045</v>
      </c>
      <c r="C46" s="405" t="s">
        <v>1004</v>
      </c>
      <c r="D46" s="162">
        <f>inflows!Q12</f>
        <v>0</v>
      </c>
    </row>
    <row r="47" spans="1:4" x14ac:dyDescent="0.2">
      <c r="A47" s="421" t="s">
        <v>244</v>
      </c>
      <c r="B47" s="422" t="s">
        <v>1046</v>
      </c>
      <c r="C47" s="405"/>
      <c r="D47" s="160"/>
    </row>
    <row r="48" spans="1:4" x14ac:dyDescent="0.2">
      <c r="A48" s="16" t="s">
        <v>1047</v>
      </c>
      <c r="B48" s="404" t="s">
        <v>1041</v>
      </c>
      <c r="C48" s="405" t="s">
        <v>1048</v>
      </c>
      <c r="D48" s="161">
        <f>MIN(D44,D41)</f>
        <v>0</v>
      </c>
    </row>
    <row r="49" spans="1:4" x14ac:dyDescent="0.2">
      <c r="A49" s="16" t="s">
        <v>1049</v>
      </c>
      <c r="B49" s="404" t="s">
        <v>1043</v>
      </c>
      <c r="C49" s="405" t="s">
        <v>1048</v>
      </c>
      <c r="D49" s="162">
        <f>MIN(D45,0.9*MAX(D41-D44,0))</f>
        <v>0</v>
      </c>
    </row>
    <row r="50" spans="1:4" x14ac:dyDescent="0.2">
      <c r="A50" s="55" t="s">
        <v>1050</v>
      </c>
      <c r="B50" s="406" t="s">
        <v>1045</v>
      </c>
      <c r="C50" s="405" t="s">
        <v>1048</v>
      </c>
      <c r="D50" s="407">
        <f>MIN(D46,0.75*MAX(D41-D44-D45/0.9,0))</f>
        <v>0</v>
      </c>
    </row>
    <row r="51" spans="1:4" x14ac:dyDescent="0.2">
      <c r="A51" s="408" t="s">
        <v>434</v>
      </c>
      <c r="B51" s="409"/>
      <c r="C51" s="410"/>
      <c r="D51" s="163"/>
    </row>
    <row r="52" spans="1:4" x14ac:dyDescent="0.2">
      <c r="A52" s="411">
        <v>7</v>
      </c>
      <c r="B52" s="412" t="s">
        <v>1051</v>
      </c>
      <c r="C52" s="413"/>
      <c r="D52" s="164"/>
    </row>
    <row r="53" spans="1:4" ht="15" thickBot="1" x14ac:dyDescent="0.25">
      <c r="A53" s="414">
        <v>8</v>
      </c>
      <c r="B53" s="415" t="s">
        <v>1052</v>
      </c>
      <c r="C53" s="201"/>
      <c r="D53" s="165"/>
    </row>
    <row r="55" spans="1:4" x14ac:dyDescent="0.2">
      <c r="A55" s="22" t="s">
        <v>438</v>
      </c>
      <c r="B55" s="265"/>
    </row>
    <row r="56" spans="1:4" x14ac:dyDescent="0.2">
      <c r="A56" s="266"/>
      <c r="B56" s="22" t="s">
        <v>439</v>
      </c>
    </row>
    <row r="57" spans="1:4" x14ac:dyDescent="0.2">
      <c r="A57" s="267"/>
      <c r="B57" s="22" t="s">
        <v>440</v>
      </c>
    </row>
  </sheetData>
  <mergeCells count="5">
    <mergeCell ref="A5:D5"/>
    <mergeCell ref="A6:D6"/>
    <mergeCell ref="A15:D15"/>
    <mergeCell ref="A40:D40"/>
    <mergeCell ref="A4:D4"/>
  </mergeCells>
  <printOptions horizontalCentered="1"/>
  <pageMargins left="0" right="0" top="0.39370078740157499" bottom="0" header="0.31496062992126" footer="0.31496062992126"/>
  <pageSetup paperSize="9" scale="72" fitToHeight="2" orientation="portrait" r:id="rId1"/>
  <headerFooter alignWithMargins="0">
    <oddHeader>&amp;L&amp;"Tahoma,Bold"Bank/Savings House________&amp;R&amp;"Tahoma,Bold"SPL Form</oddHeader>
  </headerFooter>
  <ignoredErrors>
    <ignoredError sqref="A18:A34 A36:A39 A44:A46 A48:A50" twoDigitTextYea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3"/>
  <sheetViews>
    <sheetView zoomScale="90" zoomScaleNormal="90" workbookViewId="0">
      <selection activeCell="F24" sqref="F24"/>
    </sheetView>
  </sheetViews>
  <sheetFormatPr defaultColWidth="9.140625" defaultRowHeight="14.25" x14ac:dyDescent="0.2"/>
  <cols>
    <col min="1" max="1" width="21.5703125" style="1" customWidth="1"/>
    <col min="2" max="2" width="67" style="1" customWidth="1"/>
    <col min="3" max="3" width="23.5703125" style="1" customWidth="1"/>
    <col min="4" max="4" width="18.28515625" style="1" customWidth="1"/>
    <col min="5" max="5" width="14.85546875" style="1" customWidth="1"/>
    <col min="6" max="6" width="14.42578125" style="1" customWidth="1"/>
    <col min="7" max="16384" width="9.140625" style="1"/>
  </cols>
  <sheetData>
    <row r="1" spans="1:6" x14ac:dyDescent="0.2">
      <c r="F1" s="150"/>
    </row>
    <row r="3" spans="1:6" x14ac:dyDescent="0.2">
      <c r="A3" s="843" t="s">
        <v>1053</v>
      </c>
      <c r="B3" s="843"/>
      <c r="C3" s="843"/>
      <c r="D3" s="843"/>
      <c r="E3" s="843"/>
      <c r="F3" s="843"/>
    </row>
    <row r="4" spans="1:6" x14ac:dyDescent="0.2">
      <c r="A4" s="843" t="s">
        <v>1054</v>
      </c>
      <c r="B4" s="843"/>
      <c r="C4" s="843"/>
      <c r="D4" s="843"/>
      <c r="E4" s="843"/>
      <c r="F4" s="843"/>
    </row>
    <row r="5" spans="1:6" x14ac:dyDescent="0.2">
      <c r="A5" s="844" t="s">
        <v>352</v>
      </c>
      <c r="B5" s="844"/>
      <c r="C5" s="844"/>
      <c r="D5" s="844"/>
      <c r="E5" s="844"/>
      <c r="F5" s="844"/>
    </row>
    <row r="6" spans="1:6" x14ac:dyDescent="0.2">
      <c r="A6" s="175"/>
      <c r="B6" s="175"/>
      <c r="C6" s="175"/>
      <c r="D6" s="175"/>
      <c r="E6" s="175"/>
      <c r="F6" s="175"/>
    </row>
    <row r="7" spans="1:6" ht="15" thickBot="1" x14ac:dyDescent="0.25">
      <c r="F7" s="2" t="s">
        <v>2</v>
      </c>
    </row>
    <row r="8" spans="1:6" ht="43.5" thickBot="1" x14ac:dyDescent="0.25">
      <c r="A8" s="7" t="s">
        <v>1055</v>
      </c>
      <c r="B8" s="8" t="s">
        <v>1056</v>
      </c>
      <c r="C8" s="9" t="s">
        <v>1057</v>
      </c>
      <c r="D8" s="9" t="s">
        <v>1058</v>
      </c>
      <c r="E8" s="9" t="s">
        <v>1059</v>
      </c>
      <c r="F8" s="117" t="s">
        <v>1060</v>
      </c>
    </row>
    <row r="9" spans="1:6" ht="15" thickBot="1" x14ac:dyDescent="0.25">
      <c r="A9" s="181">
        <v>1</v>
      </c>
      <c r="B9" s="182">
        <v>2</v>
      </c>
      <c r="C9" s="183">
        <v>3</v>
      </c>
      <c r="D9" s="184">
        <v>4</v>
      </c>
      <c r="E9" s="763">
        <v>5</v>
      </c>
      <c r="F9" s="185">
        <v>6</v>
      </c>
    </row>
    <row r="10" spans="1:6" x14ac:dyDescent="0.2">
      <c r="A10" s="186"/>
      <c r="B10" s="187"/>
      <c r="C10" s="188"/>
      <c r="D10" s="189"/>
      <c r="E10" s="189"/>
      <c r="F10" s="190"/>
    </row>
    <row r="11" spans="1:6" x14ac:dyDescent="0.2">
      <c r="A11" s="176"/>
      <c r="B11" s="177"/>
      <c r="C11" s="178"/>
      <c r="D11" s="179"/>
      <c r="E11" s="179"/>
      <c r="F11" s="191"/>
    </row>
    <row r="12" spans="1:6" x14ac:dyDescent="0.2">
      <c r="A12" s="176"/>
      <c r="B12" s="180"/>
      <c r="C12" s="178"/>
      <c r="D12" s="179"/>
      <c r="E12" s="179"/>
      <c r="F12" s="191"/>
    </row>
    <row r="13" spans="1:6" ht="17.25" customHeight="1" thickBot="1" x14ac:dyDescent="0.25">
      <c r="A13" s="192"/>
      <c r="B13" s="193"/>
      <c r="C13" s="194"/>
      <c r="D13" s="195"/>
      <c r="E13" s="195"/>
      <c r="F13" s="196"/>
    </row>
  </sheetData>
  <mergeCells count="3">
    <mergeCell ref="A3:F3"/>
    <mergeCell ref="A4:F4"/>
    <mergeCell ref="A5:F5"/>
  </mergeCells>
  <printOptions horizontalCentered="1"/>
  <pageMargins left="0" right="0" top="0.78740157480314998" bottom="0.59055118110236204" header="0.31496062992126" footer="0.31496062992126"/>
  <pageSetup paperSize="9" scale="60" fitToHeight="2" orientation="portrait" r:id="rId1"/>
  <headerFooter alignWithMargins="0">
    <oddHeader xml:space="preserve">&amp;L&amp;"тахома,Bold"Bank/Savings House___________&amp;R&amp;"Tahoma,Bold"SPL-K Form&amp;"Tahoma,Regular"&amp;10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8"/>
  <sheetViews>
    <sheetView tabSelected="1" workbookViewId="0">
      <selection activeCell="K15" sqref="K15"/>
    </sheetView>
  </sheetViews>
  <sheetFormatPr defaultRowHeight="14.25" x14ac:dyDescent="0.2"/>
  <cols>
    <col min="1" max="1" width="6" style="629" customWidth="1"/>
    <col min="2" max="2" width="28.5703125" style="629" customWidth="1"/>
    <col min="3" max="3" width="18.7109375" style="629" customWidth="1"/>
    <col min="4" max="4" width="20.85546875" style="629" customWidth="1"/>
    <col min="5" max="5" width="18.5703125" style="629" customWidth="1"/>
    <col min="6" max="6" width="24.85546875" style="629" customWidth="1"/>
    <col min="7" max="256" width="9.140625" style="629"/>
    <col min="257" max="257" width="6" style="629" customWidth="1"/>
    <col min="258" max="258" width="28.5703125" style="629" customWidth="1"/>
    <col min="259" max="259" width="18.7109375" style="629" customWidth="1"/>
    <col min="260" max="260" width="20.85546875" style="629" customWidth="1"/>
    <col min="261" max="261" width="18.5703125" style="629" customWidth="1"/>
    <col min="262" max="262" width="12.5703125" style="629" customWidth="1"/>
    <col min="263" max="512" width="9.140625" style="629"/>
    <col min="513" max="513" width="6" style="629" customWidth="1"/>
    <col min="514" max="514" width="28.5703125" style="629" customWidth="1"/>
    <col min="515" max="515" width="18.7109375" style="629" customWidth="1"/>
    <col min="516" max="516" width="20.85546875" style="629" customWidth="1"/>
    <col min="517" max="517" width="18.5703125" style="629" customWidth="1"/>
    <col min="518" max="518" width="12.5703125" style="629" customWidth="1"/>
    <col min="519" max="768" width="9.140625" style="629"/>
    <col min="769" max="769" width="6" style="629" customWidth="1"/>
    <col min="770" max="770" width="28.5703125" style="629" customWidth="1"/>
    <col min="771" max="771" width="18.7109375" style="629" customWidth="1"/>
    <col min="772" max="772" width="20.85546875" style="629" customWidth="1"/>
    <col min="773" max="773" width="18.5703125" style="629" customWidth="1"/>
    <col min="774" max="774" width="12.5703125" style="629" customWidth="1"/>
    <col min="775" max="1024" width="9.140625" style="629"/>
    <col min="1025" max="1025" width="6" style="629" customWidth="1"/>
    <col min="1026" max="1026" width="28.5703125" style="629" customWidth="1"/>
    <col min="1027" max="1027" width="18.7109375" style="629" customWidth="1"/>
    <col min="1028" max="1028" width="20.85546875" style="629" customWidth="1"/>
    <col min="1029" max="1029" width="18.5703125" style="629" customWidth="1"/>
    <col min="1030" max="1030" width="12.5703125" style="629" customWidth="1"/>
    <col min="1031" max="1280" width="9.140625" style="629"/>
    <col min="1281" max="1281" width="6" style="629" customWidth="1"/>
    <col min="1282" max="1282" width="28.5703125" style="629" customWidth="1"/>
    <col min="1283" max="1283" width="18.7109375" style="629" customWidth="1"/>
    <col min="1284" max="1284" width="20.85546875" style="629" customWidth="1"/>
    <col min="1285" max="1285" width="18.5703125" style="629" customWidth="1"/>
    <col min="1286" max="1286" width="12.5703125" style="629" customWidth="1"/>
    <col min="1287" max="1536" width="9.140625" style="629"/>
    <col min="1537" max="1537" width="6" style="629" customWidth="1"/>
    <col min="1538" max="1538" width="28.5703125" style="629" customWidth="1"/>
    <col min="1539" max="1539" width="18.7109375" style="629" customWidth="1"/>
    <col min="1540" max="1540" width="20.85546875" style="629" customWidth="1"/>
    <col min="1541" max="1541" width="18.5703125" style="629" customWidth="1"/>
    <col min="1542" max="1542" width="12.5703125" style="629" customWidth="1"/>
    <col min="1543" max="1792" width="9.140625" style="629"/>
    <col min="1793" max="1793" width="6" style="629" customWidth="1"/>
    <col min="1794" max="1794" width="28.5703125" style="629" customWidth="1"/>
    <col min="1795" max="1795" width="18.7109375" style="629" customWidth="1"/>
    <col min="1796" max="1796" width="20.85546875" style="629" customWidth="1"/>
    <col min="1797" max="1797" width="18.5703125" style="629" customWidth="1"/>
    <col min="1798" max="1798" width="12.5703125" style="629" customWidth="1"/>
    <col min="1799" max="2048" width="9.140625" style="629"/>
    <col min="2049" max="2049" width="6" style="629" customWidth="1"/>
    <col min="2050" max="2050" width="28.5703125" style="629" customWidth="1"/>
    <col min="2051" max="2051" width="18.7109375" style="629" customWidth="1"/>
    <col min="2052" max="2052" width="20.85546875" style="629" customWidth="1"/>
    <col min="2053" max="2053" width="18.5703125" style="629" customWidth="1"/>
    <col min="2054" max="2054" width="12.5703125" style="629" customWidth="1"/>
    <col min="2055" max="2304" width="9.140625" style="629"/>
    <col min="2305" max="2305" width="6" style="629" customWidth="1"/>
    <col min="2306" max="2306" width="28.5703125" style="629" customWidth="1"/>
    <col min="2307" max="2307" width="18.7109375" style="629" customWidth="1"/>
    <col min="2308" max="2308" width="20.85546875" style="629" customWidth="1"/>
    <col min="2309" max="2309" width="18.5703125" style="629" customWidth="1"/>
    <col min="2310" max="2310" width="12.5703125" style="629" customWidth="1"/>
    <col min="2311" max="2560" width="9.140625" style="629"/>
    <col min="2561" max="2561" width="6" style="629" customWidth="1"/>
    <col min="2562" max="2562" width="28.5703125" style="629" customWidth="1"/>
    <col min="2563" max="2563" width="18.7109375" style="629" customWidth="1"/>
    <col min="2564" max="2564" width="20.85546875" style="629" customWidth="1"/>
    <col min="2565" max="2565" width="18.5703125" style="629" customWidth="1"/>
    <col min="2566" max="2566" width="12.5703125" style="629" customWidth="1"/>
    <col min="2567" max="2816" width="9.140625" style="629"/>
    <col min="2817" max="2817" width="6" style="629" customWidth="1"/>
    <col min="2818" max="2818" width="28.5703125" style="629" customWidth="1"/>
    <col min="2819" max="2819" width="18.7109375" style="629" customWidth="1"/>
    <col min="2820" max="2820" width="20.85546875" style="629" customWidth="1"/>
    <col min="2821" max="2821" width="18.5703125" style="629" customWidth="1"/>
    <col min="2822" max="2822" width="12.5703125" style="629" customWidth="1"/>
    <col min="2823" max="3072" width="9.140625" style="629"/>
    <col min="3073" max="3073" width="6" style="629" customWidth="1"/>
    <col min="3074" max="3074" width="28.5703125" style="629" customWidth="1"/>
    <col min="3075" max="3075" width="18.7109375" style="629" customWidth="1"/>
    <col min="3076" max="3076" width="20.85546875" style="629" customWidth="1"/>
    <col min="3077" max="3077" width="18.5703125" style="629" customWidth="1"/>
    <col min="3078" max="3078" width="12.5703125" style="629" customWidth="1"/>
    <col min="3079" max="3328" width="9.140625" style="629"/>
    <col min="3329" max="3329" width="6" style="629" customWidth="1"/>
    <col min="3330" max="3330" width="28.5703125" style="629" customWidth="1"/>
    <col min="3331" max="3331" width="18.7109375" style="629" customWidth="1"/>
    <col min="3332" max="3332" width="20.85546875" style="629" customWidth="1"/>
    <col min="3333" max="3333" width="18.5703125" style="629" customWidth="1"/>
    <col min="3334" max="3334" width="12.5703125" style="629" customWidth="1"/>
    <col min="3335" max="3584" width="9.140625" style="629"/>
    <col min="3585" max="3585" width="6" style="629" customWidth="1"/>
    <col min="3586" max="3586" width="28.5703125" style="629" customWidth="1"/>
    <col min="3587" max="3587" width="18.7109375" style="629" customWidth="1"/>
    <col min="3588" max="3588" width="20.85546875" style="629" customWidth="1"/>
    <col min="3589" max="3589" width="18.5703125" style="629" customWidth="1"/>
    <col min="3590" max="3590" width="12.5703125" style="629" customWidth="1"/>
    <col min="3591" max="3840" width="9.140625" style="629"/>
    <col min="3841" max="3841" width="6" style="629" customWidth="1"/>
    <col min="3842" max="3842" width="28.5703125" style="629" customWidth="1"/>
    <col min="3843" max="3843" width="18.7109375" style="629" customWidth="1"/>
    <col min="3844" max="3844" width="20.85546875" style="629" customWidth="1"/>
    <col min="3845" max="3845" width="18.5703125" style="629" customWidth="1"/>
    <col min="3846" max="3846" width="12.5703125" style="629" customWidth="1"/>
    <col min="3847" max="4096" width="9.140625" style="629"/>
    <col min="4097" max="4097" width="6" style="629" customWidth="1"/>
    <col min="4098" max="4098" width="28.5703125" style="629" customWidth="1"/>
    <col min="4099" max="4099" width="18.7109375" style="629" customWidth="1"/>
    <col min="4100" max="4100" width="20.85546875" style="629" customWidth="1"/>
    <col min="4101" max="4101" width="18.5703125" style="629" customWidth="1"/>
    <col min="4102" max="4102" width="12.5703125" style="629" customWidth="1"/>
    <col min="4103" max="4352" width="9.140625" style="629"/>
    <col min="4353" max="4353" width="6" style="629" customWidth="1"/>
    <col min="4354" max="4354" width="28.5703125" style="629" customWidth="1"/>
    <col min="4355" max="4355" width="18.7109375" style="629" customWidth="1"/>
    <col min="4356" max="4356" width="20.85546875" style="629" customWidth="1"/>
    <col min="4357" max="4357" width="18.5703125" style="629" customWidth="1"/>
    <col min="4358" max="4358" width="12.5703125" style="629" customWidth="1"/>
    <col min="4359" max="4608" width="9.140625" style="629"/>
    <col min="4609" max="4609" width="6" style="629" customWidth="1"/>
    <col min="4610" max="4610" width="28.5703125" style="629" customWidth="1"/>
    <col min="4611" max="4611" width="18.7109375" style="629" customWidth="1"/>
    <col min="4612" max="4612" width="20.85546875" style="629" customWidth="1"/>
    <col min="4613" max="4613" width="18.5703125" style="629" customWidth="1"/>
    <col min="4614" max="4614" width="12.5703125" style="629" customWidth="1"/>
    <col min="4615" max="4864" width="9.140625" style="629"/>
    <col min="4865" max="4865" width="6" style="629" customWidth="1"/>
    <col min="4866" max="4866" width="28.5703125" style="629" customWidth="1"/>
    <col min="4867" max="4867" width="18.7109375" style="629" customWidth="1"/>
    <col min="4868" max="4868" width="20.85546875" style="629" customWidth="1"/>
    <col min="4869" max="4869" width="18.5703125" style="629" customWidth="1"/>
    <col min="4870" max="4870" width="12.5703125" style="629" customWidth="1"/>
    <col min="4871" max="5120" width="9.140625" style="629"/>
    <col min="5121" max="5121" width="6" style="629" customWidth="1"/>
    <col min="5122" max="5122" width="28.5703125" style="629" customWidth="1"/>
    <col min="5123" max="5123" width="18.7109375" style="629" customWidth="1"/>
    <col min="5124" max="5124" width="20.85546875" style="629" customWidth="1"/>
    <col min="5125" max="5125" width="18.5703125" style="629" customWidth="1"/>
    <col min="5126" max="5126" width="12.5703125" style="629" customWidth="1"/>
    <col min="5127" max="5376" width="9.140625" style="629"/>
    <col min="5377" max="5377" width="6" style="629" customWidth="1"/>
    <col min="5378" max="5378" width="28.5703125" style="629" customWidth="1"/>
    <col min="5379" max="5379" width="18.7109375" style="629" customWidth="1"/>
    <col min="5380" max="5380" width="20.85546875" style="629" customWidth="1"/>
    <col min="5381" max="5381" width="18.5703125" style="629" customWidth="1"/>
    <col min="5382" max="5382" width="12.5703125" style="629" customWidth="1"/>
    <col min="5383" max="5632" width="9.140625" style="629"/>
    <col min="5633" max="5633" width="6" style="629" customWidth="1"/>
    <col min="5634" max="5634" width="28.5703125" style="629" customWidth="1"/>
    <col min="5635" max="5635" width="18.7109375" style="629" customWidth="1"/>
    <col min="5636" max="5636" width="20.85546875" style="629" customWidth="1"/>
    <col min="5637" max="5637" width="18.5703125" style="629" customWidth="1"/>
    <col min="5638" max="5638" width="12.5703125" style="629" customWidth="1"/>
    <col min="5639" max="5888" width="9.140625" style="629"/>
    <col min="5889" max="5889" width="6" style="629" customWidth="1"/>
    <col min="5890" max="5890" width="28.5703125" style="629" customWidth="1"/>
    <col min="5891" max="5891" width="18.7109375" style="629" customWidth="1"/>
    <col min="5892" max="5892" width="20.85546875" style="629" customWidth="1"/>
    <col min="5893" max="5893" width="18.5703125" style="629" customWidth="1"/>
    <col min="5894" max="5894" width="12.5703125" style="629" customWidth="1"/>
    <col min="5895" max="6144" width="9.140625" style="629"/>
    <col min="6145" max="6145" width="6" style="629" customWidth="1"/>
    <col min="6146" max="6146" width="28.5703125" style="629" customWidth="1"/>
    <col min="6147" max="6147" width="18.7109375" style="629" customWidth="1"/>
    <col min="6148" max="6148" width="20.85546875" style="629" customWidth="1"/>
    <col min="6149" max="6149" width="18.5703125" style="629" customWidth="1"/>
    <col min="6150" max="6150" width="12.5703125" style="629" customWidth="1"/>
    <col min="6151" max="6400" width="9.140625" style="629"/>
    <col min="6401" max="6401" width="6" style="629" customWidth="1"/>
    <col min="6402" max="6402" width="28.5703125" style="629" customWidth="1"/>
    <col min="6403" max="6403" width="18.7109375" style="629" customWidth="1"/>
    <col min="6404" max="6404" width="20.85546875" style="629" customWidth="1"/>
    <col min="6405" max="6405" width="18.5703125" style="629" customWidth="1"/>
    <col min="6406" max="6406" width="12.5703125" style="629" customWidth="1"/>
    <col min="6407" max="6656" width="9.140625" style="629"/>
    <col min="6657" max="6657" width="6" style="629" customWidth="1"/>
    <col min="6658" max="6658" width="28.5703125" style="629" customWidth="1"/>
    <col min="6659" max="6659" width="18.7109375" style="629" customWidth="1"/>
    <col min="6660" max="6660" width="20.85546875" style="629" customWidth="1"/>
    <col min="6661" max="6661" width="18.5703125" style="629" customWidth="1"/>
    <col min="6662" max="6662" width="12.5703125" style="629" customWidth="1"/>
    <col min="6663" max="6912" width="9.140625" style="629"/>
    <col min="6913" max="6913" width="6" style="629" customWidth="1"/>
    <col min="6914" max="6914" width="28.5703125" style="629" customWidth="1"/>
    <col min="6915" max="6915" width="18.7109375" style="629" customWidth="1"/>
    <col min="6916" max="6916" width="20.85546875" style="629" customWidth="1"/>
    <col min="6917" max="6917" width="18.5703125" style="629" customWidth="1"/>
    <col min="6918" max="6918" width="12.5703125" style="629" customWidth="1"/>
    <col min="6919" max="7168" width="9.140625" style="629"/>
    <col min="7169" max="7169" width="6" style="629" customWidth="1"/>
    <col min="7170" max="7170" width="28.5703125" style="629" customWidth="1"/>
    <col min="7171" max="7171" width="18.7109375" style="629" customWidth="1"/>
    <col min="7172" max="7172" width="20.85546875" style="629" customWidth="1"/>
    <col min="7173" max="7173" width="18.5703125" style="629" customWidth="1"/>
    <col min="7174" max="7174" width="12.5703125" style="629" customWidth="1"/>
    <col min="7175" max="7424" width="9.140625" style="629"/>
    <col min="7425" max="7425" width="6" style="629" customWidth="1"/>
    <col min="7426" max="7426" width="28.5703125" style="629" customWidth="1"/>
    <col min="7427" max="7427" width="18.7109375" style="629" customWidth="1"/>
    <col min="7428" max="7428" width="20.85546875" style="629" customWidth="1"/>
    <col min="7429" max="7429" width="18.5703125" style="629" customWidth="1"/>
    <col min="7430" max="7430" width="12.5703125" style="629" customWidth="1"/>
    <col min="7431" max="7680" width="9.140625" style="629"/>
    <col min="7681" max="7681" width="6" style="629" customWidth="1"/>
    <col min="7682" max="7682" width="28.5703125" style="629" customWidth="1"/>
    <col min="7683" max="7683" width="18.7109375" style="629" customWidth="1"/>
    <col min="7684" max="7684" width="20.85546875" style="629" customWidth="1"/>
    <col min="7685" max="7685" width="18.5703125" style="629" customWidth="1"/>
    <col min="7686" max="7686" width="12.5703125" style="629" customWidth="1"/>
    <col min="7687" max="7936" width="9.140625" style="629"/>
    <col min="7937" max="7937" width="6" style="629" customWidth="1"/>
    <col min="7938" max="7938" width="28.5703125" style="629" customWidth="1"/>
    <col min="7939" max="7939" width="18.7109375" style="629" customWidth="1"/>
    <col min="7940" max="7940" width="20.85546875" style="629" customWidth="1"/>
    <col min="7941" max="7941" width="18.5703125" style="629" customWidth="1"/>
    <col min="7942" max="7942" width="12.5703125" style="629" customWidth="1"/>
    <col min="7943" max="8192" width="9.140625" style="629"/>
    <col min="8193" max="8193" width="6" style="629" customWidth="1"/>
    <col min="8194" max="8194" width="28.5703125" style="629" customWidth="1"/>
    <col min="8195" max="8195" width="18.7109375" style="629" customWidth="1"/>
    <col min="8196" max="8196" width="20.85546875" style="629" customWidth="1"/>
    <col min="8197" max="8197" width="18.5703125" style="629" customWidth="1"/>
    <col min="8198" max="8198" width="12.5703125" style="629" customWidth="1"/>
    <col min="8199" max="8448" width="9.140625" style="629"/>
    <col min="8449" max="8449" width="6" style="629" customWidth="1"/>
    <col min="8450" max="8450" width="28.5703125" style="629" customWidth="1"/>
    <col min="8451" max="8451" width="18.7109375" style="629" customWidth="1"/>
    <col min="8452" max="8452" width="20.85546875" style="629" customWidth="1"/>
    <col min="8453" max="8453" width="18.5703125" style="629" customWidth="1"/>
    <col min="8454" max="8454" width="12.5703125" style="629" customWidth="1"/>
    <col min="8455" max="8704" width="9.140625" style="629"/>
    <col min="8705" max="8705" width="6" style="629" customWidth="1"/>
    <col min="8706" max="8706" width="28.5703125" style="629" customWidth="1"/>
    <col min="8707" max="8707" width="18.7109375" style="629" customWidth="1"/>
    <col min="8708" max="8708" width="20.85546875" style="629" customWidth="1"/>
    <col min="8709" max="8709" width="18.5703125" style="629" customWidth="1"/>
    <col min="8710" max="8710" width="12.5703125" style="629" customWidth="1"/>
    <col min="8711" max="8960" width="9.140625" style="629"/>
    <col min="8961" max="8961" width="6" style="629" customWidth="1"/>
    <col min="8962" max="8962" width="28.5703125" style="629" customWidth="1"/>
    <col min="8963" max="8963" width="18.7109375" style="629" customWidth="1"/>
    <col min="8964" max="8964" width="20.85546875" style="629" customWidth="1"/>
    <col min="8965" max="8965" width="18.5703125" style="629" customWidth="1"/>
    <col min="8966" max="8966" width="12.5703125" style="629" customWidth="1"/>
    <col min="8967" max="9216" width="9.140625" style="629"/>
    <col min="9217" max="9217" width="6" style="629" customWidth="1"/>
    <col min="9218" max="9218" width="28.5703125" style="629" customWidth="1"/>
    <col min="9219" max="9219" width="18.7109375" style="629" customWidth="1"/>
    <col min="9220" max="9220" width="20.85546875" style="629" customWidth="1"/>
    <col min="9221" max="9221" width="18.5703125" style="629" customWidth="1"/>
    <col min="9222" max="9222" width="12.5703125" style="629" customWidth="1"/>
    <col min="9223" max="9472" width="9.140625" style="629"/>
    <col min="9473" max="9473" width="6" style="629" customWidth="1"/>
    <col min="9474" max="9474" width="28.5703125" style="629" customWidth="1"/>
    <col min="9475" max="9475" width="18.7109375" style="629" customWidth="1"/>
    <col min="9476" max="9476" width="20.85546875" style="629" customWidth="1"/>
    <col min="9477" max="9477" width="18.5703125" style="629" customWidth="1"/>
    <col min="9478" max="9478" width="12.5703125" style="629" customWidth="1"/>
    <col min="9479" max="9728" width="9.140625" style="629"/>
    <col min="9729" max="9729" width="6" style="629" customWidth="1"/>
    <col min="9730" max="9730" width="28.5703125" style="629" customWidth="1"/>
    <col min="9731" max="9731" width="18.7109375" style="629" customWidth="1"/>
    <col min="9732" max="9732" width="20.85546875" style="629" customWidth="1"/>
    <col min="9733" max="9733" width="18.5703125" style="629" customWidth="1"/>
    <col min="9734" max="9734" width="12.5703125" style="629" customWidth="1"/>
    <col min="9735" max="9984" width="9.140625" style="629"/>
    <col min="9985" max="9985" width="6" style="629" customWidth="1"/>
    <col min="9986" max="9986" width="28.5703125" style="629" customWidth="1"/>
    <col min="9987" max="9987" width="18.7109375" style="629" customWidth="1"/>
    <col min="9988" max="9988" width="20.85546875" style="629" customWidth="1"/>
    <col min="9989" max="9989" width="18.5703125" style="629" customWidth="1"/>
    <col min="9990" max="9990" width="12.5703125" style="629" customWidth="1"/>
    <col min="9991" max="10240" width="9.140625" style="629"/>
    <col min="10241" max="10241" width="6" style="629" customWidth="1"/>
    <col min="10242" max="10242" width="28.5703125" style="629" customWidth="1"/>
    <col min="10243" max="10243" width="18.7109375" style="629" customWidth="1"/>
    <col min="10244" max="10244" width="20.85546875" style="629" customWidth="1"/>
    <col min="10245" max="10245" width="18.5703125" style="629" customWidth="1"/>
    <col min="10246" max="10246" width="12.5703125" style="629" customWidth="1"/>
    <col min="10247" max="10496" width="9.140625" style="629"/>
    <col min="10497" max="10497" width="6" style="629" customWidth="1"/>
    <col min="10498" max="10498" width="28.5703125" style="629" customWidth="1"/>
    <col min="10499" max="10499" width="18.7109375" style="629" customWidth="1"/>
    <col min="10500" max="10500" width="20.85546875" style="629" customWidth="1"/>
    <col min="10501" max="10501" width="18.5703125" style="629" customWidth="1"/>
    <col min="10502" max="10502" width="12.5703125" style="629" customWidth="1"/>
    <col min="10503" max="10752" width="9.140625" style="629"/>
    <col min="10753" max="10753" width="6" style="629" customWidth="1"/>
    <col min="10754" max="10754" width="28.5703125" style="629" customWidth="1"/>
    <col min="10755" max="10755" width="18.7109375" style="629" customWidth="1"/>
    <col min="10756" max="10756" width="20.85546875" style="629" customWidth="1"/>
    <col min="10757" max="10757" width="18.5703125" style="629" customWidth="1"/>
    <col min="10758" max="10758" width="12.5703125" style="629" customWidth="1"/>
    <col min="10759" max="11008" width="9.140625" style="629"/>
    <col min="11009" max="11009" width="6" style="629" customWidth="1"/>
    <col min="11010" max="11010" width="28.5703125" style="629" customWidth="1"/>
    <col min="11011" max="11011" width="18.7109375" style="629" customWidth="1"/>
    <col min="11012" max="11012" width="20.85546875" style="629" customWidth="1"/>
    <col min="11013" max="11013" width="18.5703125" style="629" customWidth="1"/>
    <col min="11014" max="11014" width="12.5703125" style="629" customWidth="1"/>
    <col min="11015" max="11264" width="9.140625" style="629"/>
    <col min="11265" max="11265" width="6" style="629" customWidth="1"/>
    <col min="11266" max="11266" width="28.5703125" style="629" customWidth="1"/>
    <col min="11267" max="11267" width="18.7109375" style="629" customWidth="1"/>
    <col min="11268" max="11268" width="20.85546875" style="629" customWidth="1"/>
    <col min="11269" max="11269" width="18.5703125" style="629" customWidth="1"/>
    <col min="11270" max="11270" width="12.5703125" style="629" customWidth="1"/>
    <col min="11271" max="11520" width="9.140625" style="629"/>
    <col min="11521" max="11521" width="6" style="629" customWidth="1"/>
    <col min="11522" max="11522" width="28.5703125" style="629" customWidth="1"/>
    <col min="11523" max="11523" width="18.7109375" style="629" customWidth="1"/>
    <col min="11524" max="11524" width="20.85546875" style="629" customWidth="1"/>
    <col min="11525" max="11525" width="18.5703125" style="629" customWidth="1"/>
    <col min="11526" max="11526" width="12.5703125" style="629" customWidth="1"/>
    <col min="11527" max="11776" width="9.140625" style="629"/>
    <col min="11777" max="11777" width="6" style="629" customWidth="1"/>
    <col min="11778" max="11778" width="28.5703125" style="629" customWidth="1"/>
    <col min="11779" max="11779" width="18.7109375" style="629" customWidth="1"/>
    <col min="11780" max="11780" width="20.85546875" style="629" customWidth="1"/>
    <col min="11781" max="11781" width="18.5703125" style="629" customWidth="1"/>
    <col min="11782" max="11782" width="12.5703125" style="629" customWidth="1"/>
    <col min="11783" max="12032" width="9.140625" style="629"/>
    <col min="12033" max="12033" width="6" style="629" customWidth="1"/>
    <col min="12034" max="12034" width="28.5703125" style="629" customWidth="1"/>
    <col min="12035" max="12035" width="18.7109375" style="629" customWidth="1"/>
    <col min="12036" max="12036" width="20.85546875" style="629" customWidth="1"/>
    <col min="12037" max="12037" width="18.5703125" style="629" customWidth="1"/>
    <col min="12038" max="12038" width="12.5703125" style="629" customWidth="1"/>
    <col min="12039" max="12288" width="9.140625" style="629"/>
    <col min="12289" max="12289" width="6" style="629" customWidth="1"/>
    <col min="12290" max="12290" width="28.5703125" style="629" customWidth="1"/>
    <col min="12291" max="12291" width="18.7109375" style="629" customWidth="1"/>
    <col min="12292" max="12292" width="20.85546875" style="629" customWidth="1"/>
    <col min="12293" max="12293" width="18.5703125" style="629" customWidth="1"/>
    <col min="12294" max="12294" width="12.5703125" style="629" customWidth="1"/>
    <col min="12295" max="12544" width="9.140625" style="629"/>
    <col min="12545" max="12545" width="6" style="629" customWidth="1"/>
    <col min="12546" max="12546" width="28.5703125" style="629" customWidth="1"/>
    <col min="12547" max="12547" width="18.7109375" style="629" customWidth="1"/>
    <col min="12548" max="12548" width="20.85546875" style="629" customWidth="1"/>
    <col min="12549" max="12549" width="18.5703125" style="629" customWidth="1"/>
    <col min="12550" max="12550" width="12.5703125" style="629" customWidth="1"/>
    <col min="12551" max="12800" width="9.140625" style="629"/>
    <col min="12801" max="12801" width="6" style="629" customWidth="1"/>
    <col min="12802" max="12802" width="28.5703125" style="629" customWidth="1"/>
    <col min="12803" max="12803" width="18.7109375" style="629" customWidth="1"/>
    <col min="12804" max="12804" width="20.85546875" style="629" customWidth="1"/>
    <col min="12805" max="12805" width="18.5703125" style="629" customWidth="1"/>
    <col min="12806" max="12806" width="12.5703125" style="629" customWidth="1"/>
    <col min="12807" max="13056" width="9.140625" style="629"/>
    <col min="13057" max="13057" width="6" style="629" customWidth="1"/>
    <col min="13058" max="13058" width="28.5703125" style="629" customWidth="1"/>
    <col min="13059" max="13059" width="18.7109375" style="629" customWidth="1"/>
    <col min="13060" max="13060" width="20.85546875" style="629" customWidth="1"/>
    <col min="13061" max="13061" width="18.5703125" style="629" customWidth="1"/>
    <col min="13062" max="13062" width="12.5703125" style="629" customWidth="1"/>
    <col min="13063" max="13312" width="9.140625" style="629"/>
    <col min="13313" max="13313" width="6" style="629" customWidth="1"/>
    <col min="13314" max="13314" width="28.5703125" style="629" customWidth="1"/>
    <col min="13315" max="13315" width="18.7109375" style="629" customWidth="1"/>
    <col min="13316" max="13316" width="20.85546875" style="629" customWidth="1"/>
    <col min="13317" max="13317" width="18.5703125" style="629" customWidth="1"/>
    <col min="13318" max="13318" width="12.5703125" style="629" customWidth="1"/>
    <col min="13319" max="13568" width="9.140625" style="629"/>
    <col min="13569" max="13569" width="6" style="629" customWidth="1"/>
    <col min="13570" max="13570" width="28.5703125" style="629" customWidth="1"/>
    <col min="13571" max="13571" width="18.7109375" style="629" customWidth="1"/>
    <col min="13572" max="13572" width="20.85546875" style="629" customWidth="1"/>
    <col min="13573" max="13573" width="18.5703125" style="629" customWidth="1"/>
    <col min="13574" max="13574" width="12.5703125" style="629" customWidth="1"/>
    <col min="13575" max="13824" width="9.140625" style="629"/>
    <col min="13825" max="13825" width="6" style="629" customWidth="1"/>
    <col min="13826" max="13826" width="28.5703125" style="629" customWidth="1"/>
    <col min="13827" max="13827" width="18.7109375" style="629" customWidth="1"/>
    <col min="13828" max="13828" width="20.85546875" style="629" customWidth="1"/>
    <col min="13829" max="13829" width="18.5703125" style="629" customWidth="1"/>
    <col min="13830" max="13830" width="12.5703125" style="629" customWidth="1"/>
    <col min="13831" max="14080" width="9.140625" style="629"/>
    <col min="14081" max="14081" width="6" style="629" customWidth="1"/>
    <col min="14082" max="14082" width="28.5703125" style="629" customWidth="1"/>
    <col min="14083" max="14083" width="18.7109375" style="629" customWidth="1"/>
    <col min="14084" max="14084" width="20.85546875" style="629" customWidth="1"/>
    <col min="14085" max="14085" width="18.5703125" style="629" customWidth="1"/>
    <col min="14086" max="14086" width="12.5703125" style="629" customWidth="1"/>
    <col min="14087" max="14336" width="9.140625" style="629"/>
    <col min="14337" max="14337" width="6" style="629" customWidth="1"/>
    <col min="14338" max="14338" width="28.5703125" style="629" customWidth="1"/>
    <col min="14339" max="14339" width="18.7109375" style="629" customWidth="1"/>
    <col min="14340" max="14340" width="20.85546875" style="629" customWidth="1"/>
    <col min="14341" max="14341" width="18.5703125" style="629" customWidth="1"/>
    <col min="14342" max="14342" width="12.5703125" style="629" customWidth="1"/>
    <col min="14343" max="14592" width="9.140625" style="629"/>
    <col min="14593" max="14593" width="6" style="629" customWidth="1"/>
    <col min="14594" max="14594" width="28.5703125" style="629" customWidth="1"/>
    <col min="14595" max="14595" width="18.7109375" style="629" customWidth="1"/>
    <col min="14596" max="14596" width="20.85546875" style="629" customWidth="1"/>
    <col min="14597" max="14597" width="18.5703125" style="629" customWidth="1"/>
    <col min="14598" max="14598" width="12.5703125" style="629" customWidth="1"/>
    <col min="14599" max="14848" width="9.140625" style="629"/>
    <col min="14849" max="14849" width="6" style="629" customWidth="1"/>
    <col min="14850" max="14850" width="28.5703125" style="629" customWidth="1"/>
    <col min="14851" max="14851" width="18.7109375" style="629" customWidth="1"/>
    <col min="14852" max="14852" width="20.85546875" style="629" customWidth="1"/>
    <col min="14853" max="14853" width="18.5703125" style="629" customWidth="1"/>
    <col min="14854" max="14854" width="12.5703125" style="629" customWidth="1"/>
    <col min="14855" max="15104" width="9.140625" style="629"/>
    <col min="15105" max="15105" width="6" style="629" customWidth="1"/>
    <col min="15106" max="15106" width="28.5703125" style="629" customWidth="1"/>
    <col min="15107" max="15107" width="18.7109375" style="629" customWidth="1"/>
    <col min="15108" max="15108" width="20.85546875" style="629" customWidth="1"/>
    <col min="15109" max="15109" width="18.5703125" style="629" customWidth="1"/>
    <col min="15110" max="15110" width="12.5703125" style="629" customWidth="1"/>
    <col min="15111" max="15360" width="9.140625" style="629"/>
    <col min="15361" max="15361" width="6" style="629" customWidth="1"/>
    <col min="15362" max="15362" width="28.5703125" style="629" customWidth="1"/>
    <col min="15363" max="15363" width="18.7109375" style="629" customWidth="1"/>
    <col min="15364" max="15364" width="20.85546875" style="629" customWidth="1"/>
    <col min="15365" max="15365" width="18.5703125" style="629" customWidth="1"/>
    <col min="15366" max="15366" width="12.5703125" style="629" customWidth="1"/>
    <col min="15367" max="15616" width="9.140625" style="629"/>
    <col min="15617" max="15617" width="6" style="629" customWidth="1"/>
    <col min="15618" max="15618" width="28.5703125" style="629" customWidth="1"/>
    <col min="15619" max="15619" width="18.7109375" style="629" customWidth="1"/>
    <col min="15620" max="15620" width="20.85546875" style="629" customWidth="1"/>
    <col min="15621" max="15621" width="18.5703125" style="629" customWidth="1"/>
    <col min="15622" max="15622" width="12.5703125" style="629" customWidth="1"/>
    <col min="15623" max="15872" width="9.140625" style="629"/>
    <col min="15873" max="15873" width="6" style="629" customWidth="1"/>
    <col min="15874" max="15874" width="28.5703125" style="629" customWidth="1"/>
    <col min="15875" max="15875" width="18.7109375" style="629" customWidth="1"/>
    <col min="15876" max="15876" width="20.85546875" style="629" customWidth="1"/>
    <col min="15877" max="15877" width="18.5703125" style="629" customWidth="1"/>
    <col min="15878" max="15878" width="12.5703125" style="629" customWidth="1"/>
    <col min="15879" max="16128" width="9.140625" style="629"/>
    <col min="16129" max="16129" width="6" style="629" customWidth="1"/>
    <col min="16130" max="16130" width="28.5703125" style="629" customWidth="1"/>
    <col min="16131" max="16131" width="18.7109375" style="629" customWidth="1"/>
    <col min="16132" max="16132" width="20.85546875" style="629" customWidth="1"/>
    <col min="16133" max="16133" width="18.5703125" style="629" customWidth="1"/>
    <col min="16134" max="16134" width="12.5703125" style="629" customWidth="1"/>
    <col min="16135" max="16384" width="9.140625" style="629"/>
  </cols>
  <sheetData>
    <row r="2" spans="1:6" x14ac:dyDescent="0.2">
      <c r="A2" s="845" t="s">
        <v>350</v>
      </c>
      <c r="B2" s="845"/>
      <c r="C2" s="845"/>
      <c r="D2" s="845"/>
      <c r="E2" s="845"/>
      <c r="F2" s="845"/>
    </row>
    <row r="3" spans="1:6" x14ac:dyDescent="0.2">
      <c r="A3" s="845" t="s">
        <v>1061</v>
      </c>
      <c r="B3" s="845"/>
      <c r="C3" s="845"/>
      <c r="D3" s="845"/>
      <c r="E3" s="845"/>
      <c r="F3" s="845"/>
    </row>
    <row r="4" spans="1:6" x14ac:dyDescent="0.2">
      <c r="A4" s="705"/>
      <c r="B4" s="705"/>
      <c r="C4" s="705"/>
      <c r="D4" s="705"/>
      <c r="E4" s="705"/>
      <c r="F4" s="705"/>
    </row>
    <row r="5" spans="1:6" ht="15" thickBot="1" x14ac:dyDescent="0.25"/>
    <row r="6" spans="1:6" ht="43.5" thickBot="1" x14ac:dyDescent="0.25">
      <c r="A6" s="706" t="s">
        <v>1062</v>
      </c>
      <c r="B6" s="707" t="s">
        <v>1063</v>
      </c>
      <c r="C6" s="707" t="s">
        <v>1064</v>
      </c>
      <c r="D6" s="707" t="s">
        <v>1065</v>
      </c>
      <c r="E6" s="707" t="s">
        <v>1066</v>
      </c>
      <c r="F6" s="708" t="s">
        <v>1067</v>
      </c>
    </row>
    <row r="7" spans="1:6" ht="15" thickBot="1" x14ac:dyDescent="0.25">
      <c r="A7" s="756">
        <v>1</v>
      </c>
      <c r="B7" s="709">
        <v>2</v>
      </c>
      <c r="C7" s="709">
        <v>3</v>
      </c>
      <c r="D7" s="709">
        <v>4</v>
      </c>
      <c r="E7" s="709">
        <v>5</v>
      </c>
      <c r="F7" s="757">
        <v>6</v>
      </c>
    </row>
    <row r="8" spans="1:6" x14ac:dyDescent="0.2">
      <c r="A8" s="710"/>
      <c r="B8" s="711"/>
      <c r="C8" s="711"/>
      <c r="D8" s="711"/>
      <c r="E8" s="711"/>
      <c r="F8" s="712"/>
    </row>
    <row r="9" spans="1:6" x14ac:dyDescent="0.2">
      <c r="A9" s="713"/>
      <c r="B9" s="714"/>
      <c r="C9" s="714"/>
      <c r="D9" s="714"/>
      <c r="E9" s="714"/>
      <c r="F9" s="715"/>
    </row>
    <row r="10" spans="1:6" x14ac:dyDescent="0.2">
      <c r="A10" s="713"/>
      <c r="B10" s="714"/>
      <c r="C10" s="714"/>
      <c r="D10" s="714"/>
      <c r="E10" s="714"/>
      <c r="F10" s="715"/>
    </row>
    <row r="11" spans="1:6" x14ac:dyDescent="0.2">
      <c r="A11" s="713"/>
      <c r="B11" s="714"/>
      <c r="C11" s="714"/>
      <c r="D11" s="714"/>
      <c r="E11" s="714"/>
      <c r="F11" s="715"/>
    </row>
    <row r="12" spans="1:6" x14ac:dyDescent="0.2">
      <c r="A12" s="713"/>
      <c r="B12" s="714"/>
      <c r="C12" s="714"/>
      <c r="D12" s="714"/>
      <c r="E12" s="714"/>
      <c r="F12" s="715"/>
    </row>
    <row r="13" spans="1:6" x14ac:dyDescent="0.2">
      <c r="A13" s="713"/>
      <c r="B13" s="714"/>
      <c r="C13" s="714"/>
      <c r="D13" s="714"/>
      <c r="E13" s="714"/>
      <c r="F13" s="715"/>
    </row>
    <row r="14" spans="1:6" x14ac:dyDescent="0.2">
      <c r="A14" s="713"/>
      <c r="B14" s="714"/>
      <c r="C14" s="714"/>
      <c r="D14" s="714"/>
      <c r="E14" s="714"/>
      <c r="F14" s="715"/>
    </row>
    <row r="15" spans="1:6" x14ac:dyDescent="0.2">
      <c r="A15" s="713"/>
      <c r="B15" s="714"/>
      <c r="C15" s="714"/>
      <c r="D15" s="714"/>
      <c r="E15" s="714"/>
      <c r="F15" s="715"/>
    </row>
    <row r="16" spans="1:6" x14ac:dyDescent="0.2">
      <c r="A16" s="713"/>
      <c r="B16" s="714"/>
      <c r="C16" s="714"/>
      <c r="D16" s="714"/>
      <c r="E16" s="714"/>
      <c r="F16" s="715"/>
    </row>
    <row r="17" spans="1:6" x14ac:dyDescent="0.2">
      <c r="A17" s="713"/>
      <c r="B17" s="714"/>
      <c r="C17" s="714"/>
      <c r="D17" s="714"/>
      <c r="E17" s="714"/>
      <c r="F17" s="715"/>
    </row>
    <row r="18" spans="1:6" x14ac:dyDescent="0.2">
      <c r="A18" s="713"/>
      <c r="B18" s="714"/>
      <c r="C18" s="714"/>
      <c r="D18" s="714"/>
      <c r="E18" s="714"/>
      <c r="F18" s="715"/>
    </row>
    <row r="19" spans="1:6" x14ac:dyDescent="0.2">
      <c r="A19" s="713"/>
      <c r="B19" s="714"/>
      <c r="C19" s="714"/>
      <c r="D19" s="714"/>
      <c r="E19" s="714"/>
      <c r="F19" s="715"/>
    </row>
    <row r="20" spans="1:6" x14ac:dyDescent="0.2">
      <c r="A20" s="713"/>
      <c r="B20" s="714"/>
      <c r="C20" s="714"/>
      <c r="D20" s="714"/>
      <c r="E20" s="714"/>
      <c r="F20" s="715"/>
    </row>
    <row r="21" spans="1:6" x14ac:dyDescent="0.2">
      <c r="A21" s="713"/>
      <c r="B21" s="714"/>
      <c r="C21" s="714"/>
      <c r="D21" s="714"/>
      <c r="E21" s="714"/>
      <c r="F21" s="715"/>
    </row>
    <row r="22" spans="1:6" x14ac:dyDescent="0.2">
      <c r="A22" s="713"/>
      <c r="B22" s="714"/>
      <c r="C22" s="714"/>
      <c r="D22" s="714"/>
      <c r="E22" s="714"/>
      <c r="F22" s="715"/>
    </row>
    <row r="23" spans="1:6" x14ac:dyDescent="0.2">
      <c r="A23" s="713"/>
      <c r="B23" s="714"/>
      <c r="C23" s="714"/>
      <c r="D23" s="714"/>
      <c r="E23" s="714"/>
      <c r="F23" s="715"/>
    </row>
    <row r="24" spans="1:6" x14ac:dyDescent="0.2">
      <c r="A24" s="713"/>
      <c r="B24" s="714"/>
      <c r="C24" s="714"/>
      <c r="D24" s="714"/>
      <c r="E24" s="714"/>
      <c r="F24" s="715"/>
    </row>
    <row r="25" spans="1:6" x14ac:dyDescent="0.2">
      <c r="A25" s="713"/>
      <c r="B25" s="714"/>
      <c r="C25" s="714"/>
      <c r="D25" s="714"/>
      <c r="E25" s="714"/>
      <c r="F25" s="715"/>
    </row>
    <row r="26" spans="1:6" x14ac:dyDescent="0.2">
      <c r="A26" s="713"/>
      <c r="B26" s="714"/>
      <c r="C26" s="714"/>
      <c r="D26" s="714"/>
      <c r="E26" s="714"/>
      <c r="F26" s="715"/>
    </row>
    <row r="27" spans="1:6" x14ac:dyDescent="0.2">
      <c r="A27" s="713"/>
      <c r="B27" s="714"/>
      <c r="C27" s="714"/>
      <c r="D27" s="714"/>
      <c r="E27" s="714"/>
      <c r="F27" s="715"/>
    </row>
    <row r="28" spans="1:6" ht="15" thickBot="1" x14ac:dyDescent="0.25">
      <c r="A28" s="716"/>
      <c r="B28" s="717"/>
      <c r="C28" s="717"/>
      <c r="D28" s="717"/>
      <c r="E28" s="717"/>
      <c r="F28" s="718"/>
    </row>
  </sheetData>
  <mergeCells count="2">
    <mergeCell ref="A2:F2"/>
    <mergeCell ref="A3:F3"/>
  </mergeCells>
  <pageMargins left="0.70866141732283505" right="0.70866141732283505" top="0.74803149606299202" bottom="0.74803149606299202" header="0.31496062992126" footer="0.31496062992126"/>
  <pageSetup scale="76" orientation="portrait" r:id="rId1"/>
  <headerFooter>
    <oddHeader>&amp;L&amp;"Tahoma,Bold"Bank/Savings House  ____________________&amp;R&amp;"Tahoma,Bold"LP Form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L50"/>
  <sheetViews>
    <sheetView showGridLines="0" showWhiteSpace="0" view="pageBreakPreview" zoomScale="80" zoomScaleNormal="80" zoomScaleSheetLayoutView="80" zoomScalePageLayoutView="90" workbookViewId="0">
      <selection activeCell="B6" sqref="B6:J41"/>
    </sheetView>
  </sheetViews>
  <sheetFormatPr defaultColWidth="11.42578125" defaultRowHeight="14.25" x14ac:dyDescent="0.2"/>
  <cols>
    <col min="1" max="1" width="2.140625" style="558" customWidth="1"/>
    <col min="2" max="2" width="11.42578125" style="557" customWidth="1"/>
    <col min="3" max="3" width="53.5703125" style="557" customWidth="1"/>
    <col min="4" max="4" width="16.7109375" style="557" customWidth="1"/>
    <col min="5" max="5" width="18.85546875" style="557" customWidth="1"/>
    <col min="6" max="8" width="16.7109375" style="557" customWidth="1"/>
    <col min="9" max="9" width="19.28515625" style="557" customWidth="1"/>
    <col min="10" max="10" width="18.85546875" style="557" customWidth="1"/>
    <col min="11" max="11" width="11.42578125" style="557" customWidth="1"/>
    <col min="12" max="256" width="11.42578125" style="558"/>
    <col min="257" max="257" width="2.140625" style="558" customWidth="1"/>
    <col min="258" max="258" width="11.42578125" style="558" customWidth="1"/>
    <col min="259" max="259" width="53.5703125" style="558" customWidth="1"/>
    <col min="260" max="260" width="16.7109375" style="558" customWidth="1"/>
    <col min="261" max="261" width="18.85546875" style="558" customWidth="1"/>
    <col min="262" max="264" width="16.7109375" style="558" customWidth="1"/>
    <col min="265" max="265" width="19.28515625" style="558" customWidth="1"/>
    <col min="266" max="266" width="18.85546875" style="558" customWidth="1"/>
    <col min="267" max="267" width="11.42578125" style="558" customWidth="1"/>
    <col min="268" max="512" width="11.42578125" style="558"/>
    <col min="513" max="513" width="2.140625" style="558" customWidth="1"/>
    <col min="514" max="514" width="11.42578125" style="558" customWidth="1"/>
    <col min="515" max="515" width="53.5703125" style="558" customWidth="1"/>
    <col min="516" max="516" width="16.7109375" style="558" customWidth="1"/>
    <col min="517" max="517" width="18.85546875" style="558" customWidth="1"/>
    <col min="518" max="520" width="16.7109375" style="558" customWidth="1"/>
    <col min="521" max="521" width="19.28515625" style="558" customWidth="1"/>
    <col min="522" max="522" width="18.85546875" style="558" customWidth="1"/>
    <col min="523" max="523" width="11.42578125" style="558" customWidth="1"/>
    <col min="524" max="768" width="11.42578125" style="558"/>
    <col min="769" max="769" width="2.140625" style="558" customWidth="1"/>
    <col min="770" max="770" width="11.42578125" style="558" customWidth="1"/>
    <col min="771" max="771" width="53.5703125" style="558" customWidth="1"/>
    <col min="772" max="772" width="16.7109375" style="558" customWidth="1"/>
    <col min="773" max="773" width="18.85546875" style="558" customWidth="1"/>
    <col min="774" max="776" width="16.7109375" style="558" customWidth="1"/>
    <col min="777" max="777" width="19.28515625" style="558" customWidth="1"/>
    <col min="778" max="778" width="18.85546875" style="558" customWidth="1"/>
    <col min="779" max="779" width="11.42578125" style="558" customWidth="1"/>
    <col min="780" max="1024" width="11.42578125" style="558"/>
    <col min="1025" max="1025" width="2.140625" style="558" customWidth="1"/>
    <col min="1026" max="1026" width="11.42578125" style="558" customWidth="1"/>
    <col min="1027" max="1027" width="53.5703125" style="558" customWidth="1"/>
    <col min="1028" max="1028" width="16.7109375" style="558" customWidth="1"/>
    <col min="1029" max="1029" width="18.85546875" style="558" customWidth="1"/>
    <col min="1030" max="1032" width="16.7109375" style="558" customWidth="1"/>
    <col min="1033" max="1033" width="19.28515625" style="558" customWidth="1"/>
    <col min="1034" max="1034" width="18.85546875" style="558" customWidth="1"/>
    <col min="1035" max="1035" width="11.42578125" style="558" customWidth="1"/>
    <col min="1036" max="1280" width="11.42578125" style="558"/>
    <col min="1281" max="1281" width="2.140625" style="558" customWidth="1"/>
    <col min="1282" max="1282" width="11.42578125" style="558" customWidth="1"/>
    <col min="1283" max="1283" width="53.5703125" style="558" customWidth="1"/>
    <col min="1284" max="1284" width="16.7109375" style="558" customWidth="1"/>
    <col min="1285" max="1285" width="18.85546875" style="558" customWidth="1"/>
    <col min="1286" max="1288" width="16.7109375" style="558" customWidth="1"/>
    <col min="1289" max="1289" width="19.28515625" style="558" customWidth="1"/>
    <col min="1290" max="1290" width="18.85546875" style="558" customWidth="1"/>
    <col min="1291" max="1291" width="11.42578125" style="558" customWidth="1"/>
    <col min="1292" max="1536" width="11.42578125" style="558"/>
    <col min="1537" max="1537" width="2.140625" style="558" customWidth="1"/>
    <col min="1538" max="1538" width="11.42578125" style="558" customWidth="1"/>
    <col min="1539" max="1539" width="53.5703125" style="558" customWidth="1"/>
    <col min="1540" max="1540" width="16.7109375" style="558" customWidth="1"/>
    <col min="1541" max="1541" width="18.85546875" style="558" customWidth="1"/>
    <col min="1542" max="1544" width="16.7109375" style="558" customWidth="1"/>
    <col min="1545" max="1545" width="19.28515625" style="558" customWidth="1"/>
    <col min="1546" max="1546" width="18.85546875" style="558" customWidth="1"/>
    <col min="1547" max="1547" width="11.42578125" style="558" customWidth="1"/>
    <col min="1548" max="1792" width="11.42578125" style="558"/>
    <col min="1793" max="1793" width="2.140625" style="558" customWidth="1"/>
    <col min="1794" max="1794" width="11.42578125" style="558" customWidth="1"/>
    <col min="1795" max="1795" width="53.5703125" style="558" customWidth="1"/>
    <col min="1796" max="1796" width="16.7109375" style="558" customWidth="1"/>
    <col min="1797" max="1797" width="18.85546875" style="558" customWidth="1"/>
    <col min="1798" max="1800" width="16.7109375" style="558" customWidth="1"/>
    <col min="1801" max="1801" width="19.28515625" style="558" customWidth="1"/>
    <col min="1802" max="1802" width="18.85546875" style="558" customWidth="1"/>
    <col min="1803" max="1803" width="11.42578125" style="558" customWidth="1"/>
    <col min="1804" max="2048" width="11.42578125" style="558"/>
    <col min="2049" max="2049" width="2.140625" style="558" customWidth="1"/>
    <col min="2050" max="2050" width="11.42578125" style="558" customWidth="1"/>
    <col min="2051" max="2051" width="53.5703125" style="558" customWidth="1"/>
    <col min="2052" max="2052" width="16.7109375" style="558" customWidth="1"/>
    <col min="2053" max="2053" width="18.85546875" style="558" customWidth="1"/>
    <col min="2054" max="2056" width="16.7109375" style="558" customWidth="1"/>
    <col min="2057" max="2057" width="19.28515625" style="558" customWidth="1"/>
    <col min="2058" max="2058" width="18.85546875" style="558" customWidth="1"/>
    <col min="2059" max="2059" width="11.42578125" style="558" customWidth="1"/>
    <col min="2060" max="2304" width="11.42578125" style="558"/>
    <col min="2305" max="2305" width="2.140625" style="558" customWidth="1"/>
    <col min="2306" max="2306" width="11.42578125" style="558" customWidth="1"/>
    <col min="2307" max="2307" width="53.5703125" style="558" customWidth="1"/>
    <col min="2308" max="2308" width="16.7109375" style="558" customWidth="1"/>
    <col min="2309" max="2309" width="18.85546875" style="558" customWidth="1"/>
    <col min="2310" max="2312" width="16.7109375" style="558" customWidth="1"/>
    <col min="2313" max="2313" width="19.28515625" style="558" customWidth="1"/>
    <col min="2314" max="2314" width="18.85546875" style="558" customWidth="1"/>
    <col min="2315" max="2315" width="11.42578125" style="558" customWidth="1"/>
    <col min="2316" max="2560" width="11.42578125" style="558"/>
    <col min="2561" max="2561" width="2.140625" style="558" customWidth="1"/>
    <col min="2562" max="2562" width="11.42578125" style="558" customWidth="1"/>
    <col min="2563" max="2563" width="53.5703125" style="558" customWidth="1"/>
    <col min="2564" max="2564" width="16.7109375" style="558" customWidth="1"/>
    <col min="2565" max="2565" width="18.85546875" style="558" customWidth="1"/>
    <col min="2566" max="2568" width="16.7109375" style="558" customWidth="1"/>
    <col min="2569" max="2569" width="19.28515625" style="558" customWidth="1"/>
    <col min="2570" max="2570" width="18.85546875" style="558" customWidth="1"/>
    <col min="2571" max="2571" width="11.42578125" style="558" customWidth="1"/>
    <col min="2572" max="2816" width="11.42578125" style="558"/>
    <col min="2817" max="2817" width="2.140625" style="558" customWidth="1"/>
    <col min="2818" max="2818" width="11.42578125" style="558" customWidth="1"/>
    <col min="2819" max="2819" width="53.5703125" style="558" customWidth="1"/>
    <col min="2820" max="2820" width="16.7109375" style="558" customWidth="1"/>
    <col min="2821" max="2821" width="18.85546875" style="558" customWidth="1"/>
    <col min="2822" max="2824" width="16.7109375" style="558" customWidth="1"/>
    <col min="2825" max="2825" width="19.28515625" style="558" customWidth="1"/>
    <col min="2826" max="2826" width="18.85546875" style="558" customWidth="1"/>
    <col min="2827" max="2827" width="11.42578125" style="558" customWidth="1"/>
    <col min="2828" max="3072" width="11.42578125" style="558"/>
    <col min="3073" max="3073" width="2.140625" style="558" customWidth="1"/>
    <col min="3074" max="3074" width="11.42578125" style="558" customWidth="1"/>
    <col min="3075" max="3075" width="53.5703125" style="558" customWidth="1"/>
    <col min="3076" max="3076" width="16.7109375" style="558" customWidth="1"/>
    <col min="3077" max="3077" width="18.85546875" style="558" customWidth="1"/>
    <col min="3078" max="3080" width="16.7109375" style="558" customWidth="1"/>
    <col min="3081" max="3081" width="19.28515625" style="558" customWidth="1"/>
    <col min="3082" max="3082" width="18.85546875" style="558" customWidth="1"/>
    <col min="3083" max="3083" width="11.42578125" style="558" customWidth="1"/>
    <col min="3084" max="3328" width="11.42578125" style="558"/>
    <col min="3329" max="3329" width="2.140625" style="558" customWidth="1"/>
    <col min="3330" max="3330" width="11.42578125" style="558" customWidth="1"/>
    <col min="3331" max="3331" width="53.5703125" style="558" customWidth="1"/>
    <col min="3332" max="3332" width="16.7109375" style="558" customWidth="1"/>
    <col min="3333" max="3333" width="18.85546875" style="558" customWidth="1"/>
    <col min="3334" max="3336" width="16.7109375" style="558" customWidth="1"/>
    <col min="3337" max="3337" width="19.28515625" style="558" customWidth="1"/>
    <col min="3338" max="3338" width="18.85546875" style="558" customWidth="1"/>
    <col min="3339" max="3339" width="11.42578125" style="558" customWidth="1"/>
    <col min="3340" max="3584" width="11.42578125" style="558"/>
    <col min="3585" max="3585" width="2.140625" style="558" customWidth="1"/>
    <col min="3586" max="3586" width="11.42578125" style="558" customWidth="1"/>
    <col min="3587" max="3587" width="53.5703125" style="558" customWidth="1"/>
    <col min="3588" max="3588" width="16.7109375" style="558" customWidth="1"/>
    <col min="3589" max="3589" width="18.85546875" style="558" customWidth="1"/>
    <col min="3590" max="3592" width="16.7109375" style="558" customWidth="1"/>
    <col min="3593" max="3593" width="19.28515625" style="558" customWidth="1"/>
    <col min="3594" max="3594" width="18.85546875" style="558" customWidth="1"/>
    <col min="3595" max="3595" width="11.42578125" style="558" customWidth="1"/>
    <col min="3596" max="3840" width="11.42578125" style="558"/>
    <col min="3841" max="3841" width="2.140625" style="558" customWidth="1"/>
    <col min="3842" max="3842" width="11.42578125" style="558" customWidth="1"/>
    <col min="3843" max="3843" width="53.5703125" style="558" customWidth="1"/>
    <col min="3844" max="3844" width="16.7109375" style="558" customWidth="1"/>
    <col min="3845" max="3845" width="18.85546875" style="558" customWidth="1"/>
    <col min="3846" max="3848" width="16.7109375" style="558" customWidth="1"/>
    <col min="3849" max="3849" width="19.28515625" style="558" customWidth="1"/>
    <col min="3850" max="3850" width="18.85546875" style="558" customWidth="1"/>
    <col min="3851" max="3851" width="11.42578125" style="558" customWidth="1"/>
    <col min="3852" max="4096" width="11.42578125" style="558"/>
    <col min="4097" max="4097" width="2.140625" style="558" customWidth="1"/>
    <col min="4098" max="4098" width="11.42578125" style="558" customWidth="1"/>
    <col min="4099" max="4099" width="53.5703125" style="558" customWidth="1"/>
    <col min="4100" max="4100" width="16.7109375" style="558" customWidth="1"/>
    <col min="4101" max="4101" width="18.85546875" style="558" customWidth="1"/>
    <col min="4102" max="4104" width="16.7109375" style="558" customWidth="1"/>
    <col min="4105" max="4105" width="19.28515625" style="558" customWidth="1"/>
    <col min="4106" max="4106" width="18.85546875" style="558" customWidth="1"/>
    <col min="4107" max="4107" width="11.42578125" style="558" customWidth="1"/>
    <col min="4108" max="4352" width="11.42578125" style="558"/>
    <col min="4353" max="4353" width="2.140625" style="558" customWidth="1"/>
    <col min="4354" max="4354" width="11.42578125" style="558" customWidth="1"/>
    <col min="4355" max="4355" width="53.5703125" style="558" customWidth="1"/>
    <col min="4356" max="4356" width="16.7109375" style="558" customWidth="1"/>
    <col min="4357" max="4357" width="18.85546875" style="558" customWidth="1"/>
    <col min="4358" max="4360" width="16.7109375" style="558" customWidth="1"/>
    <col min="4361" max="4361" width="19.28515625" style="558" customWidth="1"/>
    <col min="4362" max="4362" width="18.85546875" style="558" customWidth="1"/>
    <col min="4363" max="4363" width="11.42578125" style="558" customWidth="1"/>
    <col min="4364" max="4608" width="11.42578125" style="558"/>
    <col min="4609" max="4609" width="2.140625" style="558" customWidth="1"/>
    <col min="4610" max="4610" width="11.42578125" style="558" customWidth="1"/>
    <col min="4611" max="4611" width="53.5703125" style="558" customWidth="1"/>
    <col min="4612" max="4612" width="16.7109375" style="558" customWidth="1"/>
    <col min="4613" max="4613" width="18.85546875" style="558" customWidth="1"/>
    <col min="4614" max="4616" width="16.7109375" style="558" customWidth="1"/>
    <col min="4617" max="4617" width="19.28515625" style="558" customWidth="1"/>
    <col min="4618" max="4618" width="18.85546875" style="558" customWidth="1"/>
    <col min="4619" max="4619" width="11.42578125" style="558" customWidth="1"/>
    <col min="4620" max="4864" width="11.42578125" style="558"/>
    <col min="4865" max="4865" width="2.140625" style="558" customWidth="1"/>
    <col min="4866" max="4866" width="11.42578125" style="558" customWidth="1"/>
    <col min="4867" max="4867" width="53.5703125" style="558" customWidth="1"/>
    <col min="4868" max="4868" width="16.7109375" style="558" customWidth="1"/>
    <col min="4869" max="4869" width="18.85546875" style="558" customWidth="1"/>
    <col min="4870" max="4872" width="16.7109375" style="558" customWidth="1"/>
    <col min="4873" max="4873" width="19.28515625" style="558" customWidth="1"/>
    <col min="4874" max="4874" width="18.85546875" style="558" customWidth="1"/>
    <col min="4875" max="4875" width="11.42578125" style="558" customWidth="1"/>
    <col min="4876" max="5120" width="11.42578125" style="558"/>
    <col min="5121" max="5121" width="2.140625" style="558" customWidth="1"/>
    <col min="5122" max="5122" width="11.42578125" style="558" customWidth="1"/>
    <col min="5123" max="5123" width="53.5703125" style="558" customWidth="1"/>
    <col min="5124" max="5124" width="16.7109375" style="558" customWidth="1"/>
    <col min="5125" max="5125" width="18.85546875" style="558" customWidth="1"/>
    <col min="5126" max="5128" width="16.7109375" style="558" customWidth="1"/>
    <col min="5129" max="5129" width="19.28515625" style="558" customWidth="1"/>
    <col min="5130" max="5130" width="18.85546875" style="558" customWidth="1"/>
    <col min="5131" max="5131" width="11.42578125" style="558" customWidth="1"/>
    <col min="5132" max="5376" width="11.42578125" style="558"/>
    <col min="5377" max="5377" width="2.140625" style="558" customWidth="1"/>
    <col min="5378" max="5378" width="11.42578125" style="558" customWidth="1"/>
    <col min="5379" max="5379" width="53.5703125" style="558" customWidth="1"/>
    <col min="5380" max="5380" width="16.7109375" style="558" customWidth="1"/>
    <col min="5381" max="5381" width="18.85546875" style="558" customWidth="1"/>
    <col min="5382" max="5384" width="16.7109375" style="558" customWidth="1"/>
    <col min="5385" max="5385" width="19.28515625" style="558" customWidth="1"/>
    <col min="5386" max="5386" width="18.85546875" style="558" customWidth="1"/>
    <col min="5387" max="5387" width="11.42578125" style="558" customWidth="1"/>
    <col min="5388" max="5632" width="11.42578125" style="558"/>
    <col min="5633" max="5633" width="2.140625" style="558" customWidth="1"/>
    <col min="5634" max="5634" width="11.42578125" style="558" customWidth="1"/>
    <col min="5635" max="5635" width="53.5703125" style="558" customWidth="1"/>
    <col min="5636" max="5636" width="16.7109375" style="558" customWidth="1"/>
    <col min="5637" max="5637" width="18.85546875" style="558" customWidth="1"/>
    <col min="5638" max="5640" width="16.7109375" style="558" customWidth="1"/>
    <col min="5641" max="5641" width="19.28515625" style="558" customWidth="1"/>
    <col min="5642" max="5642" width="18.85546875" style="558" customWidth="1"/>
    <col min="5643" max="5643" width="11.42578125" style="558" customWidth="1"/>
    <col min="5644" max="5888" width="11.42578125" style="558"/>
    <col min="5889" max="5889" width="2.140625" style="558" customWidth="1"/>
    <col min="5890" max="5890" width="11.42578125" style="558" customWidth="1"/>
    <col min="5891" max="5891" width="53.5703125" style="558" customWidth="1"/>
    <col min="5892" max="5892" width="16.7109375" style="558" customWidth="1"/>
    <col min="5893" max="5893" width="18.85546875" style="558" customWidth="1"/>
    <col min="5894" max="5896" width="16.7109375" style="558" customWidth="1"/>
    <col min="5897" max="5897" width="19.28515625" style="558" customWidth="1"/>
    <col min="5898" max="5898" width="18.85546875" style="558" customWidth="1"/>
    <col min="5899" max="5899" width="11.42578125" style="558" customWidth="1"/>
    <col min="5900" max="6144" width="11.42578125" style="558"/>
    <col min="6145" max="6145" width="2.140625" style="558" customWidth="1"/>
    <col min="6146" max="6146" width="11.42578125" style="558" customWidth="1"/>
    <col min="6147" max="6147" width="53.5703125" style="558" customWidth="1"/>
    <col min="6148" max="6148" width="16.7109375" style="558" customWidth="1"/>
    <col min="6149" max="6149" width="18.85546875" style="558" customWidth="1"/>
    <col min="6150" max="6152" width="16.7109375" style="558" customWidth="1"/>
    <col min="6153" max="6153" width="19.28515625" style="558" customWidth="1"/>
    <col min="6154" max="6154" width="18.85546875" style="558" customWidth="1"/>
    <col min="6155" max="6155" width="11.42578125" style="558" customWidth="1"/>
    <col min="6156" max="6400" width="11.42578125" style="558"/>
    <col min="6401" max="6401" width="2.140625" style="558" customWidth="1"/>
    <col min="6402" max="6402" width="11.42578125" style="558" customWidth="1"/>
    <col min="6403" max="6403" width="53.5703125" style="558" customWidth="1"/>
    <col min="6404" max="6404" width="16.7109375" style="558" customWidth="1"/>
    <col min="6405" max="6405" width="18.85546875" style="558" customWidth="1"/>
    <col min="6406" max="6408" width="16.7109375" style="558" customWidth="1"/>
    <col min="6409" max="6409" width="19.28515625" style="558" customWidth="1"/>
    <col min="6410" max="6410" width="18.85546875" style="558" customWidth="1"/>
    <col min="6411" max="6411" width="11.42578125" style="558" customWidth="1"/>
    <col min="6412" max="6656" width="11.42578125" style="558"/>
    <col min="6657" max="6657" width="2.140625" style="558" customWidth="1"/>
    <col min="6658" max="6658" width="11.42578125" style="558" customWidth="1"/>
    <col min="6659" max="6659" width="53.5703125" style="558" customWidth="1"/>
    <col min="6660" max="6660" width="16.7109375" style="558" customWidth="1"/>
    <col min="6661" max="6661" width="18.85546875" style="558" customWidth="1"/>
    <col min="6662" max="6664" width="16.7109375" style="558" customWidth="1"/>
    <col min="6665" max="6665" width="19.28515625" style="558" customWidth="1"/>
    <col min="6666" max="6666" width="18.85546875" style="558" customWidth="1"/>
    <col min="6667" max="6667" width="11.42578125" style="558" customWidth="1"/>
    <col min="6668" max="6912" width="11.42578125" style="558"/>
    <col min="6913" max="6913" width="2.140625" style="558" customWidth="1"/>
    <col min="6914" max="6914" width="11.42578125" style="558" customWidth="1"/>
    <col min="6915" max="6915" width="53.5703125" style="558" customWidth="1"/>
    <col min="6916" max="6916" width="16.7109375" style="558" customWidth="1"/>
    <col min="6917" max="6917" width="18.85546875" style="558" customWidth="1"/>
    <col min="6918" max="6920" width="16.7109375" style="558" customWidth="1"/>
    <col min="6921" max="6921" width="19.28515625" style="558" customWidth="1"/>
    <col min="6922" max="6922" width="18.85546875" style="558" customWidth="1"/>
    <col min="6923" max="6923" width="11.42578125" style="558" customWidth="1"/>
    <col min="6924" max="7168" width="11.42578125" style="558"/>
    <col min="7169" max="7169" width="2.140625" style="558" customWidth="1"/>
    <col min="7170" max="7170" width="11.42578125" style="558" customWidth="1"/>
    <col min="7171" max="7171" width="53.5703125" style="558" customWidth="1"/>
    <col min="7172" max="7172" width="16.7109375" style="558" customWidth="1"/>
    <col min="7173" max="7173" width="18.85546875" style="558" customWidth="1"/>
    <col min="7174" max="7176" width="16.7109375" style="558" customWidth="1"/>
    <col min="7177" max="7177" width="19.28515625" style="558" customWidth="1"/>
    <col min="7178" max="7178" width="18.85546875" style="558" customWidth="1"/>
    <col min="7179" max="7179" width="11.42578125" style="558" customWidth="1"/>
    <col min="7180" max="7424" width="11.42578125" style="558"/>
    <col min="7425" max="7425" width="2.140625" style="558" customWidth="1"/>
    <col min="7426" max="7426" width="11.42578125" style="558" customWidth="1"/>
    <col min="7427" max="7427" width="53.5703125" style="558" customWidth="1"/>
    <col min="7428" max="7428" width="16.7109375" style="558" customWidth="1"/>
    <col min="7429" max="7429" width="18.85546875" style="558" customWidth="1"/>
    <col min="7430" max="7432" width="16.7109375" style="558" customWidth="1"/>
    <col min="7433" max="7433" width="19.28515625" style="558" customWidth="1"/>
    <col min="7434" max="7434" width="18.85546875" style="558" customWidth="1"/>
    <col min="7435" max="7435" width="11.42578125" style="558" customWidth="1"/>
    <col min="7436" max="7680" width="11.42578125" style="558"/>
    <col min="7681" max="7681" width="2.140625" style="558" customWidth="1"/>
    <col min="7682" max="7682" width="11.42578125" style="558" customWidth="1"/>
    <col min="7683" max="7683" width="53.5703125" style="558" customWidth="1"/>
    <col min="7684" max="7684" width="16.7109375" style="558" customWidth="1"/>
    <col min="7685" max="7685" width="18.85546875" style="558" customWidth="1"/>
    <col min="7686" max="7688" width="16.7109375" style="558" customWidth="1"/>
    <col min="7689" max="7689" width="19.28515625" style="558" customWidth="1"/>
    <col min="7690" max="7690" width="18.85546875" style="558" customWidth="1"/>
    <col min="7691" max="7691" width="11.42578125" style="558" customWidth="1"/>
    <col min="7692" max="7936" width="11.42578125" style="558"/>
    <col min="7937" max="7937" width="2.140625" style="558" customWidth="1"/>
    <col min="7938" max="7938" width="11.42578125" style="558" customWidth="1"/>
    <col min="7939" max="7939" width="53.5703125" style="558" customWidth="1"/>
    <col min="7940" max="7940" width="16.7109375" style="558" customWidth="1"/>
    <col min="7941" max="7941" width="18.85546875" style="558" customWidth="1"/>
    <col min="7942" max="7944" width="16.7109375" style="558" customWidth="1"/>
    <col min="7945" max="7945" width="19.28515625" style="558" customWidth="1"/>
    <col min="7946" max="7946" width="18.85546875" style="558" customWidth="1"/>
    <col min="7947" max="7947" width="11.42578125" style="558" customWidth="1"/>
    <col min="7948" max="8192" width="11.42578125" style="558"/>
    <col min="8193" max="8193" width="2.140625" style="558" customWidth="1"/>
    <col min="8194" max="8194" width="11.42578125" style="558" customWidth="1"/>
    <col min="8195" max="8195" width="53.5703125" style="558" customWidth="1"/>
    <col min="8196" max="8196" width="16.7109375" style="558" customWidth="1"/>
    <col min="8197" max="8197" width="18.85546875" style="558" customWidth="1"/>
    <col min="8198" max="8200" width="16.7109375" style="558" customWidth="1"/>
    <col min="8201" max="8201" width="19.28515625" style="558" customWidth="1"/>
    <col min="8202" max="8202" width="18.85546875" style="558" customWidth="1"/>
    <col min="8203" max="8203" width="11.42578125" style="558" customWidth="1"/>
    <col min="8204" max="8448" width="11.42578125" style="558"/>
    <col min="8449" max="8449" width="2.140625" style="558" customWidth="1"/>
    <col min="8450" max="8450" width="11.42578125" style="558" customWidth="1"/>
    <col min="8451" max="8451" width="53.5703125" style="558" customWidth="1"/>
    <col min="8452" max="8452" width="16.7109375" style="558" customWidth="1"/>
    <col min="8453" max="8453" width="18.85546875" style="558" customWidth="1"/>
    <col min="8454" max="8456" width="16.7109375" style="558" customWidth="1"/>
    <col min="8457" max="8457" width="19.28515625" style="558" customWidth="1"/>
    <col min="8458" max="8458" width="18.85546875" style="558" customWidth="1"/>
    <col min="8459" max="8459" width="11.42578125" style="558" customWidth="1"/>
    <col min="8460" max="8704" width="11.42578125" style="558"/>
    <col min="8705" max="8705" width="2.140625" style="558" customWidth="1"/>
    <col min="8706" max="8706" width="11.42578125" style="558" customWidth="1"/>
    <col min="8707" max="8707" width="53.5703125" style="558" customWidth="1"/>
    <col min="8708" max="8708" width="16.7109375" style="558" customWidth="1"/>
    <col min="8709" max="8709" width="18.85546875" style="558" customWidth="1"/>
    <col min="8710" max="8712" width="16.7109375" style="558" customWidth="1"/>
    <col min="8713" max="8713" width="19.28515625" style="558" customWidth="1"/>
    <col min="8714" max="8714" width="18.85546875" style="558" customWidth="1"/>
    <col min="8715" max="8715" width="11.42578125" style="558" customWidth="1"/>
    <col min="8716" max="8960" width="11.42578125" style="558"/>
    <col min="8961" max="8961" width="2.140625" style="558" customWidth="1"/>
    <col min="8962" max="8962" width="11.42578125" style="558" customWidth="1"/>
    <col min="8963" max="8963" width="53.5703125" style="558" customWidth="1"/>
    <col min="8964" max="8964" width="16.7109375" style="558" customWidth="1"/>
    <col min="8965" max="8965" width="18.85546875" style="558" customWidth="1"/>
    <col min="8966" max="8968" width="16.7109375" style="558" customWidth="1"/>
    <col min="8969" max="8969" width="19.28515625" style="558" customWidth="1"/>
    <col min="8970" max="8970" width="18.85546875" style="558" customWidth="1"/>
    <col min="8971" max="8971" width="11.42578125" style="558" customWidth="1"/>
    <col min="8972" max="9216" width="11.42578125" style="558"/>
    <col min="9217" max="9217" width="2.140625" style="558" customWidth="1"/>
    <col min="9218" max="9218" width="11.42578125" style="558" customWidth="1"/>
    <col min="9219" max="9219" width="53.5703125" style="558" customWidth="1"/>
    <col min="9220" max="9220" width="16.7109375" style="558" customWidth="1"/>
    <col min="9221" max="9221" width="18.85546875" style="558" customWidth="1"/>
    <col min="9222" max="9224" width="16.7109375" style="558" customWidth="1"/>
    <col min="9225" max="9225" width="19.28515625" style="558" customWidth="1"/>
    <col min="9226" max="9226" width="18.85546875" style="558" customWidth="1"/>
    <col min="9227" max="9227" width="11.42578125" style="558" customWidth="1"/>
    <col min="9228" max="9472" width="11.42578125" style="558"/>
    <col min="9473" max="9473" width="2.140625" style="558" customWidth="1"/>
    <col min="9474" max="9474" width="11.42578125" style="558" customWidth="1"/>
    <col min="9475" max="9475" width="53.5703125" style="558" customWidth="1"/>
    <col min="9476" max="9476" width="16.7109375" style="558" customWidth="1"/>
    <col min="9477" max="9477" width="18.85546875" style="558" customWidth="1"/>
    <col min="9478" max="9480" width="16.7109375" style="558" customWidth="1"/>
    <col min="9481" max="9481" width="19.28515625" style="558" customWidth="1"/>
    <col min="9482" max="9482" width="18.85546875" style="558" customWidth="1"/>
    <col min="9483" max="9483" width="11.42578125" style="558" customWidth="1"/>
    <col min="9484" max="9728" width="11.42578125" style="558"/>
    <col min="9729" max="9729" width="2.140625" style="558" customWidth="1"/>
    <col min="9730" max="9730" width="11.42578125" style="558" customWidth="1"/>
    <col min="9731" max="9731" width="53.5703125" style="558" customWidth="1"/>
    <col min="9732" max="9732" width="16.7109375" style="558" customWidth="1"/>
    <col min="9733" max="9733" width="18.85546875" style="558" customWidth="1"/>
    <col min="9734" max="9736" width="16.7109375" style="558" customWidth="1"/>
    <col min="9737" max="9737" width="19.28515625" style="558" customWidth="1"/>
    <col min="9738" max="9738" width="18.85546875" style="558" customWidth="1"/>
    <col min="9739" max="9739" width="11.42578125" style="558" customWidth="1"/>
    <col min="9740" max="9984" width="11.42578125" style="558"/>
    <col min="9985" max="9985" width="2.140625" style="558" customWidth="1"/>
    <col min="9986" max="9986" width="11.42578125" style="558" customWidth="1"/>
    <col min="9987" max="9987" width="53.5703125" style="558" customWidth="1"/>
    <col min="9988" max="9988" width="16.7109375" style="558" customWidth="1"/>
    <col min="9989" max="9989" width="18.85546875" style="558" customWidth="1"/>
    <col min="9990" max="9992" width="16.7109375" style="558" customWidth="1"/>
    <col min="9993" max="9993" width="19.28515625" style="558" customWidth="1"/>
    <col min="9994" max="9994" width="18.85546875" style="558" customWidth="1"/>
    <col min="9995" max="9995" width="11.42578125" style="558" customWidth="1"/>
    <col min="9996" max="10240" width="11.42578125" style="558"/>
    <col min="10241" max="10241" width="2.140625" style="558" customWidth="1"/>
    <col min="10242" max="10242" width="11.42578125" style="558" customWidth="1"/>
    <col min="10243" max="10243" width="53.5703125" style="558" customWidth="1"/>
    <col min="10244" max="10244" width="16.7109375" style="558" customWidth="1"/>
    <col min="10245" max="10245" width="18.85546875" style="558" customWidth="1"/>
    <col min="10246" max="10248" width="16.7109375" style="558" customWidth="1"/>
    <col min="10249" max="10249" width="19.28515625" style="558" customWidth="1"/>
    <col min="10250" max="10250" width="18.85546875" style="558" customWidth="1"/>
    <col min="10251" max="10251" width="11.42578125" style="558" customWidth="1"/>
    <col min="10252" max="10496" width="11.42578125" style="558"/>
    <col min="10497" max="10497" width="2.140625" style="558" customWidth="1"/>
    <col min="10498" max="10498" width="11.42578125" style="558" customWidth="1"/>
    <col min="10499" max="10499" width="53.5703125" style="558" customWidth="1"/>
    <col min="10500" max="10500" width="16.7109375" style="558" customWidth="1"/>
    <col min="10501" max="10501" width="18.85546875" style="558" customWidth="1"/>
    <col min="10502" max="10504" width="16.7109375" style="558" customWidth="1"/>
    <col min="10505" max="10505" width="19.28515625" style="558" customWidth="1"/>
    <col min="10506" max="10506" width="18.85546875" style="558" customWidth="1"/>
    <col min="10507" max="10507" width="11.42578125" style="558" customWidth="1"/>
    <col min="10508" max="10752" width="11.42578125" style="558"/>
    <col min="10753" max="10753" width="2.140625" style="558" customWidth="1"/>
    <col min="10754" max="10754" width="11.42578125" style="558" customWidth="1"/>
    <col min="10755" max="10755" width="53.5703125" style="558" customWidth="1"/>
    <col min="10756" max="10756" width="16.7109375" style="558" customWidth="1"/>
    <col min="10757" max="10757" width="18.85546875" style="558" customWidth="1"/>
    <col min="10758" max="10760" width="16.7109375" style="558" customWidth="1"/>
    <col min="10761" max="10761" width="19.28515625" style="558" customWidth="1"/>
    <col min="10762" max="10762" width="18.85546875" style="558" customWidth="1"/>
    <col min="10763" max="10763" width="11.42578125" style="558" customWidth="1"/>
    <col min="10764" max="11008" width="11.42578125" style="558"/>
    <col min="11009" max="11009" width="2.140625" style="558" customWidth="1"/>
    <col min="11010" max="11010" width="11.42578125" style="558" customWidth="1"/>
    <col min="11011" max="11011" width="53.5703125" style="558" customWidth="1"/>
    <col min="11012" max="11012" width="16.7109375" style="558" customWidth="1"/>
    <col min="11013" max="11013" width="18.85546875" style="558" customWidth="1"/>
    <col min="11014" max="11016" width="16.7109375" style="558" customWidth="1"/>
    <col min="11017" max="11017" width="19.28515625" style="558" customWidth="1"/>
    <col min="11018" max="11018" width="18.85546875" style="558" customWidth="1"/>
    <col min="11019" max="11019" width="11.42578125" style="558" customWidth="1"/>
    <col min="11020" max="11264" width="11.42578125" style="558"/>
    <col min="11265" max="11265" width="2.140625" style="558" customWidth="1"/>
    <col min="11266" max="11266" width="11.42578125" style="558" customWidth="1"/>
    <col min="11267" max="11267" width="53.5703125" style="558" customWidth="1"/>
    <col min="11268" max="11268" width="16.7109375" style="558" customWidth="1"/>
    <col min="11269" max="11269" width="18.85546875" style="558" customWidth="1"/>
    <col min="11270" max="11272" width="16.7109375" style="558" customWidth="1"/>
    <col min="11273" max="11273" width="19.28515625" style="558" customWidth="1"/>
    <col min="11274" max="11274" width="18.85546875" style="558" customWidth="1"/>
    <col min="11275" max="11275" width="11.42578125" style="558" customWidth="1"/>
    <col min="11276" max="11520" width="11.42578125" style="558"/>
    <col min="11521" max="11521" width="2.140625" style="558" customWidth="1"/>
    <col min="11522" max="11522" width="11.42578125" style="558" customWidth="1"/>
    <col min="11523" max="11523" width="53.5703125" style="558" customWidth="1"/>
    <col min="11524" max="11524" width="16.7109375" style="558" customWidth="1"/>
    <col min="11525" max="11525" width="18.85546875" style="558" customWidth="1"/>
    <col min="11526" max="11528" width="16.7109375" style="558" customWidth="1"/>
    <col min="11529" max="11529" width="19.28515625" style="558" customWidth="1"/>
    <col min="11530" max="11530" width="18.85546875" style="558" customWidth="1"/>
    <col min="11531" max="11531" width="11.42578125" style="558" customWidth="1"/>
    <col min="11532" max="11776" width="11.42578125" style="558"/>
    <col min="11777" max="11777" width="2.140625" style="558" customWidth="1"/>
    <col min="11778" max="11778" width="11.42578125" style="558" customWidth="1"/>
    <col min="11779" max="11779" width="53.5703125" style="558" customWidth="1"/>
    <col min="11780" max="11780" width="16.7109375" style="558" customWidth="1"/>
    <col min="11781" max="11781" width="18.85546875" style="558" customWidth="1"/>
    <col min="11782" max="11784" width="16.7109375" style="558" customWidth="1"/>
    <col min="11785" max="11785" width="19.28515625" style="558" customWidth="1"/>
    <col min="11786" max="11786" width="18.85546875" style="558" customWidth="1"/>
    <col min="11787" max="11787" width="11.42578125" style="558" customWidth="1"/>
    <col min="11788" max="12032" width="11.42578125" style="558"/>
    <col min="12033" max="12033" width="2.140625" style="558" customWidth="1"/>
    <col min="12034" max="12034" width="11.42578125" style="558" customWidth="1"/>
    <col min="12035" max="12035" width="53.5703125" style="558" customWidth="1"/>
    <col min="12036" max="12036" width="16.7109375" style="558" customWidth="1"/>
    <col min="12037" max="12037" width="18.85546875" style="558" customWidth="1"/>
    <col min="12038" max="12040" width="16.7109375" style="558" customWidth="1"/>
    <col min="12041" max="12041" width="19.28515625" style="558" customWidth="1"/>
    <col min="12042" max="12042" width="18.85546875" style="558" customWidth="1"/>
    <col min="12043" max="12043" width="11.42578125" style="558" customWidth="1"/>
    <col min="12044" max="12288" width="11.42578125" style="558"/>
    <col min="12289" max="12289" width="2.140625" style="558" customWidth="1"/>
    <col min="12290" max="12290" width="11.42578125" style="558" customWidth="1"/>
    <col min="12291" max="12291" width="53.5703125" style="558" customWidth="1"/>
    <col min="12292" max="12292" width="16.7109375" style="558" customWidth="1"/>
    <col min="12293" max="12293" width="18.85546875" style="558" customWidth="1"/>
    <col min="12294" max="12296" width="16.7109375" style="558" customWidth="1"/>
    <col min="12297" max="12297" width="19.28515625" style="558" customWidth="1"/>
    <col min="12298" max="12298" width="18.85546875" style="558" customWidth="1"/>
    <col min="12299" max="12299" width="11.42578125" style="558" customWidth="1"/>
    <col min="12300" max="12544" width="11.42578125" style="558"/>
    <col min="12545" max="12545" width="2.140625" style="558" customWidth="1"/>
    <col min="12546" max="12546" width="11.42578125" style="558" customWidth="1"/>
    <col min="12547" max="12547" width="53.5703125" style="558" customWidth="1"/>
    <col min="12548" max="12548" width="16.7109375" style="558" customWidth="1"/>
    <col min="12549" max="12549" width="18.85546875" style="558" customWidth="1"/>
    <col min="12550" max="12552" width="16.7109375" style="558" customWidth="1"/>
    <col min="12553" max="12553" width="19.28515625" style="558" customWidth="1"/>
    <col min="12554" max="12554" width="18.85546875" style="558" customWidth="1"/>
    <col min="12555" max="12555" width="11.42578125" style="558" customWidth="1"/>
    <col min="12556" max="12800" width="11.42578125" style="558"/>
    <col min="12801" max="12801" width="2.140625" style="558" customWidth="1"/>
    <col min="12802" max="12802" width="11.42578125" style="558" customWidth="1"/>
    <col min="12803" max="12803" width="53.5703125" style="558" customWidth="1"/>
    <col min="12804" max="12804" width="16.7109375" style="558" customWidth="1"/>
    <col min="12805" max="12805" width="18.85546875" style="558" customWidth="1"/>
    <col min="12806" max="12808" width="16.7109375" style="558" customWidth="1"/>
    <col min="12809" max="12809" width="19.28515625" style="558" customWidth="1"/>
    <col min="12810" max="12810" width="18.85546875" style="558" customWidth="1"/>
    <col min="12811" max="12811" width="11.42578125" style="558" customWidth="1"/>
    <col min="12812" max="13056" width="11.42578125" style="558"/>
    <col min="13057" max="13057" width="2.140625" style="558" customWidth="1"/>
    <col min="13058" max="13058" width="11.42578125" style="558" customWidth="1"/>
    <col min="13059" max="13059" width="53.5703125" style="558" customWidth="1"/>
    <col min="13060" max="13060" width="16.7109375" style="558" customWidth="1"/>
    <col min="13061" max="13061" width="18.85546875" style="558" customWidth="1"/>
    <col min="13062" max="13064" width="16.7109375" style="558" customWidth="1"/>
    <col min="13065" max="13065" width="19.28515625" style="558" customWidth="1"/>
    <col min="13066" max="13066" width="18.85546875" style="558" customWidth="1"/>
    <col min="13067" max="13067" width="11.42578125" style="558" customWidth="1"/>
    <col min="13068" max="13312" width="11.42578125" style="558"/>
    <col min="13313" max="13313" width="2.140625" style="558" customWidth="1"/>
    <col min="13314" max="13314" width="11.42578125" style="558" customWidth="1"/>
    <col min="13315" max="13315" width="53.5703125" style="558" customWidth="1"/>
    <col min="13316" max="13316" width="16.7109375" style="558" customWidth="1"/>
    <col min="13317" max="13317" width="18.85546875" style="558" customWidth="1"/>
    <col min="13318" max="13320" width="16.7109375" style="558" customWidth="1"/>
    <col min="13321" max="13321" width="19.28515625" style="558" customWidth="1"/>
    <col min="13322" max="13322" width="18.85546875" style="558" customWidth="1"/>
    <col min="13323" max="13323" width="11.42578125" style="558" customWidth="1"/>
    <col min="13324" max="13568" width="11.42578125" style="558"/>
    <col min="13569" max="13569" width="2.140625" style="558" customWidth="1"/>
    <col min="13570" max="13570" width="11.42578125" style="558" customWidth="1"/>
    <col min="13571" max="13571" width="53.5703125" style="558" customWidth="1"/>
    <col min="13572" max="13572" width="16.7109375" style="558" customWidth="1"/>
    <col min="13573" max="13573" width="18.85546875" style="558" customWidth="1"/>
    <col min="13574" max="13576" width="16.7109375" style="558" customWidth="1"/>
    <col min="13577" max="13577" width="19.28515625" style="558" customWidth="1"/>
    <col min="13578" max="13578" width="18.85546875" style="558" customWidth="1"/>
    <col min="13579" max="13579" width="11.42578125" style="558" customWidth="1"/>
    <col min="13580" max="13824" width="11.42578125" style="558"/>
    <col min="13825" max="13825" width="2.140625" style="558" customWidth="1"/>
    <col min="13826" max="13826" width="11.42578125" style="558" customWidth="1"/>
    <col min="13827" max="13827" width="53.5703125" style="558" customWidth="1"/>
    <col min="13828" max="13828" width="16.7109375" style="558" customWidth="1"/>
    <col min="13829" max="13829" width="18.85546875" style="558" customWidth="1"/>
    <col min="13830" max="13832" width="16.7109375" style="558" customWidth="1"/>
    <col min="13833" max="13833" width="19.28515625" style="558" customWidth="1"/>
    <col min="13834" max="13834" width="18.85546875" style="558" customWidth="1"/>
    <col min="13835" max="13835" width="11.42578125" style="558" customWidth="1"/>
    <col min="13836" max="14080" width="11.42578125" style="558"/>
    <col min="14081" max="14081" width="2.140625" style="558" customWidth="1"/>
    <col min="14082" max="14082" width="11.42578125" style="558" customWidth="1"/>
    <col min="14083" max="14083" width="53.5703125" style="558" customWidth="1"/>
    <col min="14084" max="14084" width="16.7109375" style="558" customWidth="1"/>
    <col min="14085" max="14085" width="18.85546875" style="558" customWidth="1"/>
    <col min="14086" max="14088" width="16.7109375" style="558" customWidth="1"/>
    <col min="14089" max="14089" width="19.28515625" style="558" customWidth="1"/>
    <col min="14090" max="14090" width="18.85546875" style="558" customWidth="1"/>
    <col min="14091" max="14091" width="11.42578125" style="558" customWidth="1"/>
    <col min="14092" max="14336" width="11.42578125" style="558"/>
    <col min="14337" max="14337" width="2.140625" style="558" customWidth="1"/>
    <col min="14338" max="14338" width="11.42578125" style="558" customWidth="1"/>
    <col min="14339" max="14339" width="53.5703125" style="558" customWidth="1"/>
    <col min="14340" max="14340" width="16.7109375" style="558" customWidth="1"/>
    <col min="14341" max="14341" width="18.85546875" style="558" customWidth="1"/>
    <col min="14342" max="14344" width="16.7109375" style="558" customWidth="1"/>
    <col min="14345" max="14345" width="19.28515625" style="558" customWidth="1"/>
    <col min="14346" max="14346" width="18.85546875" style="558" customWidth="1"/>
    <col min="14347" max="14347" width="11.42578125" style="558" customWidth="1"/>
    <col min="14348" max="14592" width="11.42578125" style="558"/>
    <col min="14593" max="14593" width="2.140625" style="558" customWidth="1"/>
    <col min="14594" max="14594" width="11.42578125" style="558" customWidth="1"/>
    <col min="14595" max="14595" width="53.5703125" style="558" customWidth="1"/>
    <col min="14596" max="14596" width="16.7109375" style="558" customWidth="1"/>
    <col min="14597" max="14597" width="18.85546875" style="558" customWidth="1"/>
    <col min="14598" max="14600" width="16.7109375" style="558" customWidth="1"/>
    <col min="14601" max="14601" width="19.28515625" style="558" customWidth="1"/>
    <col min="14602" max="14602" width="18.85546875" style="558" customWidth="1"/>
    <col min="14603" max="14603" width="11.42578125" style="558" customWidth="1"/>
    <col min="14604" max="14848" width="11.42578125" style="558"/>
    <col min="14849" max="14849" width="2.140625" style="558" customWidth="1"/>
    <col min="14850" max="14850" width="11.42578125" style="558" customWidth="1"/>
    <col min="14851" max="14851" width="53.5703125" style="558" customWidth="1"/>
    <col min="14852" max="14852" width="16.7109375" style="558" customWidth="1"/>
    <col min="14853" max="14853" width="18.85546875" style="558" customWidth="1"/>
    <col min="14854" max="14856" width="16.7109375" style="558" customWidth="1"/>
    <col min="14857" max="14857" width="19.28515625" style="558" customWidth="1"/>
    <col min="14858" max="14858" width="18.85546875" style="558" customWidth="1"/>
    <col min="14859" max="14859" width="11.42578125" style="558" customWidth="1"/>
    <col min="14860" max="15104" width="11.42578125" style="558"/>
    <col min="15105" max="15105" width="2.140625" style="558" customWidth="1"/>
    <col min="15106" max="15106" width="11.42578125" style="558" customWidth="1"/>
    <col min="15107" max="15107" width="53.5703125" style="558" customWidth="1"/>
    <col min="15108" max="15108" width="16.7109375" style="558" customWidth="1"/>
    <col min="15109" max="15109" width="18.85546875" style="558" customWidth="1"/>
    <col min="15110" max="15112" width="16.7109375" style="558" customWidth="1"/>
    <col min="15113" max="15113" width="19.28515625" style="558" customWidth="1"/>
    <col min="15114" max="15114" width="18.85546875" style="558" customWidth="1"/>
    <col min="15115" max="15115" width="11.42578125" style="558" customWidth="1"/>
    <col min="15116" max="15360" width="11.42578125" style="558"/>
    <col min="15361" max="15361" width="2.140625" style="558" customWidth="1"/>
    <col min="15362" max="15362" width="11.42578125" style="558" customWidth="1"/>
    <col min="15363" max="15363" width="53.5703125" style="558" customWidth="1"/>
    <col min="15364" max="15364" width="16.7109375" style="558" customWidth="1"/>
    <col min="15365" max="15365" width="18.85546875" style="558" customWidth="1"/>
    <col min="15366" max="15368" width="16.7109375" style="558" customWidth="1"/>
    <col min="15369" max="15369" width="19.28515625" style="558" customWidth="1"/>
    <col min="15370" max="15370" width="18.85546875" style="558" customWidth="1"/>
    <col min="15371" max="15371" width="11.42578125" style="558" customWidth="1"/>
    <col min="15372" max="15616" width="11.42578125" style="558"/>
    <col min="15617" max="15617" width="2.140625" style="558" customWidth="1"/>
    <col min="15618" max="15618" width="11.42578125" style="558" customWidth="1"/>
    <col min="15619" max="15619" width="53.5703125" style="558" customWidth="1"/>
    <col min="15620" max="15620" width="16.7109375" style="558" customWidth="1"/>
    <col min="15621" max="15621" width="18.85546875" style="558" customWidth="1"/>
    <col min="15622" max="15624" width="16.7109375" style="558" customWidth="1"/>
    <col min="15625" max="15625" width="19.28515625" style="558" customWidth="1"/>
    <col min="15626" max="15626" width="18.85546875" style="558" customWidth="1"/>
    <col min="15627" max="15627" width="11.42578125" style="558" customWidth="1"/>
    <col min="15628" max="15872" width="11.42578125" style="558"/>
    <col min="15873" max="15873" width="2.140625" style="558" customWidth="1"/>
    <col min="15874" max="15874" width="11.42578125" style="558" customWidth="1"/>
    <col min="15875" max="15875" width="53.5703125" style="558" customWidth="1"/>
    <col min="15876" max="15876" width="16.7109375" style="558" customWidth="1"/>
    <col min="15877" max="15877" width="18.85546875" style="558" customWidth="1"/>
    <col min="15878" max="15880" width="16.7109375" style="558" customWidth="1"/>
    <col min="15881" max="15881" width="19.28515625" style="558" customWidth="1"/>
    <col min="15882" max="15882" width="18.85546875" style="558" customWidth="1"/>
    <col min="15883" max="15883" width="11.42578125" style="558" customWidth="1"/>
    <col min="15884" max="16128" width="11.42578125" style="558"/>
    <col min="16129" max="16129" width="2.140625" style="558" customWidth="1"/>
    <col min="16130" max="16130" width="11.42578125" style="558" customWidth="1"/>
    <col min="16131" max="16131" width="53.5703125" style="558" customWidth="1"/>
    <col min="16132" max="16132" width="16.7109375" style="558" customWidth="1"/>
    <col min="16133" max="16133" width="18.85546875" style="558" customWidth="1"/>
    <col min="16134" max="16136" width="16.7109375" style="558" customWidth="1"/>
    <col min="16137" max="16137" width="19.28515625" style="558" customWidth="1"/>
    <col min="16138" max="16138" width="18.85546875" style="558" customWidth="1"/>
    <col min="16139" max="16139" width="11.42578125" style="558" customWidth="1"/>
    <col min="16140" max="16384" width="11.42578125" style="558"/>
  </cols>
  <sheetData>
    <row r="1" spans="1:64" ht="15" thickBot="1" x14ac:dyDescent="0.25">
      <c r="A1" s="556"/>
    </row>
    <row r="2" spans="1:64" s="561" customFormat="1" ht="26.1" customHeight="1" thickBot="1" x14ac:dyDescent="0.3">
      <c r="A2" s="559"/>
      <c r="B2" s="774" t="s">
        <v>215</v>
      </c>
      <c r="C2" s="775"/>
      <c r="D2" s="775"/>
      <c r="E2" s="775"/>
      <c r="F2" s="775"/>
      <c r="G2" s="775"/>
      <c r="H2" s="775"/>
      <c r="I2" s="775"/>
      <c r="J2" s="776"/>
      <c r="K2" s="560"/>
    </row>
    <row r="3" spans="1:64" s="561" customFormat="1" ht="15" customHeight="1" x14ac:dyDescent="0.25">
      <c r="A3" s="559"/>
      <c r="B3" s="562"/>
      <c r="C3" s="562"/>
      <c r="D3" s="562"/>
      <c r="E3" s="562"/>
      <c r="F3" s="562"/>
      <c r="G3" s="562"/>
      <c r="H3" s="562"/>
      <c r="I3" s="562"/>
      <c r="J3" s="562"/>
      <c r="K3" s="560"/>
    </row>
    <row r="4" spans="1:64" s="561" customFormat="1" ht="28.15" customHeight="1" x14ac:dyDescent="0.25">
      <c r="A4" s="559"/>
      <c r="B4" s="563"/>
      <c r="C4" s="564" t="s">
        <v>1</v>
      </c>
      <c r="D4" s="562"/>
      <c r="E4" s="562"/>
      <c r="F4" s="562"/>
      <c r="G4" s="562"/>
      <c r="H4" s="562"/>
      <c r="I4" s="562"/>
      <c r="J4" s="562"/>
      <c r="K4" s="560"/>
    </row>
    <row r="5" spans="1:64" ht="15" customHeight="1" thickBot="1" x14ac:dyDescent="0.25">
      <c r="A5" s="556"/>
      <c r="J5" s="565"/>
    </row>
    <row r="6" spans="1:64" ht="24.75" customHeight="1" x14ac:dyDescent="0.2">
      <c r="B6" s="777" t="s">
        <v>216</v>
      </c>
      <c r="C6" s="778"/>
      <c r="D6" s="778"/>
      <c r="E6" s="778"/>
      <c r="F6" s="778"/>
      <c r="G6" s="778"/>
      <c r="H6" s="778"/>
      <c r="I6" s="778"/>
      <c r="J6" s="779"/>
      <c r="K6" s="566"/>
      <c r="L6" s="567"/>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7"/>
      <c r="BB6" s="567"/>
      <c r="BC6" s="567"/>
      <c r="BD6" s="567"/>
      <c r="BE6" s="567"/>
      <c r="BF6" s="567"/>
      <c r="BG6" s="567"/>
      <c r="BH6" s="567"/>
      <c r="BI6" s="567"/>
      <c r="BJ6" s="567"/>
      <c r="BK6" s="567"/>
      <c r="BL6" s="567"/>
    </row>
    <row r="7" spans="1:64" s="568" customFormat="1" ht="75.599999999999994" customHeight="1" x14ac:dyDescent="0.25">
      <c r="B7" s="569" t="s">
        <v>217</v>
      </c>
      <c r="C7" s="570" t="s">
        <v>218</v>
      </c>
      <c r="D7" s="570" t="s">
        <v>219</v>
      </c>
      <c r="E7" s="570" t="s">
        <v>220</v>
      </c>
      <c r="F7" s="570" t="s">
        <v>221</v>
      </c>
      <c r="G7" s="570" t="s">
        <v>222</v>
      </c>
      <c r="H7" s="570" t="s">
        <v>223</v>
      </c>
      <c r="I7" s="570" t="s">
        <v>224</v>
      </c>
      <c r="J7" s="603" t="s">
        <v>225</v>
      </c>
    </row>
    <row r="8" spans="1:64" s="568" customFormat="1" ht="18.75" customHeight="1" x14ac:dyDescent="0.25">
      <c r="B8" s="571"/>
      <c r="C8" s="572">
        <v>1</v>
      </c>
      <c r="D8" s="573" t="s">
        <v>7</v>
      </c>
      <c r="E8" s="573" t="s">
        <v>8</v>
      </c>
      <c r="F8" s="573" t="s">
        <v>9</v>
      </c>
      <c r="G8" s="573" t="s">
        <v>10</v>
      </c>
      <c r="H8" s="573" t="s">
        <v>11</v>
      </c>
      <c r="I8" s="573" t="s">
        <v>12</v>
      </c>
      <c r="J8" s="574" t="s">
        <v>13</v>
      </c>
    </row>
    <row r="9" spans="1:64" s="568" customFormat="1" ht="47.25" customHeight="1" x14ac:dyDescent="0.25">
      <c r="B9" s="575" t="s">
        <v>6</v>
      </c>
      <c r="C9" s="576" t="s">
        <v>226</v>
      </c>
      <c r="D9" s="577"/>
      <c r="E9" s="577"/>
      <c r="F9" s="577"/>
      <c r="G9" s="578">
        <f>G12+G15+G18+G39+G21+G24+G27+G30+G33+G36</f>
        <v>0</v>
      </c>
      <c r="H9" s="579"/>
      <c r="I9" s="580"/>
      <c r="J9" s="581"/>
    </row>
    <row r="10" spans="1:64" ht="28.15" customHeight="1" x14ac:dyDescent="0.2">
      <c r="B10" s="575" t="s">
        <v>7</v>
      </c>
      <c r="C10" s="582" t="s">
        <v>227</v>
      </c>
      <c r="D10" s="583"/>
      <c r="E10" s="583"/>
      <c r="F10" s="583"/>
      <c r="G10" s="583"/>
      <c r="H10" s="584"/>
      <c r="I10" s="585"/>
      <c r="J10" s="586"/>
      <c r="K10" s="566"/>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567"/>
      <c r="AW10" s="567"/>
      <c r="AX10" s="567"/>
      <c r="AY10" s="567"/>
      <c r="AZ10" s="567"/>
      <c r="BA10" s="567"/>
      <c r="BB10" s="567"/>
      <c r="BC10" s="567"/>
      <c r="BD10" s="567"/>
      <c r="BE10" s="567"/>
      <c r="BF10" s="567"/>
      <c r="BG10" s="567"/>
      <c r="BH10" s="567"/>
      <c r="BI10" s="567"/>
      <c r="BJ10" s="567"/>
      <c r="BK10" s="567"/>
      <c r="BL10" s="567"/>
    </row>
    <row r="11" spans="1:64" ht="28.15" customHeight="1" x14ac:dyDescent="0.2">
      <c r="B11" s="575" t="s">
        <v>121</v>
      </c>
      <c r="C11" s="582" t="s">
        <v>228</v>
      </c>
      <c r="D11" s="584"/>
      <c r="E11" s="584"/>
      <c r="F11" s="583"/>
      <c r="G11" s="583"/>
      <c r="H11" s="584"/>
      <c r="I11" s="585"/>
      <c r="J11" s="586"/>
      <c r="K11" s="566"/>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7"/>
      <c r="AL11" s="567"/>
      <c r="AM11" s="567"/>
      <c r="AN11" s="567"/>
      <c r="AO11" s="567"/>
      <c r="AP11" s="567"/>
      <c r="AQ11" s="567"/>
      <c r="AR11" s="567"/>
      <c r="AS11" s="567"/>
      <c r="AT11" s="567"/>
      <c r="AU11" s="567"/>
      <c r="AV11" s="567"/>
      <c r="AW11" s="567"/>
      <c r="AX11" s="567"/>
      <c r="AY11" s="567"/>
      <c r="AZ11" s="567"/>
      <c r="BA11" s="567"/>
      <c r="BB11" s="567"/>
      <c r="BC11" s="567"/>
      <c r="BD11" s="567"/>
      <c r="BE11" s="567"/>
      <c r="BF11" s="567"/>
      <c r="BG11" s="567"/>
      <c r="BH11" s="567"/>
      <c r="BI11" s="567"/>
      <c r="BJ11" s="567"/>
      <c r="BK11" s="567"/>
      <c r="BL11" s="567"/>
    </row>
    <row r="12" spans="1:64" ht="28.15" customHeight="1" x14ac:dyDescent="0.2">
      <c r="B12" s="575" t="s">
        <v>140</v>
      </c>
      <c r="C12" s="582" t="s">
        <v>229</v>
      </c>
      <c r="D12" s="584"/>
      <c r="E12" s="584"/>
      <c r="F12" s="583"/>
      <c r="G12" s="587">
        <f>G10+G11</f>
        <v>0</v>
      </c>
      <c r="H12" s="588" t="e">
        <f>G12/G41</f>
        <v>#DIV/0!</v>
      </c>
      <c r="I12" s="585"/>
      <c r="J12" s="586"/>
      <c r="K12" s="566"/>
      <c r="L12" s="567"/>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7"/>
      <c r="BC12" s="567"/>
      <c r="BD12" s="567"/>
      <c r="BE12" s="567"/>
      <c r="BF12" s="567"/>
      <c r="BG12" s="567"/>
      <c r="BH12" s="567"/>
      <c r="BI12" s="567"/>
      <c r="BJ12" s="567"/>
      <c r="BK12" s="567"/>
      <c r="BL12" s="567"/>
    </row>
    <row r="13" spans="1:64" ht="28.15" customHeight="1" x14ac:dyDescent="0.2">
      <c r="B13" s="575" t="s">
        <v>8</v>
      </c>
      <c r="C13" s="582" t="s">
        <v>230</v>
      </c>
      <c r="D13" s="583"/>
      <c r="E13" s="583"/>
      <c r="F13" s="583"/>
      <c r="G13" s="583"/>
      <c r="H13" s="584"/>
      <c r="I13" s="585"/>
      <c r="J13" s="586"/>
      <c r="K13" s="566"/>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567"/>
      <c r="AV13" s="567"/>
      <c r="AW13" s="567"/>
      <c r="AX13" s="567"/>
      <c r="AY13" s="567"/>
      <c r="AZ13" s="567"/>
      <c r="BA13" s="567"/>
      <c r="BB13" s="567"/>
      <c r="BC13" s="567"/>
      <c r="BD13" s="567"/>
      <c r="BE13" s="567"/>
      <c r="BF13" s="567"/>
      <c r="BG13" s="567"/>
      <c r="BH13" s="567"/>
      <c r="BI13" s="567"/>
      <c r="BJ13" s="567"/>
      <c r="BK13" s="567"/>
      <c r="BL13" s="567"/>
    </row>
    <row r="14" spans="1:64" ht="28.15" customHeight="1" x14ac:dyDescent="0.2">
      <c r="B14" s="575" t="s">
        <v>169</v>
      </c>
      <c r="C14" s="582" t="s">
        <v>231</v>
      </c>
      <c r="D14" s="584"/>
      <c r="E14" s="584"/>
      <c r="F14" s="583"/>
      <c r="G14" s="583"/>
      <c r="H14" s="584"/>
      <c r="I14" s="585"/>
      <c r="J14" s="586"/>
      <c r="K14" s="566"/>
      <c r="L14" s="567"/>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567"/>
      <c r="AW14" s="567"/>
      <c r="AX14" s="567"/>
      <c r="AY14" s="567"/>
      <c r="AZ14" s="567"/>
      <c r="BA14" s="567"/>
      <c r="BB14" s="567"/>
      <c r="BC14" s="567"/>
      <c r="BD14" s="567"/>
      <c r="BE14" s="567"/>
      <c r="BF14" s="567"/>
      <c r="BG14" s="567"/>
      <c r="BH14" s="567"/>
      <c r="BI14" s="567"/>
      <c r="BJ14" s="567"/>
      <c r="BK14" s="567"/>
      <c r="BL14" s="567"/>
    </row>
    <row r="15" spans="1:64" ht="28.15" customHeight="1" x14ac:dyDescent="0.2">
      <c r="B15" s="575" t="s">
        <v>171</v>
      </c>
      <c r="C15" s="582" t="s">
        <v>232</v>
      </c>
      <c r="D15" s="584"/>
      <c r="E15" s="584"/>
      <c r="F15" s="583"/>
      <c r="G15" s="587">
        <f>G13+G14</f>
        <v>0</v>
      </c>
      <c r="H15" s="588" t="e">
        <f>G15/G41</f>
        <v>#DIV/0!</v>
      </c>
      <c r="I15" s="585"/>
      <c r="J15" s="586"/>
      <c r="K15" s="566"/>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567"/>
      <c r="AV15" s="567"/>
      <c r="AW15" s="567"/>
      <c r="AX15" s="567"/>
      <c r="AY15" s="567"/>
      <c r="AZ15" s="567"/>
      <c r="BA15" s="567"/>
      <c r="BB15" s="567"/>
      <c r="BC15" s="567"/>
      <c r="BD15" s="567"/>
      <c r="BE15" s="567"/>
      <c r="BF15" s="567"/>
      <c r="BG15" s="567"/>
      <c r="BH15" s="567"/>
      <c r="BI15" s="567"/>
      <c r="BJ15" s="567"/>
      <c r="BK15" s="567"/>
      <c r="BL15" s="567"/>
    </row>
    <row r="16" spans="1:64" ht="28.15" customHeight="1" x14ac:dyDescent="0.2">
      <c r="B16" s="575" t="s">
        <v>9</v>
      </c>
      <c r="C16" s="582" t="s">
        <v>233</v>
      </c>
      <c r="D16" s="583"/>
      <c r="E16" s="583"/>
      <c r="F16" s="583"/>
      <c r="G16" s="583"/>
      <c r="H16" s="584"/>
      <c r="I16" s="585"/>
      <c r="J16" s="586"/>
      <c r="K16" s="566"/>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c r="AJ16" s="567"/>
      <c r="AK16" s="567"/>
      <c r="AL16" s="567"/>
      <c r="AM16" s="567"/>
      <c r="AN16" s="567"/>
      <c r="AO16" s="567"/>
      <c r="AP16" s="567"/>
      <c r="AQ16" s="567"/>
      <c r="AR16" s="567"/>
      <c r="AS16" s="567"/>
      <c r="AT16" s="567"/>
      <c r="AU16" s="567"/>
      <c r="AV16" s="567"/>
      <c r="AW16" s="567"/>
      <c r="AX16" s="567"/>
      <c r="AY16" s="567"/>
      <c r="AZ16" s="567"/>
      <c r="BA16" s="567"/>
      <c r="BB16" s="567"/>
      <c r="BC16" s="567"/>
      <c r="BD16" s="567"/>
      <c r="BE16" s="567"/>
      <c r="BF16" s="567"/>
      <c r="BG16" s="567"/>
      <c r="BH16" s="567"/>
      <c r="BI16" s="567"/>
      <c r="BJ16" s="567"/>
      <c r="BK16" s="567"/>
      <c r="BL16" s="567"/>
    </row>
    <row r="17" spans="2:64" ht="28.15" customHeight="1" x14ac:dyDescent="0.2">
      <c r="B17" s="575" t="s">
        <v>197</v>
      </c>
      <c r="C17" s="582" t="s">
        <v>234</v>
      </c>
      <c r="D17" s="584"/>
      <c r="E17" s="584"/>
      <c r="F17" s="583"/>
      <c r="G17" s="583"/>
      <c r="H17" s="584"/>
      <c r="I17" s="585"/>
      <c r="J17" s="589"/>
      <c r="K17" s="566"/>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67"/>
      <c r="BC17" s="567"/>
      <c r="BD17" s="567"/>
      <c r="BE17" s="567"/>
      <c r="BF17" s="567"/>
      <c r="BG17" s="567"/>
      <c r="BH17" s="567"/>
      <c r="BI17" s="567"/>
      <c r="BJ17" s="567"/>
      <c r="BK17" s="567"/>
      <c r="BL17" s="567"/>
    </row>
    <row r="18" spans="2:64" ht="28.15" customHeight="1" x14ac:dyDescent="0.2">
      <c r="B18" s="575" t="s">
        <v>203</v>
      </c>
      <c r="C18" s="582" t="s">
        <v>235</v>
      </c>
      <c r="D18" s="584"/>
      <c r="E18" s="584"/>
      <c r="F18" s="583"/>
      <c r="G18" s="587">
        <f>G16+G17</f>
        <v>0</v>
      </c>
      <c r="H18" s="588" t="e">
        <f>G18/G41</f>
        <v>#DIV/0!</v>
      </c>
      <c r="I18" s="585"/>
      <c r="J18" s="589"/>
      <c r="K18" s="566"/>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567"/>
      <c r="AW18" s="567"/>
      <c r="AX18" s="567"/>
      <c r="AY18" s="567"/>
      <c r="AZ18" s="567"/>
      <c r="BA18" s="567"/>
      <c r="BB18" s="567"/>
      <c r="BC18" s="567"/>
      <c r="BD18" s="567"/>
      <c r="BE18" s="567"/>
      <c r="BF18" s="567"/>
      <c r="BG18" s="567"/>
      <c r="BH18" s="567"/>
      <c r="BI18" s="567"/>
      <c r="BJ18" s="567"/>
      <c r="BK18" s="567"/>
      <c r="BL18" s="567"/>
    </row>
    <row r="19" spans="2:64" ht="28.15" customHeight="1" x14ac:dyDescent="0.2">
      <c r="B19" s="575" t="s">
        <v>10</v>
      </c>
      <c r="C19" s="582" t="s">
        <v>236</v>
      </c>
      <c r="D19" s="583"/>
      <c r="E19" s="583"/>
      <c r="F19" s="583"/>
      <c r="G19" s="583"/>
      <c r="H19" s="584"/>
      <c r="I19" s="585"/>
      <c r="J19" s="586"/>
      <c r="K19" s="566"/>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67"/>
      <c r="AV19" s="567"/>
      <c r="AW19" s="567"/>
      <c r="AX19" s="567"/>
      <c r="AY19" s="567"/>
      <c r="AZ19" s="567"/>
      <c r="BA19" s="567"/>
      <c r="BB19" s="567"/>
      <c r="BC19" s="567"/>
      <c r="BD19" s="567"/>
      <c r="BE19" s="567"/>
      <c r="BF19" s="567"/>
      <c r="BG19" s="567"/>
      <c r="BH19" s="567"/>
      <c r="BI19" s="567"/>
      <c r="BJ19" s="567"/>
      <c r="BK19" s="567"/>
      <c r="BL19" s="567"/>
    </row>
    <row r="20" spans="2:64" ht="28.15" customHeight="1" x14ac:dyDescent="0.2">
      <c r="B20" s="575" t="s">
        <v>237</v>
      </c>
      <c r="C20" s="582" t="s">
        <v>238</v>
      </c>
      <c r="D20" s="584"/>
      <c r="E20" s="584"/>
      <c r="F20" s="583"/>
      <c r="G20" s="583"/>
      <c r="H20" s="584"/>
      <c r="I20" s="585"/>
      <c r="J20" s="589"/>
      <c r="K20" s="566"/>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7"/>
      <c r="BC20" s="567"/>
      <c r="BD20" s="567"/>
      <c r="BE20" s="567"/>
      <c r="BF20" s="567"/>
      <c r="BG20" s="567"/>
      <c r="BH20" s="567"/>
      <c r="BI20" s="567"/>
      <c r="BJ20" s="567"/>
      <c r="BK20" s="567"/>
      <c r="BL20" s="567"/>
    </row>
    <row r="21" spans="2:64" ht="28.15" customHeight="1" x14ac:dyDescent="0.2">
      <c r="B21" s="575" t="s">
        <v>239</v>
      </c>
      <c r="C21" s="582" t="s">
        <v>240</v>
      </c>
      <c r="D21" s="584"/>
      <c r="E21" s="584"/>
      <c r="F21" s="583"/>
      <c r="G21" s="587">
        <f>G19+G20</f>
        <v>0</v>
      </c>
      <c r="H21" s="588" t="e">
        <f>G21/G44</f>
        <v>#DIV/0!</v>
      </c>
      <c r="I21" s="585"/>
      <c r="J21" s="589"/>
      <c r="K21" s="566"/>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U21" s="567"/>
      <c r="AV21" s="567"/>
      <c r="AW21" s="567"/>
      <c r="AX21" s="567"/>
      <c r="AY21" s="567"/>
      <c r="AZ21" s="567"/>
      <c r="BA21" s="567"/>
      <c r="BB21" s="567"/>
      <c r="BC21" s="567"/>
      <c r="BD21" s="567"/>
      <c r="BE21" s="567"/>
      <c r="BF21" s="567"/>
      <c r="BG21" s="567"/>
      <c r="BH21" s="567"/>
      <c r="BI21" s="567"/>
      <c r="BJ21" s="567"/>
      <c r="BK21" s="567"/>
      <c r="BL21" s="567"/>
    </row>
    <row r="22" spans="2:64" ht="28.15" customHeight="1" x14ac:dyDescent="0.2">
      <c r="B22" s="575" t="s">
        <v>11</v>
      </c>
      <c r="C22" s="582" t="s">
        <v>241</v>
      </c>
      <c r="D22" s="583"/>
      <c r="E22" s="583"/>
      <c r="F22" s="583"/>
      <c r="G22" s="583"/>
      <c r="H22" s="584"/>
      <c r="I22" s="585"/>
      <c r="J22" s="586"/>
      <c r="K22" s="566"/>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567"/>
      <c r="BC22" s="567"/>
      <c r="BD22" s="567"/>
      <c r="BE22" s="567"/>
      <c r="BF22" s="567"/>
      <c r="BG22" s="567"/>
      <c r="BH22" s="567"/>
      <c r="BI22" s="567"/>
      <c r="BJ22" s="567"/>
      <c r="BK22" s="567"/>
      <c r="BL22" s="567"/>
    </row>
    <row r="23" spans="2:64" ht="28.15" customHeight="1" x14ac:dyDescent="0.2">
      <c r="B23" s="575" t="s">
        <v>242</v>
      </c>
      <c r="C23" s="582" t="s">
        <v>243</v>
      </c>
      <c r="D23" s="584"/>
      <c r="E23" s="584"/>
      <c r="F23" s="583"/>
      <c r="G23" s="583"/>
      <c r="H23" s="584"/>
      <c r="I23" s="585"/>
      <c r="J23" s="589"/>
      <c r="K23" s="566"/>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7"/>
      <c r="AZ23" s="567"/>
      <c r="BA23" s="567"/>
      <c r="BB23" s="567"/>
      <c r="BC23" s="567"/>
      <c r="BD23" s="567"/>
      <c r="BE23" s="567"/>
      <c r="BF23" s="567"/>
      <c r="BG23" s="567"/>
      <c r="BH23" s="567"/>
      <c r="BI23" s="567"/>
      <c r="BJ23" s="567"/>
      <c r="BK23" s="567"/>
      <c r="BL23" s="567"/>
    </row>
    <row r="24" spans="2:64" ht="28.15" customHeight="1" x14ac:dyDescent="0.2">
      <c r="B24" s="575" t="s">
        <v>244</v>
      </c>
      <c r="C24" s="582" t="s">
        <v>245</v>
      </c>
      <c r="D24" s="584"/>
      <c r="E24" s="584"/>
      <c r="F24" s="583"/>
      <c r="G24" s="587">
        <f>G22+G23</f>
        <v>0</v>
      </c>
      <c r="H24" s="588" t="e">
        <f>G24/G47</f>
        <v>#DIV/0!</v>
      </c>
      <c r="I24" s="585"/>
      <c r="J24" s="589"/>
      <c r="K24" s="566"/>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567"/>
      <c r="BF24" s="567"/>
      <c r="BG24" s="567"/>
      <c r="BH24" s="567"/>
      <c r="BI24" s="567"/>
      <c r="BJ24" s="567"/>
      <c r="BK24" s="567"/>
      <c r="BL24" s="567"/>
    </row>
    <row r="25" spans="2:64" ht="28.15" customHeight="1" x14ac:dyDescent="0.2">
      <c r="B25" s="575" t="s">
        <v>12</v>
      </c>
      <c r="C25" s="582" t="s">
        <v>246</v>
      </c>
      <c r="D25" s="583"/>
      <c r="E25" s="583"/>
      <c r="F25" s="583"/>
      <c r="G25" s="583"/>
      <c r="H25" s="584"/>
      <c r="I25" s="585"/>
      <c r="J25" s="586"/>
      <c r="K25" s="566"/>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567"/>
      <c r="AV25" s="567"/>
      <c r="AW25" s="567"/>
      <c r="AX25" s="567"/>
      <c r="AY25" s="567"/>
      <c r="AZ25" s="567"/>
      <c r="BA25" s="567"/>
      <c r="BB25" s="567"/>
      <c r="BC25" s="567"/>
      <c r="BD25" s="567"/>
      <c r="BE25" s="567"/>
      <c r="BF25" s="567"/>
      <c r="BG25" s="567"/>
      <c r="BH25" s="567"/>
      <c r="BI25" s="567"/>
      <c r="BJ25" s="567"/>
      <c r="BK25" s="567"/>
      <c r="BL25" s="567"/>
    </row>
    <row r="26" spans="2:64" ht="28.15" customHeight="1" x14ac:dyDescent="0.2">
      <c r="B26" s="575" t="s">
        <v>247</v>
      </c>
      <c r="C26" s="582" t="s">
        <v>248</v>
      </c>
      <c r="D26" s="584"/>
      <c r="E26" s="584"/>
      <c r="F26" s="583"/>
      <c r="G26" s="583"/>
      <c r="H26" s="584"/>
      <c r="I26" s="585"/>
      <c r="J26" s="589"/>
      <c r="K26" s="566"/>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567"/>
      <c r="AV26" s="567"/>
      <c r="AW26" s="567"/>
      <c r="AX26" s="567"/>
      <c r="AY26" s="567"/>
      <c r="AZ26" s="567"/>
      <c r="BA26" s="567"/>
      <c r="BB26" s="567"/>
      <c r="BC26" s="567"/>
      <c r="BD26" s="567"/>
      <c r="BE26" s="567"/>
      <c r="BF26" s="567"/>
      <c r="BG26" s="567"/>
      <c r="BH26" s="567"/>
      <c r="BI26" s="567"/>
      <c r="BJ26" s="567"/>
      <c r="BK26" s="567"/>
      <c r="BL26" s="567"/>
    </row>
    <row r="27" spans="2:64" ht="28.15" customHeight="1" x14ac:dyDescent="0.2">
      <c r="B27" s="575" t="s">
        <v>249</v>
      </c>
      <c r="C27" s="582" t="s">
        <v>250</v>
      </c>
      <c r="D27" s="584"/>
      <c r="E27" s="584"/>
      <c r="F27" s="583"/>
      <c r="G27" s="587">
        <f>G25+G26</f>
        <v>0</v>
      </c>
      <c r="H27" s="588" t="e">
        <f>G27/G50</f>
        <v>#DIV/0!</v>
      </c>
      <c r="I27" s="585"/>
      <c r="J27" s="589"/>
      <c r="K27" s="566"/>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c r="AU27" s="567"/>
      <c r="AV27" s="567"/>
      <c r="AW27" s="567"/>
      <c r="AX27" s="567"/>
      <c r="AY27" s="567"/>
      <c r="AZ27" s="567"/>
      <c r="BA27" s="567"/>
      <c r="BB27" s="567"/>
      <c r="BC27" s="567"/>
      <c r="BD27" s="567"/>
      <c r="BE27" s="567"/>
      <c r="BF27" s="567"/>
      <c r="BG27" s="567"/>
      <c r="BH27" s="567"/>
      <c r="BI27" s="567"/>
      <c r="BJ27" s="567"/>
      <c r="BK27" s="567"/>
      <c r="BL27" s="567"/>
    </row>
    <row r="28" spans="2:64" ht="28.15" customHeight="1" x14ac:dyDescent="0.2">
      <c r="B28" s="575" t="s">
        <v>13</v>
      </c>
      <c r="C28" s="582" t="s">
        <v>251</v>
      </c>
      <c r="D28" s="583"/>
      <c r="E28" s="583"/>
      <c r="F28" s="583"/>
      <c r="G28" s="583"/>
      <c r="H28" s="584"/>
      <c r="I28" s="585"/>
      <c r="J28" s="586"/>
      <c r="K28" s="566"/>
      <c r="L28" s="567"/>
      <c r="M28" s="567"/>
      <c r="N28" s="567"/>
      <c r="O28" s="567"/>
      <c r="P28" s="567"/>
      <c r="Q28" s="567"/>
      <c r="R28" s="567"/>
      <c r="S28" s="567"/>
      <c r="T28" s="567"/>
      <c r="U28" s="567"/>
      <c r="V28" s="567"/>
      <c r="W28" s="567"/>
      <c r="X28" s="567"/>
      <c r="Y28" s="567"/>
      <c r="Z28" s="567"/>
      <c r="AA28" s="567"/>
      <c r="AB28" s="567"/>
      <c r="AC28" s="567"/>
      <c r="AD28" s="567"/>
      <c r="AE28" s="567"/>
      <c r="AF28" s="567"/>
      <c r="AG28" s="567"/>
      <c r="AH28" s="567"/>
      <c r="AI28" s="567"/>
      <c r="AJ28" s="567"/>
      <c r="AK28" s="567"/>
      <c r="AL28" s="567"/>
      <c r="AM28" s="567"/>
      <c r="AN28" s="567"/>
      <c r="AO28" s="567"/>
      <c r="AP28" s="567"/>
      <c r="AQ28" s="567"/>
      <c r="AR28" s="567"/>
      <c r="AS28" s="567"/>
      <c r="AT28" s="567"/>
      <c r="AU28" s="567"/>
      <c r="AV28" s="567"/>
      <c r="AW28" s="567"/>
      <c r="AX28" s="567"/>
      <c r="AY28" s="567"/>
      <c r="AZ28" s="567"/>
      <c r="BA28" s="567"/>
      <c r="BB28" s="567"/>
      <c r="BC28" s="567"/>
      <c r="BD28" s="567"/>
      <c r="BE28" s="567"/>
      <c r="BF28" s="567"/>
      <c r="BG28" s="567"/>
      <c r="BH28" s="567"/>
      <c r="BI28" s="567"/>
      <c r="BJ28" s="567"/>
      <c r="BK28" s="567"/>
      <c r="BL28" s="567"/>
    </row>
    <row r="29" spans="2:64" ht="28.15" customHeight="1" x14ac:dyDescent="0.2">
      <c r="B29" s="575" t="s">
        <v>252</v>
      </c>
      <c r="C29" s="582" t="s">
        <v>253</v>
      </c>
      <c r="D29" s="584"/>
      <c r="E29" s="584"/>
      <c r="F29" s="583"/>
      <c r="G29" s="583"/>
      <c r="H29" s="584"/>
      <c r="I29" s="585"/>
      <c r="J29" s="589"/>
      <c r="K29" s="566"/>
      <c r="L29" s="567"/>
      <c r="M29" s="567"/>
      <c r="N29" s="567"/>
      <c r="O29" s="567"/>
      <c r="P29" s="567"/>
      <c r="Q29" s="567"/>
      <c r="R29" s="567"/>
      <c r="S29" s="567"/>
      <c r="T29" s="567"/>
      <c r="U29" s="567"/>
      <c r="V29" s="567"/>
      <c r="W29" s="567"/>
      <c r="X29" s="567"/>
      <c r="Y29" s="567"/>
      <c r="Z29" s="567"/>
      <c r="AA29" s="567"/>
      <c r="AB29" s="567"/>
      <c r="AC29" s="567"/>
      <c r="AD29" s="567"/>
      <c r="AE29" s="567"/>
      <c r="AF29" s="567"/>
      <c r="AG29" s="567"/>
      <c r="AH29" s="567"/>
      <c r="AI29" s="567"/>
      <c r="AJ29" s="567"/>
      <c r="AK29" s="567"/>
      <c r="AL29" s="567"/>
      <c r="AM29" s="567"/>
      <c r="AN29" s="567"/>
      <c r="AO29" s="567"/>
      <c r="AP29" s="567"/>
      <c r="AQ29" s="567"/>
      <c r="AR29" s="567"/>
      <c r="AS29" s="567"/>
      <c r="AT29" s="567"/>
      <c r="AU29" s="567"/>
      <c r="AV29" s="567"/>
      <c r="AW29" s="567"/>
      <c r="AX29" s="567"/>
      <c r="AY29" s="567"/>
      <c r="AZ29" s="567"/>
      <c r="BA29" s="567"/>
      <c r="BB29" s="567"/>
      <c r="BC29" s="567"/>
      <c r="BD29" s="567"/>
      <c r="BE29" s="567"/>
      <c r="BF29" s="567"/>
      <c r="BG29" s="567"/>
      <c r="BH29" s="567"/>
      <c r="BI29" s="567"/>
      <c r="BJ29" s="567"/>
      <c r="BK29" s="567"/>
      <c r="BL29" s="567"/>
    </row>
    <row r="30" spans="2:64" ht="28.15" customHeight="1" x14ac:dyDescent="0.2">
      <c r="B30" s="575" t="s">
        <v>254</v>
      </c>
      <c r="C30" s="582" t="s">
        <v>255</v>
      </c>
      <c r="D30" s="584"/>
      <c r="E30" s="584"/>
      <c r="F30" s="583"/>
      <c r="G30" s="587">
        <f>G28+G29</f>
        <v>0</v>
      </c>
      <c r="H30" s="588" t="e">
        <f>G30/G53</f>
        <v>#DIV/0!</v>
      </c>
      <c r="I30" s="585"/>
      <c r="J30" s="589"/>
      <c r="K30" s="566"/>
      <c r="L30" s="567"/>
      <c r="M30" s="567"/>
      <c r="N30" s="567"/>
      <c r="O30" s="567"/>
      <c r="P30" s="567"/>
      <c r="Q30" s="567"/>
      <c r="R30" s="567"/>
      <c r="S30" s="567"/>
      <c r="T30" s="567"/>
      <c r="U30" s="567"/>
      <c r="V30" s="567"/>
      <c r="W30" s="567"/>
      <c r="X30" s="567"/>
      <c r="Y30" s="567"/>
      <c r="Z30" s="567"/>
      <c r="AA30" s="567"/>
      <c r="AB30" s="567"/>
      <c r="AC30" s="567"/>
      <c r="AD30" s="567"/>
      <c r="AE30" s="567"/>
      <c r="AF30" s="567"/>
      <c r="AG30" s="567"/>
      <c r="AH30" s="567"/>
      <c r="AI30" s="567"/>
      <c r="AJ30" s="567"/>
      <c r="AK30" s="567"/>
      <c r="AL30" s="567"/>
      <c r="AM30" s="567"/>
      <c r="AN30" s="567"/>
      <c r="AO30" s="567"/>
      <c r="AP30" s="567"/>
      <c r="AQ30" s="567"/>
      <c r="AR30" s="567"/>
      <c r="AS30" s="567"/>
      <c r="AT30" s="567"/>
      <c r="AU30" s="567"/>
      <c r="AV30" s="567"/>
      <c r="AW30" s="567"/>
      <c r="AX30" s="567"/>
      <c r="AY30" s="567"/>
      <c r="AZ30" s="567"/>
      <c r="BA30" s="567"/>
      <c r="BB30" s="567"/>
      <c r="BC30" s="567"/>
      <c r="BD30" s="567"/>
      <c r="BE30" s="567"/>
      <c r="BF30" s="567"/>
      <c r="BG30" s="567"/>
      <c r="BH30" s="567"/>
      <c r="BI30" s="567"/>
      <c r="BJ30" s="567"/>
      <c r="BK30" s="567"/>
      <c r="BL30" s="567"/>
    </row>
    <row r="31" spans="2:64" ht="28.15" customHeight="1" x14ac:dyDescent="0.2">
      <c r="B31" s="575" t="s">
        <v>14</v>
      </c>
      <c r="C31" s="582" t="s">
        <v>256</v>
      </c>
      <c r="D31" s="583"/>
      <c r="E31" s="583"/>
      <c r="F31" s="583"/>
      <c r="G31" s="583"/>
      <c r="H31" s="584"/>
      <c r="I31" s="585"/>
      <c r="J31" s="586"/>
      <c r="K31" s="566"/>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7"/>
      <c r="AI31" s="567"/>
      <c r="AJ31" s="567"/>
      <c r="AK31" s="567"/>
      <c r="AL31" s="567"/>
      <c r="AM31" s="567"/>
      <c r="AN31" s="567"/>
      <c r="AO31" s="567"/>
      <c r="AP31" s="567"/>
      <c r="AQ31" s="567"/>
      <c r="AR31" s="567"/>
      <c r="AS31" s="567"/>
      <c r="AT31" s="567"/>
      <c r="AU31" s="567"/>
      <c r="AV31" s="567"/>
      <c r="AW31" s="567"/>
      <c r="AX31" s="567"/>
      <c r="AY31" s="567"/>
      <c r="AZ31" s="567"/>
      <c r="BA31" s="567"/>
      <c r="BB31" s="567"/>
      <c r="BC31" s="567"/>
      <c r="BD31" s="567"/>
      <c r="BE31" s="567"/>
      <c r="BF31" s="567"/>
      <c r="BG31" s="567"/>
      <c r="BH31" s="567"/>
      <c r="BI31" s="567"/>
      <c r="BJ31" s="567"/>
      <c r="BK31" s="567"/>
      <c r="BL31" s="567"/>
    </row>
    <row r="32" spans="2:64" ht="28.15" customHeight="1" x14ac:dyDescent="0.2">
      <c r="B32" s="575" t="s">
        <v>257</v>
      </c>
      <c r="C32" s="582" t="s">
        <v>258</v>
      </c>
      <c r="D32" s="584"/>
      <c r="E32" s="584"/>
      <c r="F32" s="583"/>
      <c r="G32" s="583"/>
      <c r="H32" s="584"/>
      <c r="I32" s="585"/>
      <c r="J32" s="589"/>
      <c r="K32" s="566"/>
      <c r="L32" s="567"/>
      <c r="M32" s="567"/>
      <c r="N32" s="567"/>
      <c r="O32" s="567"/>
      <c r="P32" s="567"/>
      <c r="Q32" s="567"/>
      <c r="R32" s="567"/>
      <c r="S32" s="567"/>
      <c r="T32" s="567"/>
      <c r="U32" s="567"/>
      <c r="V32" s="567"/>
      <c r="W32" s="567"/>
      <c r="X32" s="567"/>
      <c r="Y32" s="567"/>
      <c r="Z32" s="567"/>
      <c r="AA32" s="567"/>
      <c r="AB32" s="567"/>
      <c r="AC32" s="567"/>
      <c r="AD32" s="567"/>
      <c r="AE32" s="567"/>
      <c r="AF32" s="567"/>
      <c r="AG32" s="567"/>
      <c r="AH32" s="567"/>
      <c r="AI32" s="567"/>
      <c r="AJ32" s="567"/>
      <c r="AK32" s="567"/>
      <c r="AL32" s="567"/>
      <c r="AM32" s="567"/>
      <c r="AN32" s="567"/>
      <c r="AO32" s="567"/>
      <c r="AP32" s="567"/>
      <c r="AQ32" s="567"/>
      <c r="AR32" s="567"/>
      <c r="AS32" s="567"/>
      <c r="AT32" s="567"/>
      <c r="AU32" s="567"/>
      <c r="AV32" s="567"/>
      <c r="AW32" s="567"/>
      <c r="AX32" s="567"/>
      <c r="AY32" s="567"/>
      <c r="AZ32" s="567"/>
      <c r="BA32" s="567"/>
      <c r="BB32" s="567"/>
      <c r="BC32" s="567"/>
      <c r="BD32" s="567"/>
      <c r="BE32" s="567"/>
      <c r="BF32" s="567"/>
      <c r="BG32" s="567"/>
      <c r="BH32" s="567"/>
      <c r="BI32" s="567"/>
      <c r="BJ32" s="567"/>
      <c r="BK32" s="567"/>
      <c r="BL32" s="567"/>
    </row>
    <row r="33" spans="2:64" ht="28.15" customHeight="1" x14ac:dyDescent="0.2">
      <c r="B33" s="575" t="s">
        <v>259</v>
      </c>
      <c r="C33" s="582" t="s">
        <v>260</v>
      </c>
      <c r="D33" s="584"/>
      <c r="E33" s="584"/>
      <c r="F33" s="583"/>
      <c r="G33" s="587">
        <f>G31+G32</f>
        <v>0</v>
      </c>
      <c r="H33" s="588" t="e">
        <f>G33/G56</f>
        <v>#DIV/0!</v>
      </c>
      <c r="I33" s="585"/>
      <c r="J33" s="589"/>
      <c r="K33" s="566"/>
      <c r="L33" s="567"/>
      <c r="M33" s="567"/>
      <c r="N33" s="567"/>
      <c r="O33" s="567"/>
      <c r="P33" s="567"/>
      <c r="Q33" s="567"/>
      <c r="R33" s="567"/>
      <c r="S33" s="567"/>
      <c r="T33" s="567"/>
      <c r="U33" s="567"/>
      <c r="V33" s="567"/>
      <c r="W33" s="567"/>
      <c r="X33" s="567"/>
      <c r="Y33" s="567"/>
      <c r="Z33" s="567"/>
      <c r="AA33" s="567"/>
      <c r="AB33" s="567"/>
      <c r="AC33" s="567"/>
      <c r="AD33" s="567"/>
      <c r="AE33" s="567"/>
      <c r="AF33" s="567"/>
      <c r="AG33" s="567"/>
      <c r="AH33" s="567"/>
      <c r="AI33" s="567"/>
      <c r="AJ33" s="567"/>
      <c r="AK33" s="567"/>
      <c r="AL33" s="567"/>
      <c r="AM33" s="567"/>
      <c r="AN33" s="567"/>
      <c r="AO33" s="567"/>
      <c r="AP33" s="567"/>
      <c r="AQ33" s="567"/>
      <c r="AR33" s="567"/>
      <c r="AS33" s="567"/>
      <c r="AT33" s="567"/>
      <c r="AU33" s="567"/>
      <c r="AV33" s="567"/>
      <c r="AW33" s="567"/>
      <c r="AX33" s="567"/>
      <c r="AY33" s="567"/>
      <c r="AZ33" s="567"/>
      <c r="BA33" s="567"/>
      <c r="BB33" s="567"/>
      <c r="BC33" s="567"/>
      <c r="BD33" s="567"/>
      <c r="BE33" s="567"/>
      <c r="BF33" s="567"/>
      <c r="BG33" s="567"/>
      <c r="BH33" s="567"/>
      <c r="BI33" s="567"/>
      <c r="BJ33" s="567"/>
      <c r="BK33" s="567"/>
      <c r="BL33" s="567"/>
    </row>
    <row r="34" spans="2:64" ht="28.15" customHeight="1" x14ac:dyDescent="0.2">
      <c r="B34" s="575" t="s">
        <v>15</v>
      </c>
      <c r="C34" s="582" t="s">
        <v>261</v>
      </c>
      <c r="D34" s="583"/>
      <c r="E34" s="583"/>
      <c r="F34" s="583"/>
      <c r="G34" s="583"/>
      <c r="H34" s="584"/>
      <c r="I34" s="585"/>
      <c r="J34" s="586"/>
      <c r="K34" s="566"/>
      <c r="L34" s="567"/>
      <c r="M34" s="567"/>
      <c r="N34" s="567"/>
      <c r="O34" s="567"/>
      <c r="P34" s="567"/>
      <c r="Q34" s="567"/>
      <c r="R34" s="567"/>
      <c r="S34" s="567"/>
      <c r="T34" s="567"/>
      <c r="U34" s="567"/>
      <c r="V34" s="567"/>
      <c r="W34" s="567"/>
      <c r="X34" s="567"/>
      <c r="Y34" s="567"/>
      <c r="Z34" s="567"/>
      <c r="AA34" s="567"/>
      <c r="AB34" s="567"/>
      <c r="AC34" s="567"/>
      <c r="AD34" s="567"/>
      <c r="AE34" s="567"/>
      <c r="AF34" s="567"/>
      <c r="AG34" s="567"/>
      <c r="AH34" s="567"/>
      <c r="AI34" s="567"/>
      <c r="AJ34" s="567"/>
      <c r="AK34" s="567"/>
      <c r="AL34" s="567"/>
      <c r="AM34" s="567"/>
      <c r="AN34" s="567"/>
      <c r="AO34" s="567"/>
      <c r="AP34" s="567"/>
      <c r="AQ34" s="567"/>
      <c r="AR34" s="567"/>
      <c r="AS34" s="567"/>
      <c r="AT34" s="567"/>
      <c r="AU34" s="567"/>
      <c r="AV34" s="567"/>
      <c r="AW34" s="567"/>
      <c r="AX34" s="567"/>
      <c r="AY34" s="567"/>
      <c r="AZ34" s="567"/>
      <c r="BA34" s="567"/>
      <c r="BB34" s="567"/>
      <c r="BC34" s="567"/>
      <c r="BD34" s="567"/>
      <c r="BE34" s="567"/>
      <c r="BF34" s="567"/>
      <c r="BG34" s="567"/>
      <c r="BH34" s="567"/>
      <c r="BI34" s="567"/>
      <c r="BJ34" s="567"/>
      <c r="BK34" s="567"/>
      <c r="BL34" s="567"/>
    </row>
    <row r="35" spans="2:64" ht="28.15" customHeight="1" x14ac:dyDescent="0.2">
      <c r="B35" s="575" t="s">
        <v>262</v>
      </c>
      <c r="C35" s="582" t="s">
        <v>263</v>
      </c>
      <c r="D35" s="584"/>
      <c r="E35" s="584"/>
      <c r="F35" s="583"/>
      <c r="G35" s="583"/>
      <c r="H35" s="584"/>
      <c r="I35" s="585"/>
      <c r="J35" s="589"/>
      <c r="K35" s="566"/>
      <c r="L35" s="567"/>
      <c r="M35" s="567"/>
      <c r="N35" s="567"/>
      <c r="O35" s="567"/>
      <c r="P35" s="567"/>
      <c r="Q35" s="567"/>
      <c r="R35" s="567"/>
      <c r="S35" s="567"/>
      <c r="T35" s="567"/>
      <c r="U35" s="567"/>
      <c r="V35" s="567"/>
      <c r="W35" s="567"/>
      <c r="X35" s="567"/>
      <c r="Y35" s="567"/>
      <c r="Z35" s="567"/>
      <c r="AA35" s="567"/>
      <c r="AB35" s="567"/>
      <c r="AC35" s="567"/>
      <c r="AD35" s="567"/>
      <c r="AE35" s="567"/>
      <c r="AF35" s="567"/>
      <c r="AG35" s="567"/>
      <c r="AH35" s="567"/>
      <c r="AI35" s="567"/>
      <c r="AJ35" s="567"/>
      <c r="AK35" s="567"/>
      <c r="AL35" s="567"/>
      <c r="AM35" s="567"/>
      <c r="AN35" s="567"/>
      <c r="AO35" s="567"/>
      <c r="AP35" s="567"/>
      <c r="AQ35" s="567"/>
      <c r="AR35" s="567"/>
      <c r="AS35" s="567"/>
      <c r="AT35" s="567"/>
      <c r="AU35" s="567"/>
      <c r="AV35" s="567"/>
      <c r="AW35" s="567"/>
      <c r="AX35" s="567"/>
      <c r="AY35" s="567"/>
      <c r="AZ35" s="567"/>
      <c r="BA35" s="567"/>
      <c r="BB35" s="567"/>
      <c r="BC35" s="567"/>
      <c r="BD35" s="567"/>
      <c r="BE35" s="567"/>
      <c r="BF35" s="567"/>
      <c r="BG35" s="567"/>
      <c r="BH35" s="567"/>
      <c r="BI35" s="567"/>
      <c r="BJ35" s="567"/>
      <c r="BK35" s="567"/>
      <c r="BL35" s="567"/>
    </row>
    <row r="36" spans="2:64" ht="28.15" customHeight="1" x14ac:dyDescent="0.2">
      <c r="B36" s="575" t="s">
        <v>264</v>
      </c>
      <c r="C36" s="582" t="s">
        <v>265</v>
      </c>
      <c r="D36" s="584"/>
      <c r="E36" s="584"/>
      <c r="F36" s="583"/>
      <c r="G36" s="587">
        <f>G34+G35</f>
        <v>0</v>
      </c>
      <c r="H36" s="588" t="e">
        <f>G36/G59</f>
        <v>#DIV/0!</v>
      </c>
      <c r="I36" s="585"/>
      <c r="J36" s="589"/>
      <c r="K36" s="566"/>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c r="AO36" s="567"/>
      <c r="AP36" s="567"/>
      <c r="AQ36" s="567"/>
      <c r="AR36" s="567"/>
      <c r="AS36" s="567"/>
      <c r="AT36" s="567"/>
      <c r="AU36" s="567"/>
      <c r="AV36" s="567"/>
      <c r="AW36" s="567"/>
      <c r="AX36" s="567"/>
      <c r="AY36" s="567"/>
      <c r="AZ36" s="567"/>
      <c r="BA36" s="567"/>
      <c r="BB36" s="567"/>
      <c r="BC36" s="567"/>
      <c r="BD36" s="567"/>
      <c r="BE36" s="567"/>
      <c r="BF36" s="567"/>
      <c r="BG36" s="567"/>
      <c r="BH36" s="567"/>
      <c r="BI36" s="567"/>
      <c r="BJ36" s="567"/>
      <c r="BK36" s="567"/>
      <c r="BL36" s="567"/>
    </row>
    <row r="37" spans="2:64" ht="28.15" customHeight="1" x14ac:dyDescent="0.2">
      <c r="B37" s="575" t="s">
        <v>16</v>
      </c>
      <c r="C37" s="582" t="s">
        <v>266</v>
      </c>
      <c r="D37" s="583"/>
      <c r="E37" s="583"/>
      <c r="F37" s="583"/>
      <c r="G37" s="583"/>
      <c r="H37" s="584"/>
      <c r="I37" s="585"/>
      <c r="J37" s="589"/>
      <c r="K37" s="566"/>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c r="AO37" s="567"/>
      <c r="AP37" s="567"/>
      <c r="AQ37" s="567"/>
      <c r="AR37" s="567"/>
      <c r="AS37" s="567"/>
      <c r="AT37" s="567"/>
      <c r="AU37" s="567"/>
      <c r="AV37" s="567"/>
      <c r="AW37" s="567"/>
      <c r="AX37" s="567"/>
      <c r="AY37" s="567"/>
      <c r="AZ37" s="567"/>
      <c r="BA37" s="567"/>
      <c r="BB37" s="567"/>
      <c r="BC37" s="567"/>
      <c r="BD37" s="567"/>
      <c r="BE37" s="567"/>
      <c r="BF37" s="567"/>
      <c r="BG37" s="567"/>
      <c r="BH37" s="567"/>
      <c r="BI37" s="567"/>
      <c r="BJ37" s="567"/>
      <c r="BK37" s="567"/>
      <c r="BL37" s="567"/>
    </row>
    <row r="38" spans="2:64" ht="28.15" customHeight="1" x14ac:dyDescent="0.2">
      <c r="B38" s="575" t="s">
        <v>267</v>
      </c>
      <c r="C38" s="582" t="s">
        <v>268</v>
      </c>
      <c r="D38" s="584"/>
      <c r="E38" s="584"/>
      <c r="F38" s="583"/>
      <c r="G38" s="583"/>
      <c r="H38" s="584"/>
      <c r="I38" s="585"/>
      <c r="J38" s="589"/>
      <c r="K38" s="566"/>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c r="AO38" s="567"/>
      <c r="AP38" s="567"/>
      <c r="AQ38" s="567"/>
      <c r="AR38" s="567"/>
      <c r="AS38" s="567"/>
      <c r="AT38" s="567"/>
      <c r="AU38" s="567"/>
      <c r="AV38" s="567"/>
      <c r="AW38" s="567"/>
      <c r="AX38" s="567"/>
      <c r="AY38" s="567"/>
      <c r="AZ38" s="567"/>
      <c r="BA38" s="567"/>
      <c r="BB38" s="567"/>
      <c r="BC38" s="567"/>
      <c r="BD38" s="567"/>
      <c r="BE38" s="567"/>
      <c r="BF38" s="567"/>
      <c r="BG38" s="567"/>
      <c r="BH38" s="567"/>
      <c r="BI38" s="567"/>
      <c r="BJ38" s="567"/>
      <c r="BK38" s="567"/>
      <c r="BL38" s="567"/>
    </row>
    <row r="39" spans="2:64" ht="28.15" customHeight="1" x14ac:dyDescent="0.2">
      <c r="B39" s="575" t="s">
        <v>269</v>
      </c>
      <c r="C39" s="582" t="s">
        <v>270</v>
      </c>
      <c r="D39" s="584"/>
      <c r="E39" s="584"/>
      <c r="F39" s="583"/>
      <c r="G39" s="587">
        <f>G37+G38</f>
        <v>0</v>
      </c>
      <c r="H39" s="588" t="e">
        <f>G39/G41</f>
        <v>#DIV/0!</v>
      </c>
      <c r="I39" s="585"/>
      <c r="J39" s="589"/>
      <c r="K39" s="566"/>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567"/>
      <c r="AV39" s="567"/>
      <c r="AW39" s="567"/>
      <c r="AX39" s="567"/>
      <c r="AY39" s="567"/>
      <c r="AZ39" s="567"/>
      <c r="BA39" s="567"/>
      <c r="BB39" s="567"/>
      <c r="BC39" s="567"/>
      <c r="BD39" s="567"/>
      <c r="BE39" s="567"/>
      <c r="BF39" s="567"/>
      <c r="BG39" s="567"/>
      <c r="BH39" s="567"/>
      <c r="BI39" s="567"/>
      <c r="BJ39" s="567"/>
      <c r="BK39" s="567"/>
      <c r="BL39" s="567"/>
    </row>
    <row r="40" spans="2:64" ht="28.15" customHeight="1" x14ac:dyDescent="0.2">
      <c r="B40" s="575" t="s">
        <v>17</v>
      </c>
      <c r="C40" s="590" t="s">
        <v>271</v>
      </c>
      <c r="D40" s="591"/>
      <c r="E40" s="591"/>
      <c r="F40" s="591"/>
      <c r="G40" s="592"/>
      <c r="H40" s="591"/>
      <c r="I40" s="593"/>
      <c r="J40" s="594"/>
      <c r="K40" s="566"/>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567"/>
      <c r="AV40" s="567"/>
      <c r="AW40" s="567"/>
      <c r="AX40" s="567"/>
      <c r="AY40" s="567"/>
      <c r="AZ40" s="567"/>
      <c r="BA40" s="567"/>
      <c r="BB40" s="567"/>
      <c r="BC40" s="567"/>
      <c r="BD40" s="567"/>
      <c r="BE40" s="567"/>
      <c r="BF40" s="567"/>
      <c r="BG40" s="567"/>
      <c r="BH40" s="567"/>
      <c r="BI40" s="567"/>
      <c r="BJ40" s="567"/>
      <c r="BK40" s="567"/>
      <c r="BL40" s="567"/>
    </row>
    <row r="41" spans="2:64" s="568" customFormat="1" ht="40.15" customHeight="1" thickBot="1" x14ac:dyDescent="0.3">
      <c r="B41" s="764" t="s">
        <v>18</v>
      </c>
      <c r="C41" s="595" t="s">
        <v>272</v>
      </c>
      <c r="D41" s="596"/>
      <c r="E41" s="596"/>
      <c r="F41" s="596"/>
      <c r="G41" s="597">
        <f>G9+G40</f>
        <v>0</v>
      </c>
      <c r="H41" s="598"/>
      <c r="I41" s="598"/>
      <c r="J41" s="599"/>
    </row>
    <row r="42" spans="2:64" x14ac:dyDescent="0.2">
      <c r="L42" s="567"/>
    </row>
    <row r="43" spans="2:64" x14ac:dyDescent="0.2">
      <c r="L43" s="567"/>
    </row>
    <row r="44" spans="2:64" x14ac:dyDescent="0.2">
      <c r="L44" s="567"/>
    </row>
    <row r="45" spans="2:64" x14ac:dyDescent="0.2">
      <c r="D45" s="557" t="s">
        <v>273</v>
      </c>
      <c r="L45" s="567"/>
    </row>
    <row r="46" spans="2:64" x14ac:dyDescent="0.2">
      <c r="L46" s="567"/>
    </row>
    <row r="47" spans="2:64" x14ac:dyDescent="0.2">
      <c r="L47" s="567"/>
    </row>
    <row r="48" spans="2:64" x14ac:dyDescent="0.2">
      <c r="L48" s="567"/>
    </row>
    <row r="49" spans="12:12" x14ac:dyDescent="0.2">
      <c r="L49" s="567"/>
    </row>
    <row r="50" spans="12:12" x14ac:dyDescent="0.2">
      <c r="L50" s="567"/>
    </row>
  </sheetData>
  <mergeCells count="2">
    <mergeCell ref="B2:J2"/>
    <mergeCell ref="B6:J6"/>
  </mergeCells>
  <printOptions horizontalCentered="1"/>
  <pageMargins left="0.70866141732283472" right="0.70866141732283472" top="0.74803149606299213" bottom="0.74803149606299213" header="0.31496062992125984" footer="0.31496062992125984"/>
  <pageSetup paperSize="9" scale="43" orientation="landscape" r:id="rId1"/>
  <headerFooter scaleWithDoc="0">
    <oddHeader>&amp;L&amp;"Tahoma,Bold"&amp;11Bank/Savings House  ____________________&amp;R&amp;"Tahoma,Bold"&amp;11ND Form</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F31"/>
  <sheetViews>
    <sheetView showGridLines="0" showWhiteSpace="0" view="pageBreakPreview" zoomScale="60" zoomScaleNormal="60" zoomScalePageLayoutView="50" workbookViewId="0">
      <selection activeCell="E38" sqref="E38"/>
    </sheetView>
  </sheetViews>
  <sheetFormatPr defaultColWidth="11.42578125" defaultRowHeight="14.25" x14ac:dyDescent="0.2"/>
  <cols>
    <col min="1" max="1" width="2.140625" style="558" customWidth="1"/>
    <col min="2" max="2" width="12.7109375" style="557" customWidth="1"/>
    <col min="3" max="3" width="87.5703125" style="557" customWidth="1"/>
    <col min="4" max="4" width="29.5703125" style="557" customWidth="1"/>
    <col min="5" max="6" width="53" style="557" customWidth="1"/>
    <col min="7" max="8" width="29.5703125" style="557" customWidth="1"/>
    <col min="9" max="256" width="11.42578125" style="558"/>
    <col min="257" max="257" width="2.140625" style="558" customWidth="1"/>
    <col min="258" max="258" width="12.7109375" style="558" customWidth="1"/>
    <col min="259" max="259" width="87.5703125" style="558" customWidth="1"/>
    <col min="260" max="260" width="29.5703125" style="558" customWidth="1"/>
    <col min="261" max="262" width="53" style="558" customWidth="1"/>
    <col min="263" max="264" width="29.5703125" style="558" customWidth="1"/>
    <col min="265" max="512" width="11.42578125" style="558"/>
    <col min="513" max="513" width="2.140625" style="558" customWidth="1"/>
    <col min="514" max="514" width="12.7109375" style="558" customWidth="1"/>
    <col min="515" max="515" width="87.5703125" style="558" customWidth="1"/>
    <col min="516" max="516" width="29.5703125" style="558" customWidth="1"/>
    <col min="517" max="518" width="53" style="558" customWidth="1"/>
    <col min="519" max="520" width="29.5703125" style="558" customWidth="1"/>
    <col min="521" max="768" width="11.42578125" style="558"/>
    <col min="769" max="769" width="2.140625" style="558" customWidth="1"/>
    <col min="770" max="770" width="12.7109375" style="558" customWidth="1"/>
    <col min="771" max="771" width="87.5703125" style="558" customWidth="1"/>
    <col min="772" max="772" width="29.5703125" style="558" customWidth="1"/>
    <col min="773" max="774" width="53" style="558" customWidth="1"/>
    <col min="775" max="776" width="29.5703125" style="558" customWidth="1"/>
    <col min="777" max="1024" width="11.42578125" style="558"/>
    <col min="1025" max="1025" width="2.140625" style="558" customWidth="1"/>
    <col min="1026" max="1026" width="12.7109375" style="558" customWidth="1"/>
    <col min="1027" max="1027" width="87.5703125" style="558" customWidth="1"/>
    <col min="1028" max="1028" width="29.5703125" style="558" customWidth="1"/>
    <col min="1029" max="1030" width="53" style="558" customWidth="1"/>
    <col min="1031" max="1032" width="29.5703125" style="558" customWidth="1"/>
    <col min="1033" max="1280" width="11.42578125" style="558"/>
    <col min="1281" max="1281" width="2.140625" style="558" customWidth="1"/>
    <col min="1282" max="1282" width="12.7109375" style="558" customWidth="1"/>
    <col min="1283" max="1283" width="87.5703125" style="558" customWidth="1"/>
    <col min="1284" max="1284" width="29.5703125" style="558" customWidth="1"/>
    <col min="1285" max="1286" width="53" style="558" customWidth="1"/>
    <col min="1287" max="1288" width="29.5703125" style="558" customWidth="1"/>
    <col min="1289" max="1536" width="11.42578125" style="558"/>
    <col min="1537" max="1537" width="2.140625" style="558" customWidth="1"/>
    <col min="1538" max="1538" width="12.7109375" style="558" customWidth="1"/>
    <col min="1539" max="1539" width="87.5703125" style="558" customWidth="1"/>
    <col min="1540" max="1540" width="29.5703125" style="558" customWidth="1"/>
    <col min="1541" max="1542" width="53" style="558" customWidth="1"/>
    <col min="1543" max="1544" width="29.5703125" style="558" customWidth="1"/>
    <col min="1545" max="1792" width="11.42578125" style="558"/>
    <col min="1793" max="1793" width="2.140625" style="558" customWidth="1"/>
    <col min="1794" max="1794" width="12.7109375" style="558" customWidth="1"/>
    <col min="1795" max="1795" width="87.5703125" style="558" customWidth="1"/>
    <col min="1796" max="1796" width="29.5703125" style="558" customWidth="1"/>
    <col min="1797" max="1798" width="53" style="558" customWidth="1"/>
    <col min="1799" max="1800" width="29.5703125" style="558" customWidth="1"/>
    <col min="1801" max="2048" width="11.42578125" style="558"/>
    <col min="2049" max="2049" width="2.140625" style="558" customWidth="1"/>
    <col min="2050" max="2050" width="12.7109375" style="558" customWidth="1"/>
    <col min="2051" max="2051" width="87.5703125" style="558" customWidth="1"/>
    <col min="2052" max="2052" width="29.5703125" style="558" customWidth="1"/>
    <col min="2053" max="2054" width="53" style="558" customWidth="1"/>
    <col min="2055" max="2056" width="29.5703125" style="558" customWidth="1"/>
    <col min="2057" max="2304" width="11.42578125" style="558"/>
    <col min="2305" max="2305" width="2.140625" style="558" customWidth="1"/>
    <col min="2306" max="2306" width="12.7109375" style="558" customWidth="1"/>
    <col min="2307" max="2307" width="87.5703125" style="558" customWidth="1"/>
    <col min="2308" max="2308" width="29.5703125" style="558" customWidth="1"/>
    <col min="2309" max="2310" width="53" style="558" customWidth="1"/>
    <col min="2311" max="2312" width="29.5703125" style="558" customWidth="1"/>
    <col min="2313" max="2560" width="11.42578125" style="558"/>
    <col min="2561" max="2561" width="2.140625" style="558" customWidth="1"/>
    <col min="2562" max="2562" width="12.7109375" style="558" customWidth="1"/>
    <col min="2563" max="2563" width="87.5703125" style="558" customWidth="1"/>
    <col min="2564" max="2564" width="29.5703125" style="558" customWidth="1"/>
    <col min="2565" max="2566" width="53" style="558" customWidth="1"/>
    <col min="2567" max="2568" width="29.5703125" style="558" customWidth="1"/>
    <col min="2569" max="2816" width="11.42578125" style="558"/>
    <col min="2817" max="2817" width="2.140625" style="558" customWidth="1"/>
    <col min="2818" max="2818" width="12.7109375" style="558" customWidth="1"/>
    <col min="2819" max="2819" width="87.5703125" style="558" customWidth="1"/>
    <col min="2820" max="2820" width="29.5703125" style="558" customWidth="1"/>
    <col min="2821" max="2822" width="53" style="558" customWidth="1"/>
    <col min="2823" max="2824" width="29.5703125" style="558" customWidth="1"/>
    <col min="2825" max="3072" width="11.42578125" style="558"/>
    <col min="3073" max="3073" width="2.140625" style="558" customWidth="1"/>
    <col min="3074" max="3074" width="12.7109375" style="558" customWidth="1"/>
    <col min="3075" max="3075" width="87.5703125" style="558" customWidth="1"/>
    <col min="3076" max="3076" width="29.5703125" style="558" customWidth="1"/>
    <col min="3077" max="3078" width="53" style="558" customWidth="1"/>
    <col min="3079" max="3080" width="29.5703125" style="558" customWidth="1"/>
    <col min="3081" max="3328" width="11.42578125" style="558"/>
    <col min="3329" max="3329" width="2.140625" style="558" customWidth="1"/>
    <col min="3330" max="3330" width="12.7109375" style="558" customWidth="1"/>
    <col min="3331" max="3331" width="87.5703125" style="558" customWidth="1"/>
    <col min="3332" max="3332" width="29.5703125" style="558" customWidth="1"/>
    <col min="3333" max="3334" width="53" style="558" customWidth="1"/>
    <col min="3335" max="3336" width="29.5703125" style="558" customWidth="1"/>
    <col min="3337" max="3584" width="11.42578125" style="558"/>
    <col min="3585" max="3585" width="2.140625" style="558" customWidth="1"/>
    <col min="3586" max="3586" width="12.7109375" style="558" customWidth="1"/>
    <col min="3587" max="3587" width="87.5703125" style="558" customWidth="1"/>
    <col min="3588" max="3588" width="29.5703125" style="558" customWidth="1"/>
    <col min="3589" max="3590" width="53" style="558" customWidth="1"/>
    <col min="3591" max="3592" width="29.5703125" style="558" customWidth="1"/>
    <col min="3593" max="3840" width="11.42578125" style="558"/>
    <col min="3841" max="3841" width="2.140625" style="558" customWidth="1"/>
    <col min="3842" max="3842" width="12.7109375" style="558" customWidth="1"/>
    <col min="3843" max="3843" width="87.5703125" style="558" customWidth="1"/>
    <col min="3844" max="3844" width="29.5703125" style="558" customWidth="1"/>
    <col min="3845" max="3846" width="53" style="558" customWidth="1"/>
    <col min="3847" max="3848" width="29.5703125" style="558" customWidth="1"/>
    <col min="3849" max="4096" width="11.42578125" style="558"/>
    <col min="4097" max="4097" width="2.140625" style="558" customWidth="1"/>
    <col min="4098" max="4098" width="12.7109375" style="558" customWidth="1"/>
    <col min="4099" max="4099" width="87.5703125" style="558" customWidth="1"/>
    <col min="4100" max="4100" width="29.5703125" style="558" customWidth="1"/>
    <col min="4101" max="4102" width="53" style="558" customWidth="1"/>
    <col min="4103" max="4104" width="29.5703125" style="558" customWidth="1"/>
    <col min="4105" max="4352" width="11.42578125" style="558"/>
    <col min="4353" max="4353" width="2.140625" style="558" customWidth="1"/>
    <col min="4354" max="4354" width="12.7109375" style="558" customWidth="1"/>
    <col min="4355" max="4355" width="87.5703125" style="558" customWidth="1"/>
    <col min="4356" max="4356" width="29.5703125" style="558" customWidth="1"/>
    <col min="4357" max="4358" width="53" style="558" customWidth="1"/>
    <col min="4359" max="4360" width="29.5703125" style="558" customWidth="1"/>
    <col min="4361" max="4608" width="11.42578125" style="558"/>
    <col min="4609" max="4609" width="2.140625" style="558" customWidth="1"/>
    <col min="4610" max="4610" width="12.7109375" style="558" customWidth="1"/>
    <col min="4611" max="4611" width="87.5703125" style="558" customWidth="1"/>
    <col min="4612" max="4612" width="29.5703125" style="558" customWidth="1"/>
    <col min="4613" max="4614" width="53" style="558" customWidth="1"/>
    <col min="4615" max="4616" width="29.5703125" style="558" customWidth="1"/>
    <col min="4617" max="4864" width="11.42578125" style="558"/>
    <col min="4865" max="4865" width="2.140625" style="558" customWidth="1"/>
    <col min="4866" max="4866" width="12.7109375" style="558" customWidth="1"/>
    <col min="4867" max="4867" width="87.5703125" style="558" customWidth="1"/>
    <col min="4868" max="4868" width="29.5703125" style="558" customWidth="1"/>
    <col min="4869" max="4870" width="53" style="558" customWidth="1"/>
    <col min="4871" max="4872" width="29.5703125" style="558" customWidth="1"/>
    <col min="4873" max="5120" width="11.42578125" style="558"/>
    <col min="5121" max="5121" width="2.140625" style="558" customWidth="1"/>
    <col min="5122" max="5122" width="12.7109375" style="558" customWidth="1"/>
    <col min="5123" max="5123" width="87.5703125" style="558" customWidth="1"/>
    <col min="5124" max="5124" width="29.5703125" style="558" customWidth="1"/>
    <col min="5125" max="5126" width="53" style="558" customWidth="1"/>
    <col min="5127" max="5128" width="29.5703125" style="558" customWidth="1"/>
    <col min="5129" max="5376" width="11.42578125" style="558"/>
    <col min="5377" max="5377" width="2.140625" style="558" customWidth="1"/>
    <col min="5378" max="5378" width="12.7109375" style="558" customWidth="1"/>
    <col min="5379" max="5379" width="87.5703125" style="558" customWidth="1"/>
    <col min="5380" max="5380" width="29.5703125" style="558" customWidth="1"/>
    <col min="5381" max="5382" width="53" style="558" customWidth="1"/>
    <col min="5383" max="5384" width="29.5703125" style="558" customWidth="1"/>
    <col min="5385" max="5632" width="11.42578125" style="558"/>
    <col min="5633" max="5633" width="2.140625" style="558" customWidth="1"/>
    <col min="5634" max="5634" width="12.7109375" style="558" customWidth="1"/>
    <col min="5635" max="5635" width="87.5703125" style="558" customWidth="1"/>
    <col min="5636" max="5636" width="29.5703125" style="558" customWidth="1"/>
    <col min="5637" max="5638" width="53" style="558" customWidth="1"/>
    <col min="5639" max="5640" width="29.5703125" style="558" customWidth="1"/>
    <col min="5641" max="5888" width="11.42578125" style="558"/>
    <col min="5889" max="5889" width="2.140625" style="558" customWidth="1"/>
    <col min="5890" max="5890" width="12.7109375" style="558" customWidth="1"/>
    <col min="5891" max="5891" width="87.5703125" style="558" customWidth="1"/>
    <col min="5892" max="5892" width="29.5703125" style="558" customWidth="1"/>
    <col min="5893" max="5894" width="53" style="558" customWidth="1"/>
    <col min="5895" max="5896" width="29.5703125" style="558" customWidth="1"/>
    <col min="5897" max="6144" width="11.42578125" style="558"/>
    <col min="6145" max="6145" width="2.140625" style="558" customWidth="1"/>
    <col min="6146" max="6146" width="12.7109375" style="558" customWidth="1"/>
    <col min="6147" max="6147" width="87.5703125" style="558" customWidth="1"/>
    <col min="6148" max="6148" width="29.5703125" style="558" customWidth="1"/>
    <col min="6149" max="6150" width="53" style="558" customWidth="1"/>
    <col min="6151" max="6152" width="29.5703125" style="558" customWidth="1"/>
    <col min="6153" max="6400" width="11.42578125" style="558"/>
    <col min="6401" max="6401" width="2.140625" style="558" customWidth="1"/>
    <col min="6402" max="6402" width="12.7109375" style="558" customWidth="1"/>
    <col min="6403" max="6403" width="87.5703125" style="558" customWidth="1"/>
    <col min="6404" max="6404" width="29.5703125" style="558" customWidth="1"/>
    <col min="6405" max="6406" width="53" style="558" customWidth="1"/>
    <col min="6407" max="6408" width="29.5703125" style="558" customWidth="1"/>
    <col min="6409" max="6656" width="11.42578125" style="558"/>
    <col min="6657" max="6657" width="2.140625" style="558" customWidth="1"/>
    <col min="6658" max="6658" width="12.7109375" style="558" customWidth="1"/>
    <col min="6659" max="6659" width="87.5703125" style="558" customWidth="1"/>
    <col min="6660" max="6660" width="29.5703125" style="558" customWidth="1"/>
    <col min="6661" max="6662" width="53" style="558" customWidth="1"/>
    <col min="6663" max="6664" width="29.5703125" style="558" customWidth="1"/>
    <col min="6665" max="6912" width="11.42578125" style="558"/>
    <col min="6913" max="6913" width="2.140625" style="558" customWidth="1"/>
    <col min="6914" max="6914" width="12.7109375" style="558" customWidth="1"/>
    <col min="6915" max="6915" width="87.5703125" style="558" customWidth="1"/>
    <col min="6916" max="6916" width="29.5703125" style="558" customWidth="1"/>
    <col min="6917" max="6918" width="53" style="558" customWidth="1"/>
    <col min="6919" max="6920" width="29.5703125" style="558" customWidth="1"/>
    <col min="6921" max="7168" width="11.42578125" style="558"/>
    <col min="7169" max="7169" width="2.140625" style="558" customWidth="1"/>
    <col min="7170" max="7170" width="12.7109375" style="558" customWidth="1"/>
    <col min="7171" max="7171" width="87.5703125" style="558" customWidth="1"/>
    <col min="7172" max="7172" width="29.5703125" style="558" customWidth="1"/>
    <col min="7173" max="7174" width="53" style="558" customWidth="1"/>
    <col min="7175" max="7176" width="29.5703125" style="558" customWidth="1"/>
    <col min="7177" max="7424" width="11.42578125" style="558"/>
    <col min="7425" max="7425" width="2.140625" style="558" customWidth="1"/>
    <col min="7426" max="7426" width="12.7109375" style="558" customWidth="1"/>
    <col min="7427" max="7427" width="87.5703125" style="558" customWidth="1"/>
    <col min="7428" max="7428" width="29.5703125" style="558" customWidth="1"/>
    <col min="7429" max="7430" width="53" style="558" customWidth="1"/>
    <col min="7431" max="7432" width="29.5703125" style="558" customWidth="1"/>
    <col min="7433" max="7680" width="11.42578125" style="558"/>
    <col min="7681" max="7681" width="2.140625" style="558" customWidth="1"/>
    <col min="7682" max="7682" width="12.7109375" style="558" customWidth="1"/>
    <col min="7683" max="7683" width="87.5703125" style="558" customWidth="1"/>
    <col min="7684" max="7684" width="29.5703125" style="558" customWidth="1"/>
    <col min="7685" max="7686" width="53" style="558" customWidth="1"/>
    <col min="7687" max="7688" width="29.5703125" style="558" customWidth="1"/>
    <col min="7689" max="7936" width="11.42578125" style="558"/>
    <col min="7937" max="7937" width="2.140625" style="558" customWidth="1"/>
    <col min="7938" max="7938" width="12.7109375" style="558" customWidth="1"/>
    <col min="7939" max="7939" width="87.5703125" style="558" customWidth="1"/>
    <col min="7940" max="7940" width="29.5703125" style="558" customWidth="1"/>
    <col min="7941" max="7942" width="53" style="558" customWidth="1"/>
    <col min="7943" max="7944" width="29.5703125" style="558" customWidth="1"/>
    <col min="7945" max="8192" width="11.42578125" style="558"/>
    <col min="8193" max="8193" width="2.140625" style="558" customWidth="1"/>
    <col min="8194" max="8194" width="12.7109375" style="558" customWidth="1"/>
    <col min="8195" max="8195" width="87.5703125" style="558" customWidth="1"/>
    <col min="8196" max="8196" width="29.5703125" style="558" customWidth="1"/>
    <col min="8197" max="8198" width="53" style="558" customWidth="1"/>
    <col min="8199" max="8200" width="29.5703125" style="558" customWidth="1"/>
    <col min="8201" max="8448" width="11.42578125" style="558"/>
    <col min="8449" max="8449" width="2.140625" style="558" customWidth="1"/>
    <col min="8450" max="8450" width="12.7109375" style="558" customWidth="1"/>
    <col min="8451" max="8451" width="87.5703125" style="558" customWidth="1"/>
    <col min="8452" max="8452" width="29.5703125" style="558" customWidth="1"/>
    <col min="8453" max="8454" width="53" style="558" customWidth="1"/>
    <col min="8455" max="8456" width="29.5703125" style="558" customWidth="1"/>
    <col min="8457" max="8704" width="11.42578125" style="558"/>
    <col min="8705" max="8705" width="2.140625" style="558" customWidth="1"/>
    <col min="8706" max="8706" width="12.7109375" style="558" customWidth="1"/>
    <col min="8707" max="8707" width="87.5703125" style="558" customWidth="1"/>
    <col min="8708" max="8708" width="29.5703125" style="558" customWidth="1"/>
    <col min="8709" max="8710" width="53" style="558" customWidth="1"/>
    <col min="8711" max="8712" width="29.5703125" style="558" customWidth="1"/>
    <col min="8713" max="8960" width="11.42578125" style="558"/>
    <col min="8961" max="8961" width="2.140625" style="558" customWidth="1"/>
    <col min="8962" max="8962" width="12.7109375" style="558" customWidth="1"/>
    <col min="8963" max="8963" width="87.5703125" style="558" customWidth="1"/>
    <col min="8964" max="8964" width="29.5703125" style="558" customWidth="1"/>
    <col min="8965" max="8966" width="53" style="558" customWidth="1"/>
    <col min="8967" max="8968" width="29.5703125" style="558" customWidth="1"/>
    <col min="8969" max="9216" width="11.42578125" style="558"/>
    <col min="9217" max="9217" width="2.140625" style="558" customWidth="1"/>
    <col min="9218" max="9218" width="12.7109375" style="558" customWidth="1"/>
    <col min="9219" max="9219" width="87.5703125" style="558" customWidth="1"/>
    <col min="9220" max="9220" width="29.5703125" style="558" customWidth="1"/>
    <col min="9221" max="9222" width="53" style="558" customWidth="1"/>
    <col min="9223" max="9224" width="29.5703125" style="558" customWidth="1"/>
    <col min="9225" max="9472" width="11.42578125" style="558"/>
    <col min="9473" max="9473" width="2.140625" style="558" customWidth="1"/>
    <col min="9474" max="9474" width="12.7109375" style="558" customWidth="1"/>
    <col min="9475" max="9475" width="87.5703125" style="558" customWidth="1"/>
    <col min="9476" max="9476" width="29.5703125" style="558" customWidth="1"/>
    <col min="9477" max="9478" width="53" style="558" customWidth="1"/>
    <col min="9479" max="9480" width="29.5703125" style="558" customWidth="1"/>
    <col min="9481" max="9728" width="11.42578125" style="558"/>
    <col min="9729" max="9729" width="2.140625" style="558" customWidth="1"/>
    <col min="9730" max="9730" width="12.7109375" style="558" customWidth="1"/>
    <col min="9731" max="9731" width="87.5703125" style="558" customWidth="1"/>
    <col min="9732" max="9732" width="29.5703125" style="558" customWidth="1"/>
    <col min="9733" max="9734" width="53" style="558" customWidth="1"/>
    <col min="9735" max="9736" width="29.5703125" style="558" customWidth="1"/>
    <col min="9737" max="9984" width="11.42578125" style="558"/>
    <col min="9985" max="9985" width="2.140625" style="558" customWidth="1"/>
    <col min="9986" max="9986" width="12.7109375" style="558" customWidth="1"/>
    <col min="9987" max="9987" width="87.5703125" style="558" customWidth="1"/>
    <col min="9988" max="9988" width="29.5703125" style="558" customWidth="1"/>
    <col min="9989" max="9990" width="53" style="558" customWidth="1"/>
    <col min="9991" max="9992" width="29.5703125" style="558" customWidth="1"/>
    <col min="9993" max="10240" width="11.42578125" style="558"/>
    <col min="10241" max="10241" width="2.140625" style="558" customWidth="1"/>
    <col min="10242" max="10242" width="12.7109375" style="558" customWidth="1"/>
    <col min="10243" max="10243" width="87.5703125" style="558" customWidth="1"/>
    <col min="10244" max="10244" width="29.5703125" style="558" customWidth="1"/>
    <col min="10245" max="10246" width="53" style="558" customWidth="1"/>
    <col min="10247" max="10248" width="29.5703125" style="558" customWidth="1"/>
    <col min="10249" max="10496" width="11.42578125" style="558"/>
    <col min="10497" max="10497" width="2.140625" style="558" customWidth="1"/>
    <col min="10498" max="10498" width="12.7109375" style="558" customWidth="1"/>
    <col min="10499" max="10499" width="87.5703125" style="558" customWidth="1"/>
    <col min="10500" max="10500" width="29.5703125" style="558" customWidth="1"/>
    <col min="10501" max="10502" width="53" style="558" customWidth="1"/>
    <col min="10503" max="10504" width="29.5703125" style="558" customWidth="1"/>
    <col min="10505" max="10752" width="11.42578125" style="558"/>
    <col min="10753" max="10753" width="2.140625" style="558" customWidth="1"/>
    <col min="10754" max="10754" width="12.7109375" style="558" customWidth="1"/>
    <col min="10755" max="10755" width="87.5703125" style="558" customWidth="1"/>
    <col min="10756" max="10756" width="29.5703125" style="558" customWidth="1"/>
    <col min="10757" max="10758" width="53" style="558" customWidth="1"/>
    <col min="10759" max="10760" width="29.5703125" style="558" customWidth="1"/>
    <col min="10761" max="11008" width="11.42578125" style="558"/>
    <col min="11009" max="11009" width="2.140625" style="558" customWidth="1"/>
    <col min="11010" max="11010" width="12.7109375" style="558" customWidth="1"/>
    <col min="11011" max="11011" width="87.5703125" style="558" customWidth="1"/>
    <col min="11012" max="11012" width="29.5703125" style="558" customWidth="1"/>
    <col min="11013" max="11014" width="53" style="558" customWidth="1"/>
    <col min="11015" max="11016" width="29.5703125" style="558" customWidth="1"/>
    <col min="11017" max="11264" width="11.42578125" style="558"/>
    <col min="11265" max="11265" width="2.140625" style="558" customWidth="1"/>
    <col min="11266" max="11266" width="12.7109375" style="558" customWidth="1"/>
    <col min="11267" max="11267" width="87.5703125" style="558" customWidth="1"/>
    <col min="11268" max="11268" width="29.5703125" style="558" customWidth="1"/>
    <col min="11269" max="11270" width="53" style="558" customWidth="1"/>
    <col min="11271" max="11272" width="29.5703125" style="558" customWidth="1"/>
    <col min="11273" max="11520" width="11.42578125" style="558"/>
    <col min="11521" max="11521" width="2.140625" style="558" customWidth="1"/>
    <col min="11522" max="11522" width="12.7109375" style="558" customWidth="1"/>
    <col min="11523" max="11523" width="87.5703125" style="558" customWidth="1"/>
    <col min="11524" max="11524" width="29.5703125" style="558" customWidth="1"/>
    <col min="11525" max="11526" width="53" style="558" customWidth="1"/>
    <col min="11527" max="11528" width="29.5703125" style="558" customWidth="1"/>
    <col min="11529" max="11776" width="11.42578125" style="558"/>
    <col min="11777" max="11777" width="2.140625" style="558" customWidth="1"/>
    <col min="11778" max="11778" width="12.7109375" style="558" customWidth="1"/>
    <col min="11779" max="11779" width="87.5703125" style="558" customWidth="1"/>
    <col min="11780" max="11780" width="29.5703125" style="558" customWidth="1"/>
    <col min="11781" max="11782" width="53" style="558" customWidth="1"/>
    <col min="11783" max="11784" width="29.5703125" style="558" customWidth="1"/>
    <col min="11785" max="12032" width="11.42578125" style="558"/>
    <col min="12033" max="12033" width="2.140625" style="558" customWidth="1"/>
    <col min="12034" max="12034" width="12.7109375" style="558" customWidth="1"/>
    <col min="12035" max="12035" width="87.5703125" style="558" customWidth="1"/>
    <col min="12036" max="12036" width="29.5703125" style="558" customWidth="1"/>
    <col min="12037" max="12038" width="53" style="558" customWidth="1"/>
    <col min="12039" max="12040" width="29.5703125" style="558" customWidth="1"/>
    <col min="12041" max="12288" width="11.42578125" style="558"/>
    <col min="12289" max="12289" width="2.140625" style="558" customWidth="1"/>
    <col min="12290" max="12290" width="12.7109375" style="558" customWidth="1"/>
    <col min="12291" max="12291" width="87.5703125" style="558" customWidth="1"/>
    <col min="12292" max="12292" width="29.5703125" style="558" customWidth="1"/>
    <col min="12293" max="12294" width="53" style="558" customWidth="1"/>
    <col min="12295" max="12296" width="29.5703125" style="558" customWidth="1"/>
    <col min="12297" max="12544" width="11.42578125" style="558"/>
    <col min="12545" max="12545" width="2.140625" style="558" customWidth="1"/>
    <col min="12546" max="12546" width="12.7109375" style="558" customWidth="1"/>
    <col min="12547" max="12547" width="87.5703125" style="558" customWidth="1"/>
    <col min="12548" max="12548" width="29.5703125" style="558" customWidth="1"/>
    <col min="12549" max="12550" width="53" style="558" customWidth="1"/>
    <col min="12551" max="12552" width="29.5703125" style="558" customWidth="1"/>
    <col min="12553" max="12800" width="11.42578125" style="558"/>
    <col min="12801" max="12801" width="2.140625" style="558" customWidth="1"/>
    <col min="12802" max="12802" width="12.7109375" style="558" customWidth="1"/>
    <col min="12803" max="12803" width="87.5703125" style="558" customWidth="1"/>
    <col min="12804" max="12804" width="29.5703125" style="558" customWidth="1"/>
    <col min="12805" max="12806" width="53" style="558" customWidth="1"/>
    <col min="12807" max="12808" width="29.5703125" style="558" customWidth="1"/>
    <col min="12809" max="13056" width="11.42578125" style="558"/>
    <col min="13057" max="13057" width="2.140625" style="558" customWidth="1"/>
    <col min="13058" max="13058" width="12.7109375" style="558" customWidth="1"/>
    <col min="13059" max="13059" width="87.5703125" style="558" customWidth="1"/>
    <col min="13060" max="13060" width="29.5703125" style="558" customWidth="1"/>
    <col min="13061" max="13062" width="53" style="558" customWidth="1"/>
    <col min="13063" max="13064" width="29.5703125" style="558" customWidth="1"/>
    <col min="13065" max="13312" width="11.42578125" style="558"/>
    <col min="13313" max="13313" width="2.140625" style="558" customWidth="1"/>
    <col min="13314" max="13314" width="12.7109375" style="558" customWidth="1"/>
    <col min="13315" max="13315" width="87.5703125" style="558" customWidth="1"/>
    <col min="13316" max="13316" width="29.5703125" style="558" customWidth="1"/>
    <col min="13317" max="13318" width="53" style="558" customWidth="1"/>
    <col min="13319" max="13320" width="29.5703125" style="558" customWidth="1"/>
    <col min="13321" max="13568" width="11.42578125" style="558"/>
    <col min="13569" max="13569" width="2.140625" style="558" customWidth="1"/>
    <col min="13570" max="13570" width="12.7109375" style="558" customWidth="1"/>
    <col min="13571" max="13571" width="87.5703125" style="558" customWidth="1"/>
    <col min="13572" max="13572" width="29.5703125" style="558" customWidth="1"/>
    <col min="13573" max="13574" width="53" style="558" customWidth="1"/>
    <col min="13575" max="13576" width="29.5703125" style="558" customWidth="1"/>
    <col min="13577" max="13824" width="11.42578125" style="558"/>
    <col min="13825" max="13825" width="2.140625" style="558" customWidth="1"/>
    <col min="13826" max="13826" width="12.7109375" style="558" customWidth="1"/>
    <col min="13827" max="13827" width="87.5703125" style="558" customWidth="1"/>
    <col min="13828" max="13828" width="29.5703125" style="558" customWidth="1"/>
    <col min="13829" max="13830" width="53" style="558" customWidth="1"/>
    <col min="13831" max="13832" width="29.5703125" style="558" customWidth="1"/>
    <col min="13833" max="14080" width="11.42578125" style="558"/>
    <col min="14081" max="14081" width="2.140625" style="558" customWidth="1"/>
    <col min="14082" max="14082" width="12.7109375" style="558" customWidth="1"/>
    <col min="14083" max="14083" width="87.5703125" style="558" customWidth="1"/>
    <col min="14084" max="14084" width="29.5703125" style="558" customWidth="1"/>
    <col min="14085" max="14086" width="53" style="558" customWidth="1"/>
    <col min="14087" max="14088" width="29.5703125" style="558" customWidth="1"/>
    <col min="14089" max="14336" width="11.42578125" style="558"/>
    <col min="14337" max="14337" width="2.140625" style="558" customWidth="1"/>
    <col min="14338" max="14338" width="12.7109375" style="558" customWidth="1"/>
    <col min="14339" max="14339" width="87.5703125" style="558" customWidth="1"/>
    <col min="14340" max="14340" width="29.5703125" style="558" customWidth="1"/>
    <col min="14341" max="14342" width="53" style="558" customWidth="1"/>
    <col min="14343" max="14344" width="29.5703125" style="558" customWidth="1"/>
    <col min="14345" max="14592" width="11.42578125" style="558"/>
    <col min="14593" max="14593" width="2.140625" style="558" customWidth="1"/>
    <col min="14594" max="14594" width="12.7109375" style="558" customWidth="1"/>
    <col min="14595" max="14595" width="87.5703125" style="558" customWidth="1"/>
    <col min="14596" max="14596" width="29.5703125" style="558" customWidth="1"/>
    <col min="14597" max="14598" width="53" style="558" customWidth="1"/>
    <col min="14599" max="14600" width="29.5703125" style="558" customWidth="1"/>
    <col min="14601" max="14848" width="11.42578125" style="558"/>
    <col min="14849" max="14849" width="2.140625" style="558" customWidth="1"/>
    <col min="14850" max="14850" width="12.7109375" style="558" customWidth="1"/>
    <col min="14851" max="14851" width="87.5703125" style="558" customWidth="1"/>
    <col min="14852" max="14852" width="29.5703125" style="558" customWidth="1"/>
    <col min="14853" max="14854" width="53" style="558" customWidth="1"/>
    <col min="14855" max="14856" width="29.5703125" style="558" customWidth="1"/>
    <col min="14857" max="15104" width="11.42578125" style="558"/>
    <col min="15105" max="15105" width="2.140625" style="558" customWidth="1"/>
    <col min="15106" max="15106" width="12.7109375" style="558" customWidth="1"/>
    <col min="15107" max="15107" width="87.5703125" style="558" customWidth="1"/>
    <col min="15108" max="15108" width="29.5703125" style="558" customWidth="1"/>
    <col min="15109" max="15110" width="53" style="558" customWidth="1"/>
    <col min="15111" max="15112" width="29.5703125" style="558" customWidth="1"/>
    <col min="15113" max="15360" width="11.42578125" style="558"/>
    <col min="15361" max="15361" width="2.140625" style="558" customWidth="1"/>
    <col min="15362" max="15362" width="12.7109375" style="558" customWidth="1"/>
    <col min="15363" max="15363" width="87.5703125" style="558" customWidth="1"/>
    <col min="15364" max="15364" width="29.5703125" style="558" customWidth="1"/>
    <col min="15365" max="15366" width="53" style="558" customWidth="1"/>
    <col min="15367" max="15368" width="29.5703125" style="558" customWidth="1"/>
    <col min="15369" max="15616" width="11.42578125" style="558"/>
    <col min="15617" max="15617" width="2.140625" style="558" customWidth="1"/>
    <col min="15618" max="15618" width="12.7109375" style="558" customWidth="1"/>
    <col min="15619" max="15619" width="87.5703125" style="558" customWidth="1"/>
    <col min="15620" max="15620" width="29.5703125" style="558" customWidth="1"/>
    <col min="15621" max="15622" width="53" style="558" customWidth="1"/>
    <col min="15623" max="15624" width="29.5703125" style="558" customWidth="1"/>
    <col min="15625" max="15872" width="11.42578125" style="558"/>
    <col min="15873" max="15873" width="2.140625" style="558" customWidth="1"/>
    <col min="15874" max="15874" width="12.7109375" style="558" customWidth="1"/>
    <col min="15875" max="15875" width="87.5703125" style="558" customWidth="1"/>
    <col min="15876" max="15876" width="29.5703125" style="558" customWidth="1"/>
    <col min="15877" max="15878" width="53" style="558" customWidth="1"/>
    <col min="15879" max="15880" width="29.5703125" style="558" customWidth="1"/>
    <col min="15881" max="16128" width="11.42578125" style="558"/>
    <col min="16129" max="16129" width="2.140625" style="558" customWidth="1"/>
    <col min="16130" max="16130" width="12.7109375" style="558" customWidth="1"/>
    <col min="16131" max="16131" width="87.5703125" style="558" customWidth="1"/>
    <col min="16132" max="16132" width="29.5703125" style="558" customWidth="1"/>
    <col min="16133" max="16134" width="53" style="558" customWidth="1"/>
    <col min="16135" max="16136" width="29.5703125" style="558" customWidth="1"/>
    <col min="16137" max="16384" width="11.42578125" style="558"/>
  </cols>
  <sheetData>
    <row r="1" spans="1:58" ht="15" thickBot="1" x14ac:dyDescent="0.25">
      <c r="A1" s="556"/>
    </row>
    <row r="2" spans="1:58" ht="35.1" customHeight="1" thickBot="1" x14ac:dyDescent="0.25">
      <c r="A2" s="556"/>
      <c r="B2" s="600" t="s">
        <v>274</v>
      </c>
      <c r="C2" s="601"/>
      <c r="D2" s="601"/>
      <c r="E2" s="601"/>
      <c r="F2" s="601"/>
      <c r="G2" s="601"/>
      <c r="H2" s="601"/>
    </row>
    <row r="3" spans="1:58" ht="12" customHeight="1" x14ac:dyDescent="0.2">
      <c r="A3" s="556"/>
      <c r="B3" s="558"/>
      <c r="C3" s="558"/>
      <c r="D3" s="558"/>
      <c r="E3" s="558"/>
      <c r="F3" s="558"/>
      <c r="G3" s="558"/>
      <c r="H3" s="558"/>
    </row>
    <row r="4" spans="1:58" ht="34.9" customHeight="1" x14ac:dyDescent="0.2">
      <c r="A4" s="556"/>
      <c r="B4" s="780" t="s">
        <v>1</v>
      </c>
      <c r="C4" s="781"/>
      <c r="D4" s="602"/>
      <c r="E4" s="602"/>
      <c r="F4" s="602"/>
      <c r="G4" s="602"/>
      <c r="H4" s="602"/>
    </row>
    <row r="5" spans="1:58" ht="12" customHeight="1" thickBot="1" x14ac:dyDescent="0.25">
      <c r="A5" s="556"/>
    </row>
    <row r="6" spans="1:58" ht="31.5" customHeight="1" x14ac:dyDescent="0.2">
      <c r="B6" s="782" t="s">
        <v>275</v>
      </c>
      <c r="C6" s="783"/>
      <c r="D6" s="783"/>
      <c r="E6" s="783"/>
      <c r="F6" s="783"/>
      <c r="G6" s="783"/>
      <c r="H6" s="784"/>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7"/>
      <c r="BB6" s="567"/>
      <c r="BC6" s="567"/>
      <c r="BD6" s="567"/>
      <c r="BE6" s="567"/>
      <c r="BF6" s="567"/>
    </row>
    <row r="7" spans="1:58" ht="106.5" customHeight="1" x14ac:dyDescent="0.2">
      <c r="B7" s="569" t="s">
        <v>217</v>
      </c>
      <c r="C7" s="570" t="s">
        <v>276</v>
      </c>
      <c r="D7" s="570" t="s">
        <v>277</v>
      </c>
      <c r="E7" s="570" t="s">
        <v>278</v>
      </c>
      <c r="F7" s="570" t="s">
        <v>279</v>
      </c>
      <c r="G7" s="570" t="s">
        <v>224</v>
      </c>
      <c r="H7" s="603" t="s">
        <v>225</v>
      </c>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567"/>
      <c r="AI7" s="567"/>
      <c r="AJ7" s="567"/>
      <c r="AK7" s="567"/>
      <c r="AL7" s="567"/>
      <c r="AM7" s="567"/>
      <c r="AN7" s="567"/>
      <c r="AO7" s="567"/>
      <c r="AP7" s="567"/>
      <c r="AQ7" s="567"/>
      <c r="AR7" s="567"/>
      <c r="AS7" s="567"/>
      <c r="AT7" s="567"/>
      <c r="AU7" s="567"/>
      <c r="AV7" s="567"/>
      <c r="AW7" s="567"/>
      <c r="AX7" s="567"/>
      <c r="AY7" s="567"/>
      <c r="AZ7" s="567"/>
      <c r="BA7" s="567"/>
      <c r="BB7" s="567"/>
      <c r="BC7" s="567"/>
      <c r="BD7" s="567"/>
      <c r="BE7" s="567"/>
    </row>
    <row r="8" spans="1:58" ht="25.5" customHeight="1" x14ac:dyDescent="0.2">
      <c r="B8" s="571"/>
      <c r="C8" s="604"/>
      <c r="D8" s="573" t="s">
        <v>6</v>
      </c>
      <c r="E8" s="573" t="s">
        <v>7</v>
      </c>
      <c r="F8" s="573" t="s">
        <v>8</v>
      </c>
      <c r="G8" s="573" t="s">
        <v>9</v>
      </c>
      <c r="H8" s="574" t="s">
        <v>10</v>
      </c>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7"/>
      <c r="AI8" s="567"/>
      <c r="AJ8" s="567"/>
      <c r="AK8" s="567"/>
      <c r="AL8" s="567"/>
      <c r="AM8" s="567"/>
      <c r="AN8" s="567"/>
      <c r="AO8" s="567"/>
      <c r="AP8" s="567"/>
      <c r="AQ8" s="567"/>
      <c r="AR8" s="567"/>
      <c r="AS8" s="567"/>
      <c r="AT8" s="567"/>
      <c r="AU8" s="567"/>
      <c r="AV8" s="567"/>
      <c r="AW8" s="567"/>
      <c r="AX8" s="567"/>
      <c r="AY8" s="567"/>
      <c r="AZ8" s="567"/>
      <c r="BA8" s="567"/>
      <c r="BB8" s="567"/>
      <c r="BC8" s="567"/>
      <c r="BD8" s="567"/>
      <c r="BE8" s="567"/>
    </row>
    <row r="9" spans="1:58" ht="40.15" customHeight="1" x14ac:dyDescent="0.2">
      <c r="B9" s="785" t="s">
        <v>280</v>
      </c>
      <c r="C9" s="786"/>
      <c r="D9" s="786"/>
      <c r="E9" s="786"/>
      <c r="F9" s="786"/>
      <c r="G9" s="786"/>
      <c r="H9" s="78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7"/>
      <c r="AK9" s="567"/>
      <c r="AL9" s="567"/>
      <c r="AM9" s="567"/>
      <c r="AN9" s="567"/>
      <c r="AO9" s="567"/>
      <c r="AP9" s="567"/>
      <c r="AQ9" s="567"/>
      <c r="AR9" s="567"/>
      <c r="AS9" s="567"/>
      <c r="AT9" s="567"/>
      <c r="AU9" s="567"/>
      <c r="AV9" s="567"/>
      <c r="AW9" s="567"/>
      <c r="AX9" s="567"/>
      <c r="AY9" s="567"/>
      <c r="AZ9" s="567"/>
      <c r="BA9" s="567"/>
      <c r="BB9" s="567"/>
      <c r="BC9" s="567"/>
      <c r="BD9" s="567"/>
      <c r="BE9" s="567"/>
    </row>
    <row r="10" spans="1:58" ht="40.15" customHeight="1" x14ac:dyDescent="0.2">
      <c r="B10" s="605">
        <v>1</v>
      </c>
      <c r="C10" s="606" t="s">
        <v>281</v>
      </c>
      <c r="D10" s="607">
        <f>D11+D12+D13+D14+D15+D16</f>
        <v>0</v>
      </c>
      <c r="E10" s="607">
        <f>E11+E12+E13+E14+E15+E16</f>
        <v>0</v>
      </c>
      <c r="F10" s="607">
        <f>F11+F12+F13+F14+F15+F16</f>
        <v>0</v>
      </c>
      <c r="G10" s="608"/>
      <c r="H10" s="609"/>
      <c r="I10" s="567"/>
      <c r="J10" s="567"/>
      <c r="K10" s="567"/>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567"/>
      <c r="AW10" s="567"/>
      <c r="AX10" s="567"/>
      <c r="AY10" s="567"/>
      <c r="AZ10" s="567"/>
      <c r="BA10" s="567"/>
      <c r="BB10" s="567"/>
      <c r="BC10" s="567"/>
      <c r="BD10" s="567"/>
      <c r="BE10" s="567"/>
      <c r="BF10" s="567"/>
    </row>
    <row r="11" spans="1:58" ht="28.15" customHeight="1" x14ac:dyDescent="0.2">
      <c r="B11" s="610" t="s">
        <v>50</v>
      </c>
      <c r="C11" s="611" t="s">
        <v>282</v>
      </c>
      <c r="D11" s="612"/>
      <c r="E11" s="613"/>
      <c r="F11" s="613"/>
      <c r="G11" s="614"/>
      <c r="H11" s="615"/>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7"/>
      <c r="AL11" s="567"/>
      <c r="AM11" s="567"/>
      <c r="AN11" s="567"/>
      <c r="AO11" s="567"/>
      <c r="AP11" s="567"/>
      <c r="AQ11" s="567"/>
      <c r="AR11" s="567"/>
      <c r="AS11" s="567"/>
      <c r="AT11" s="567"/>
      <c r="AU11" s="567"/>
      <c r="AV11" s="567"/>
      <c r="AW11" s="567"/>
      <c r="AX11" s="567"/>
      <c r="AY11" s="567"/>
      <c r="AZ11" s="567"/>
      <c r="BA11" s="567"/>
      <c r="BB11" s="567"/>
      <c r="BC11" s="567"/>
      <c r="BD11" s="567"/>
      <c r="BE11" s="567"/>
      <c r="BF11" s="567"/>
    </row>
    <row r="12" spans="1:58" ht="28.15" customHeight="1" x14ac:dyDescent="0.2">
      <c r="B12" s="610" t="s">
        <v>58</v>
      </c>
      <c r="C12" s="611" t="s">
        <v>283</v>
      </c>
      <c r="D12" s="612"/>
      <c r="E12" s="613"/>
      <c r="F12" s="613"/>
      <c r="G12" s="613"/>
      <c r="H12" s="616"/>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7"/>
      <c r="BC12" s="567"/>
      <c r="BD12" s="567"/>
      <c r="BE12" s="567"/>
      <c r="BF12" s="567"/>
    </row>
    <row r="13" spans="1:58" ht="28.15" customHeight="1" x14ac:dyDescent="0.2">
      <c r="B13" s="610" t="s">
        <v>94</v>
      </c>
      <c r="C13" s="611" t="s">
        <v>284</v>
      </c>
      <c r="D13" s="612"/>
      <c r="E13" s="612"/>
      <c r="F13" s="612"/>
      <c r="G13" s="612"/>
      <c r="H13" s="617"/>
      <c r="I13" s="567"/>
      <c r="J13" s="567"/>
      <c r="K13" s="567"/>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567"/>
      <c r="AV13" s="567"/>
      <c r="AW13" s="567"/>
      <c r="AX13" s="567"/>
      <c r="AY13" s="567"/>
      <c r="AZ13" s="567"/>
      <c r="BA13" s="567"/>
      <c r="BB13" s="567"/>
      <c r="BC13" s="567"/>
      <c r="BD13" s="567"/>
      <c r="BE13" s="567"/>
      <c r="BF13" s="567"/>
    </row>
    <row r="14" spans="1:58" ht="28.15" customHeight="1" x14ac:dyDescent="0.2">
      <c r="B14" s="610" t="s">
        <v>112</v>
      </c>
      <c r="C14" s="611" t="s">
        <v>285</v>
      </c>
      <c r="D14" s="618"/>
      <c r="E14" s="618"/>
      <c r="F14" s="618"/>
      <c r="G14" s="613"/>
      <c r="H14" s="616"/>
      <c r="I14" s="567"/>
      <c r="J14" s="567"/>
      <c r="K14" s="567"/>
      <c r="L14" s="567"/>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567"/>
      <c r="AW14" s="567"/>
      <c r="AX14" s="567"/>
      <c r="AY14" s="567"/>
      <c r="AZ14" s="567"/>
      <c r="BA14" s="567"/>
      <c r="BB14" s="567"/>
      <c r="BC14" s="567"/>
      <c r="BD14" s="567"/>
      <c r="BE14" s="567"/>
      <c r="BF14" s="567"/>
    </row>
    <row r="15" spans="1:58" ht="28.15" customHeight="1" x14ac:dyDescent="0.2">
      <c r="B15" s="610" t="s">
        <v>114</v>
      </c>
      <c r="C15" s="611" t="s">
        <v>286</v>
      </c>
      <c r="D15" s="618"/>
      <c r="E15" s="619"/>
      <c r="F15" s="619"/>
      <c r="G15" s="613"/>
      <c r="H15" s="616"/>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567"/>
      <c r="AV15" s="567"/>
      <c r="AW15" s="567"/>
      <c r="AX15" s="567"/>
      <c r="AY15" s="567"/>
      <c r="AZ15" s="567"/>
      <c r="BA15" s="567"/>
      <c r="BB15" s="567"/>
      <c r="BC15" s="567"/>
      <c r="BD15" s="567"/>
      <c r="BE15" s="567"/>
      <c r="BF15" s="567"/>
    </row>
    <row r="16" spans="1:58" ht="29.45" customHeight="1" x14ac:dyDescent="0.2">
      <c r="B16" s="620">
        <v>1.6</v>
      </c>
      <c r="C16" s="611" t="s">
        <v>99</v>
      </c>
      <c r="D16" s="612"/>
      <c r="E16" s="613"/>
      <c r="F16" s="613"/>
      <c r="G16" s="613"/>
      <c r="H16" s="616"/>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c r="AJ16" s="567"/>
      <c r="AK16" s="567"/>
      <c r="AL16" s="567"/>
      <c r="AM16" s="567"/>
      <c r="AN16" s="567"/>
      <c r="AO16" s="567"/>
      <c r="AP16" s="567"/>
      <c r="AQ16" s="567"/>
      <c r="AR16" s="567"/>
      <c r="AS16" s="567"/>
      <c r="AT16" s="567"/>
      <c r="AU16" s="567"/>
      <c r="AV16" s="567"/>
      <c r="AW16" s="567"/>
      <c r="AX16" s="567"/>
      <c r="AY16" s="567"/>
      <c r="AZ16" s="567"/>
      <c r="BA16" s="567"/>
      <c r="BB16" s="567"/>
      <c r="BC16" s="567"/>
      <c r="BD16" s="567"/>
      <c r="BE16" s="567"/>
      <c r="BF16" s="567"/>
    </row>
    <row r="17" spans="2:58" ht="40.15" customHeight="1" x14ac:dyDescent="0.2">
      <c r="B17" s="620">
        <v>2</v>
      </c>
      <c r="C17" s="606" t="s">
        <v>287</v>
      </c>
      <c r="D17" s="607">
        <f>D18+D23</f>
        <v>0</v>
      </c>
      <c r="E17" s="607">
        <f>E18+E23</f>
        <v>0</v>
      </c>
      <c r="F17" s="607">
        <f>F18+F23</f>
        <v>0</v>
      </c>
      <c r="G17" s="614"/>
      <c r="H17" s="615"/>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67"/>
      <c r="BC17" s="567"/>
      <c r="BD17" s="567"/>
      <c r="BE17" s="567"/>
      <c r="BF17" s="567"/>
    </row>
    <row r="18" spans="2:58" ht="28.15" customHeight="1" x14ac:dyDescent="0.2">
      <c r="B18" s="610" t="s">
        <v>121</v>
      </c>
      <c r="C18" s="621" t="s">
        <v>288</v>
      </c>
      <c r="D18" s="607">
        <f>D19+D20+D21+D22</f>
        <v>0</v>
      </c>
      <c r="E18" s="607">
        <f>E19+E20+E21+E22</f>
        <v>0</v>
      </c>
      <c r="F18" s="607">
        <f>F19+F20+F21+F22</f>
        <v>0</v>
      </c>
      <c r="G18" s="613"/>
      <c r="H18" s="616"/>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567"/>
      <c r="AW18" s="567"/>
      <c r="AX18" s="567"/>
      <c r="AY18" s="567"/>
      <c r="AZ18" s="567"/>
      <c r="BA18" s="567"/>
      <c r="BB18" s="567"/>
      <c r="BC18" s="567"/>
      <c r="BD18" s="567"/>
      <c r="BE18" s="567"/>
      <c r="BF18" s="567"/>
    </row>
    <row r="19" spans="2:58" ht="28.15" customHeight="1" x14ac:dyDescent="0.2">
      <c r="B19" s="620" t="s">
        <v>123</v>
      </c>
      <c r="C19" s="622" t="s">
        <v>289</v>
      </c>
      <c r="D19" s="612"/>
      <c r="E19" s="613"/>
      <c r="F19" s="613"/>
      <c r="G19" s="613"/>
      <c r="H19" s="616"/>
      <c r="I19" s="567"/>
      <c r="J19" s="567"/>
      <c r="K19" s="567"/>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67"/>
      <c r="AV19" s="567"/>
      <c r="AW19" s="567"/>
      <c r="AX19" s="567"/>
      <c r="AY19" s="567"/>
      <c r="AZ19" s="567"/>
      <c r="BA19" s="567"/>
      <c r="BB19" s="567"/>
      <c r="BC19" s="567"/>
      <c r="BD19" s="567"/>
      <c r="BE19" s="567"/>
      <c r="BF19" s="567"/>
    </row>
    <row r="20" spans="2:58" ht="28.15" customHeight="1" x14ac:dyDescent="0.2">
      <c r="B20" s="620" t="s">
        <v>129</v>
      </c>
      <c r="C20" s="622" t="s">
        <v>53</v>
      </c>
      <c r="D20" s="612"/>
      <c r="E20" s="613"/>
      <c r="F20" s="613"/>
      <c r="G20" s="613"/>
      <c r="H20" s="616"/>
      <c r="I20" s="567"/>
      <c r="J20" s="567"/>
      <c r="K20" s="567"/>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7"/>
      <c r="BC20" s="567"/>
      <c r="BD20" s="567"/>
      <c r="BE20" s="567"/>
      <c r="BF20" s="567"/>
    </row>
    <row r="21" spans="2:58" ht="28.15" customHeight="1" x14ac:dyDescent="0.2">
      <c r="B21" s="620" t="s">
        <v>133</v>
      </c>
      <c r="C21" s="622" t="s">
        <v>290</v>
      </c>
      <c r="D21" s="612"/>
      <c r="E21" s="613"/>
      <c r="F21" s="613"/>
      <c r="G21" s="613"/>
      <c r="H21" s="616"/>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U21" s="567"/>
      <c r="AV21" s="567"/>
      <c r="AW21" s="567"/>
      <c r="AX21" s="567"/>
      <c r="AY21" s="567"/>
      <c r="AZ21" s="567"/>
      <c r="BA21" s="567"/>
      <c r="BB21" s="567"/>
      <c r="BC21" s="567"/>
      <c r="BD21" s="567"/>
      <c r="BE21" s="567"/>
      <c r="BF21" s="567"/>
    </row>
    <row r="22" spans="2:58" ht="28.15" customHeight="1" x14ac:dyDescent="0.2">
      <c r="B22" s="610" t="s">
        <v>139</v>
      </c>
      <c r="C22" s="622" t="s">
        <v>57</v>
      </c>
      <c r="D22" s="623"/>
      <c r="E22" s="624"/>
      <c r="F22" s="624"/>
      <c r="G22" s="624"/>
      <c r="H22" s="625"/>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567"/>
      <c r="BC22" s="567"/>
      <c r="BD22" s="567"/>
      <c r="BE22" s="567"/>
      <c r="BF22" s="567"/>
    </row>
    <row r="23" spans="2:58" ht="28.15" customHeight="1" x14ac:dyDescent="0.2">
      <c r="B23" s="610" t="s">
        <v>140</v>
      </c>
      <c r="C23" s="621" t="s">
        <v>291</v>
      </c>
      <c r="D23" s="607">
        <f>D24+D25+D26</f>
        <v>0</v>
      </c>
      <c r="E23" s="607">
        <f>E24+E25+E26+E27</f>
        <v>0</v>
      </c>
      <c r="F23" s="607">
        <f>F24+F25+F26+F27</f>
        <v>0</v>
      </c>
      <c r="G23" s="624"/>
      <c r="H23" s="625"/>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7"/>
      <c r="AZ23" s="567"/>
      <c r="BA23" s="567"/>
      <c r="BB23" s="567"/>
      <c r="BC23" s="567"/>
      <c r="BD23" s="567"/>
      <c r="BE23" s="567"/>
      <c r="BF23" s="567"/>
    </row>
    <row r="24" spans="2:58" ht="28.15" customHeight="1" x14ac:dyDescent="0.2">
      <c r="B24" s="620" t="s">
        <v>142</v>
      </c>
      <c r="C24" s="622" t="s">
        <v>292</v>
      </c>
      <c r="D24" s="623"/>
      <c r="E24" s="624"/>
      <c r="F24" s="624"/>
      <c r="G24" s="624"/>
      <c r="H24" s="625"/>
      <c r="I24" s="567"/>
      <c r="J24" s="567"/>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567"/>
      <c r="BF24" s="567"/>
    </row>
    <row r="25" spans="2:58" ht="28.15" customHeight="1" x14ac:dyDescent="0.2">
      <c r="B25" s="620" t="s">
        <v>144</v>
      </c>
      <c r="C25" s="622" t="s">
        <v>293</v>
      </c>
      <c r="D25" s="623"/>
      <c r="E25" s="624"/>
      <c r="F25" s="624"/>
      <c r="G25" s="624"/>
      <c r="H25" s="625"/>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567"/>
      <c r="AV25" s="567"/>
      <c r="AW25" s="567"/>
      <c r="AX25" s="567"/>
      <c r="AY25" s="567"/>
      <c r="AZ25" s="567"/>
      <c r="BA25" s="567"/>
      <c r="BB25" s="567"/>
      <c r="BC25" s="567"/>
      <c r="BD25" s="567"/>
      <c r="BE25" s="567"/>
      <c r="BF25" s="567"/>
    </row>
    <row r="26" spans="2:58" ht="28.15" customHeight="1" thickBot="1" x14ac:dyDescent="0.25">
      <c r="B26" s="759" t="s">
        <v>146</v>
      </c>
      <c r="C26" s="760" t="s">
        <v>294</v>
      </c>
      <c r="D26" s="626"/>
      <c r="E26" s="627"/>
      <c r="F26" s="627"/>
      <c r="G26" s="627"/>
      <c r="H26" s="628"/>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567"/>
      <c r="AV26" s="567"/>
      <c r="AW26" s="567"/>
      <c r="AX26" s="567"/>
      <c r="AY26" s="567"/>
      <c r="AZ26" s="567"/>
      <c r="BA26" s="567"/>
      <c r="BB26" s="567"/>
      <c r="BC26" s="567"/>
      <c r="BD26" s="567"/>
      <c r="BE26" s="567"/>
      <c r="BF26" s="567"/>
    </row>
    <row r="27" spans="2:58" ht="15.75" customHeight="1" x14ac:dyDescent="0.2"/>
    <row r="31" spans="2:58" x14ac:dyDescent="0.2">
      <c r="D31" s="557" t="s">
        <v>273</v>
      </c>
    </row>
  </sheetData>
  <mergeCells count="3">
    <mergeCell ref="B4:C4"/>
    <mergeCell ref="B6:H6"/>
    <mergeCell ref="B9:H9"/>
  </mergeCells>
  <printOptions horizontalCentered="1"/>
  <pageMargins left="0.70866141732283505" right="0.70866141732283505" top="0.74803149606299202" bottom="0.74803149606299202" header="0.31496062992126" footer="0.31496062992126"/>
  <pageSetup paperSize="9" scale="44" orientation="landscape" r:id="rId1"/>
  <headerFooter scaleWithDoc="0">
    <oddHeader>&amp;L&amp;"Tahoma,Bold"Bank/Savings House  _________________&amp;R&amp;"Tahoma,Bold"IP Form</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U15"/>
  <sheetViews>
    <sheetView showGridLines="0" view="pageBreakPreview" zoomScale="80" zoomScaleNormal="100" zoomScaleSheetLayoutView="80" zoomScalePageLayoutView="80" workbookViewId="0">
      <selection activeCell="C29" sqref="C29"/>
    </sheetView>
  </sheetViews>
  <sheetFormatPr defaultColWidth="11.42578125" defaultRowHeight="14.25" x14ac:dyDescent="0.2"/>
  <cols>
    <col min="1" max="1" width="3.28515625" style="629" customWidth="1"/>
    <col min="2" max="2" width="7.28515625" style="629" bestFit="1" customWidth="1"/>
    <col min="3" max="3" width="74.85546875" style="630" customWidth="1"/>
    <col min="4" max="4" width="8.7109375" style="630" customWidth="1"/>
    <col min="5" max="5" width="7.28515625" style="630" customWidth="1"/>
    <col min="6" max="6" width="8.42578125" style="630" customWidth="1"/>
    <col min="7" max="7" width="7.28515625" style="630" customWidth="1"/>
    <col min="8" max="8" width="8.42578125" style="630" customWidth="1"/>
    <col min="9" max="9" width="7.28515625" style="630" customWidth="1"/>
    <col min="10" max="10" width="8.140625" style="630" customWidth="1"/>
    <col min="11" max="11" width="7.28515625" style="630" customWidth="1"/>
    <col min="12" max="12" width="8.5703125" style="630" customWidth="1"/>
    <col min="13" max="13" width="7.28515625" style="630" customWidth="1"/>
    <col min="14" max="14" width="8.85546875" style="630" customWidth="1"/>
    <col min="15" max="15" width="7.28515625" style="630" customWidth="1"/>
    <col min="16" max="16" width="8" style="630" customWidth="1"/>
    <col min="17" max="17" width="7.28515625" style="630" customWidth="1"/>
    <col min="18" max="18" width="8" style="630" customWidth="1"/>
    <col min="19" max="19" width="7.28515625" style="630" customWidth="1"/>
    <col min="20" max="20" width="8.7109375" style="630" customWidth="1"/>
    <col min="21" max="21" width="7.28515625" style="630" customWidth="1"/>
    <col min="22" max="256" width="11.42578125" style="629"/>
    <col min="257" max="257" width="3.28515625" style="629" customWidth="1"/>
    <col min="258" max="258" width="7.28515625" style="629" bestFit="1" customWidth="1"/>
    <col min="259" max="259" width="74.85546875" style="629" customWidth="1"/>
    <col min="260" max="260" width="8.7109375" style="629" customWidth="1"/>
    <col min="261" max="261" width="7.28515625" style="629" customWidth="1"/>
    <col min="262" max="262" width="8.42578125" style="629" customWidth="1"/>
    <col min="263" max="263" width="7.28515625" style="629" customWidth="1"/>
    <col min="264" max="264" width="8.42578125" style="629" customWidth="1"/>
    <col min="265" max="265" width="7.28515625" style="629" customWidth="1"/>
    <col min="266" max="266" width="8.140625" style="629" customWidth="1"/>
    <col min="267" max="267" width="7.28515625" style="629" customWidth="1"/>
    <col min="268" max="268" width="8.5703125" style="629" customWidth="1"/>
    <col min="269" max="269" width="7.28515625" style="629" customWidth="1"/>
    <col min="270" max="270" width="8.85546875" style="629" customWidth="1"/>
    <col min="271" max="271" width="7.28515625" style="629" customWidth="1"/>
    <col min="272" max="272" width="8" style="629" customWidth="1"/>
    <col min="273" max="273" width="7.28515625" style="629" customWidth="1"/>
    <col min="274" max="274" width="8" style="629" customWidth="1"/>
    <col min="275" max="275" width="7.28515625" style="629" customWidth="1"/>
    <col min="276" max="276" width="8.7109375" style="629" customWidth="1"/>
    <col min="277" max="277" width="7.28515625" style="629" customWidth="1"/>
    <col min="278" max="512" width="11.42578125" style="629"/>
    <col min="513" max="513" width="3.28515625" style="629" customWidth="1"/>
    <col min="514" max="514" width="7.28515625" style="629" bestFit="1" customWidth="1"/>
    <col min="515" max="515" width="74.85546875" style="629" customWidth="1"/>
    <col min="516" max="516" width="8.7109375" style="629" customWidth="1"/>
    <col min="517" max="517" width="7.28515625" style="629" customWidth="1"/>
    <col min="518" max="518" width="8.42578125" style="629" customWidth="1"/>
    <col min="519" max="519" width="7.28515625" style="629" customWidth="1"/>
    <col min="520" max="520" width="8.42578125" style="629" customWidth="1"/>
    <col min="521" max="521" width="7.28515625" style="629" customWidth="1"/>
    <col min="522" max="522" width="8.140625" style="629" customWidth="1"/>
    <col min="523" max="523" width="7.28515625" style="629" customWidth="1"/>
    <col min="524" max="524" width="8.5703125" style="629" customWidth="1"/>
    <col min="525" max="525" width="7.28515625" style="629" customWidth="1"/>
    <col min="526" max="526" width="8.85546875" style="629" customWidth="1"/>
    <col min="527" max="527" width="7.28515625" style="629" customWidth="1"/>
    <col min="528" max="528" width="8" style="629" customWidth="1"/>
    <col min="529" max="529" width="7.28515625" style="629" customWidth="1"/>
    <col min="530" max="530" width="8" style="629" customWidth="1"/>
    <col min="531" max="531" width="7.28515625" style="629" customWidth="1"/>
    <col min="532" max="532" width="8.7109375" style="629" customWidth="1"/>
    <col min="533" max="533" width="7.28515625" style="629" customWidth="1"/>
    <col min="534" max="768" width="11.42578125" style="629"/>
    <col min="769" max="769" width="3.28515625" style="629" customWidth="1"/>
    <col min="770" max="770" width="7.28515625" style="629" bestFit="1" customWidth="1"/>
    <col min="771" max="771" width="74.85546875" style="629" customWidth="1"/>
    <col min="772" max="772" width="8.7109375" style="629" customWidth="1"/>
    <col min="773" max="773" width="7.28515625" style="629" customWidth="1"/>
    <col min="774" max="774" width="8.42578125" style="629" customWidth="1"/>
    <col min="775" max="775" width="7.28515625" style="629" customWidth="1"/>
    <col min="776" max="776" width="8.42578125" style="629" customWidth="1"/>
    <col min="777" max="777" width="7.28515625" style="629" customWidth="1"/>
    <col min="778" max="778" width="8.140625" style="629" customWidth="1"/>
    <col min="779" max="779" width="7.28515625" style="629" customWidth="1"/>
    <col min="780" max="780" width="8.5703125" style="629" customWidth="1"/>
    <col min="781" max="781" width="7.28515625" style="629" customWidth="1"/>
    <col min="782" max="782" width="8.85546875" style="629" customWidth="1"/>
    <col min="783" max="783" width="7.28515625" style="629" customWidth="1"/>
    <col min="784" max="784" width="8" style="629" customWidth="1"/>
    <col min="785" max="785" width="7.28515625" style="629" customWidth="1"/>
    <col min="786" max="786" width="8" style="629" customWidth="1"/>
    <col min="787" max="787" width="7.28515625" style="629" customWidth="1"/>
    <col min="788" max="788" width="8.7109375" style="629" customWidth="1"/>
    <col min="789" max="789" width="7.28515625" style="629" customWidth="1"/>
    <col min="790" max="1024" width="11.42578125" style="629"/>
    <col min="1025" max="1025" width="3.28515625" style="629" customWidth="1"/>
    <col min="1026" max="1026" width="7.28515625" style="629" bestFit="1" customWidth="1"/>
    <col min="1027" max="1027" width="74.85546875" style="629" customWidth="1"/>
    <col min="1028" max="1028" width="8.7109375" style="629" customWidth="1"/>
    <col min="1029" max="1029" width="7.28515625" style="629" customWidth="1"/>
    <col min="1030" max="1030" width="8.42578125" style="629" customWidth="1"/>
    <col min="1031" max="1031" width="7.28515625" style="629" customWidth="1"/>
    <col min="1032" max="1032" width="8.42578125" style="629" customWidth="1"/>
    <col min="1033" max="1033" width="7.28515625" style="629" customWidth="1"/>
    <col min="1034" max="1034" width="8.140625" style="629" customWidth="1"/>
    <col min="1035" max="1035" width="7.28515625" style="629" customWidth="1"/>
    <col min="1036" max="1036" width="8.5703125" style="629" customWidth="1"/>
    <col min="1037" max="1037" width="7.28515625" style="629" customWidth="1"/>
    <col min="1038" max="1038" width="8.85546875" style="629" customWidth="1"/>
    <col min="1039" max="1039" width="7.28515625" style="629" customWidth="1"/>
    <col min="1040" max="1040" width="8" style="629" customWidth="1"/>
    <col min="1041" max="1041" width="7.28515625" style="629" customWidth="1"/>
    <col min="1042" max="1042" width="8" style="629" customWidth="1"/>
    <col min="1043" max="1043" width="7.28515625" style="629" customWidth="1"/>
    <col min="1044" max="1044" width="8.7109375" style="629" customWidth="1"/>
    <col min="1045" max="1045" width="7.28515625" style="629" customWidth="1"/>
    <col min="1046" max="1280" width="11.42578125" style="629"/>
    <col min="1281" max="1281" width="3.28515625" style="629" customWidth="1"/>
    <col min="1282" max="1282" width="7.28515625" style="629" bestFit="1" customWidth="1"/>
    <col min="1283" max="1283" width="74.85546875" style="629" customWidth="1"/>
    <col min="1284" max="1284" width="8.7109375" style="629" customWidth="1"/>
    <col min="1285" max="1285" width="7.28515625" style="629" customWidth="1"/>
    <col min="1286" max="1286" width="8.42578125" style="629" customWidth="1"/>
    <col min="1287" max="1287" width="7.28515625" style="629" customWidth="1"/>
    <col min="1288" max="1288" width="8.42578125" style="629" customWidth="1"/>
    <col min="1289" max="1289" width="7.28515625" style="629" customWidth="1"/>
    <col min="1290" max="1290" width="8.140625" style="629" customWidth="1"/>
    <col min="1291" max="1291" width="7.28515625" style="629" customWidth="1"/>
    <col min="1292" max="1292" width="8.5703125" style="629" customWidth="1"/>
    <col min="1293" max="1293" width="7.28515625" style="629" customWidth="1"/>
    <col min="1294" max="1294" width="8.85546875" style="629" customWidth="1"/>
    <col min="1295" max="1295" width="7.28515625" style="629" customWidth="1"/>
    <col min="1296" max="1296" width="8" style="629" customWidth="1"/>
    <col min="1297" max="1297" width="7.28515625" style="629" customWidth="1"/>
    <col min="1298" max="1298" width="8" style="629" customWidth="1"/>
    <col min="1299" max="1299" width="7.28515625" style="629" customWidth="1"/>
    <col min="1300" max="1300" width="8.7109375" style="629" customWidth="1"/>
    <col min="1301" max="1301" width="7.28515625" style="629" customWidth="1"/>
    <col min="1302" max="1536" width="11.42578125" style="629"/>
    <col min="1537" max="1537" width="3.28515625" style="629" customWidth="1"/>
    <col min="1538" max="1538" width="7.28515625" style="629" bestFit="1" customWidth="1"/>
    <col min="1539" max="1539" width="74.85546875" style="629" customWidth="1"/>
    <col min="1540" max="1540" width="8.7109375" style="629" customWidth="1"/>
    <col min="1541" max="1541" width="7.28515625" style="629" customWidth="1"/>
    <col min="1542" max="1542" width="8.42578125" style="629" customWidth="1"/>
    <col min="1543" max="1543" width="7.28515625" style="629" customWidth="1"/>
    <col min="1544" max="1544" width="8.42578125" style="629" customWidth="1"/>
    <col min="1545" max="1545" width="7.28515625" style="629" customWidth="1"/>
    <col min="1546" max="1546" width="8.140625" style="629" customWidth="1"/>
    <col min="1547" max="1547" width="7.28515625" style="629" customWidth="1"/>
    <col min="1548" max="1548" width="8.5703125" style="629" customWidth="1"/>
    <col min="1549" max="1549" width="7.28515625" style="629" customWidth="1"/>
    <col min="1550" max="1550" width="8.85546875" style="629" customWidth="1"/>
    <col min="1551" max="1551" width="7.28515625" style="629" customWidth="1"/>
    <col min="1552" max="1552" width="8" style="629" customWidth="1"/>
    <col min="1553" max="1553" width="7.28515625" style="629" customWidth="1"/>
    <col min="1554" max="1554" width="8" style="629" customWidth="1"/>
    <col min="1555" max="1555" width="7.28515625" style="629" customWidth="1"/>
    <col min="1556" max="1556" width="8.7109375" style="629" customWidth="1"/>
    <col min="1557" max="1557" width="7.28515625" style="629" customWidth="1"/>
    <col min="1558" max="1792" width="11.42578125" style="629"/>
    <col min="1793" max="1793" width="3.28515625" style="629" customWidth="1"/>
    <col min="1794" max="1794" width="7.28515625" style="629" bestFit="1" customWidth="1"/>
    <col min="1795" max="1795" width="74.85546875" style="629" customWidth="1"/>
    <col min="1796" max="1796" width="8.7109375" style="629" customWidth="1"/>
    <col min="1797" max="1797" width="7.28515625" style="629" customWidth="1"/>
    <col min="1798" max="1798" width="8.42578125" style="629" customWidth="1"/>
    <col min="1799" max="1799" width="7.28515625" style="629" customWidth="1"/>
    <col min="1800" max="1800" width="8.42578125" style="629" customWidth="1"/>
    <col min="1801" max="1801" width="7.28515625" style="629" customWidth="1"/>
    <col min="1802" max="1802" width="8.140625" style="629" customWidth="1"/>
    <col min="1803" max="1803" width="7.28515625" style="629" customWidth="1"/>
    <col min="1804" max="1804" width="8.5703125" style="629" customWidth="1"/>
    <col min="1805" max="1805" width="7.28515625" style="629" customWidth="1"/>
    <col min="1806" max="1806" width="8.85546875" style="629" customWidth="1"/>
    <col min="1807" max="1807" width="7.28515625" style="629" customWidth="1"/>
    <col min="1808" max="1808" width="8" style="629" customWidth="1"/>
    <col min="1809" max="1809" width="7.28515625" style="629" customWidth="1"/>
    <col min="1810" max="1810" width="8" style="629" customWidth="1"/>
    <col min="1811" max="1811" width="7.28515625" style="629" customWidth="1"/>
    <col min="1812" max="1812" width="8.7109375" style="629" customWidth="1"/>
    <col min="1813" max="1813" width="7.28515625" style="629" customWidth="1"/>
    <col min="1814" max="2048" width="11.42578125" style="629"/>
    <col min="2049" max="2049" width="3.28515625" style="629" customWidth="1"/>
    <col min="2050" max="2050" width="7.28515625" style="629" bestFit="1" customWidth="1"/>
    <col min="2051" max="2051" width="74.85546875" style="629" customWidth="1"/>
    <col min="2052" max="2052" width="8.7109375" style="629" customWidth="1"/>
    <col min="2053" max="2053" width="7.28515625" style="629" customWidth="1"/>
    <col min="2054" max="2054" width="8.42578125" style="629" customWidth="1"/>
    <col min="2055" max="2055" width="7.28515625" style="629" customWidth="1"/>
    <col min="2056" max="2056" width="8.42578125" style="629" customWidth="1"/>
    <col min="2057" max="2057" width="7.28515625" style="629" customWidth="1"/>
    <col min="2058" max="2058" width="8.140625" style="629" customWidth="1"/>
    <col min="2059" max="2059" width="7.28515625" style="629" customWidth="1"/>
    <col min="2060" max="2060" width="8.5703125" style="629" customWidth="1"/>
    <col min="2061" max="2061" width="7.28515625" style="629" customWidth="1"/>
    <col min="2062" max="2062" width="8.85546875" style="629" customWidth="1"/>
    <col min="2063" max="2063" width="7.28515625" style="629" customWidth="1"/>
    <col min="2064" max="2064" width="8" style="629" customWidth="1"/>
    <col min="2065" max="2065" width="7.28515625" style="629" customWidth="1"/>
    <col min="2066" max="2066" width="8" style="629" customWidth="1"/>
    <col min="2067" max="2067" width="7.28515625" style="629" customWidth="1"/>
    <col min="2068" max="2068" width="8.7109375" style="629" customWidth="1"/>
    <col min="2069" max="2069" width="7.28515625" style="629" customWidth="1"/>
    <col min="2070" max="2304" width="11.42578125" style="629"/>
    <col min="2305" max="2305" width="3.28515625" style="629" customWidth="1"/>
    <col min="2306" max="2306" width="7.28515625" style="629" bestFit="1" customWidth="1"/>
    <col min="2307" max="2307" width="74.85546875" style="629" customWidth="1"/>
    <col min="2308" max="2308" width="8.7109375" style="629" customWidth="1"/>
    <col min="2309" max="2309" width="7.28515625" style="629" customWidth="1"/>
    <col min="2310" max="2310" width="8.42578125" style="629" customWidth="1"/>
    <col min="2311" max="2311" width="7.28515625" style="629" customWidth="1"/>
    <col min="2312" max="2312" width="8.42578125" style="629" customWidth="1"/>
    <col min="2313" max="2313" width="7.28515625" style="629" customWidth="1"/>
    <col min="2314" max="2314" width="8.140625" style="629" customWidth="1"/>
    <col min="2315" max="2315" width="7.28515625" style="629" customWidth="1"/>
    <col min="2316" max="2316" width="8.5703125" style="629" customWidth="1"/>
    <col min="2317" max="2317" width="7.28515625" style="629" customWidth="1"/>
    <col min="2318" max="2318" width="8.85546875" style="629" customWidth="1"/>
    <col min="2319" max="2319" width="7.28515625" style="629" customWidth="1"/>
    <col min="2320" max="2320" width="8" style="629" customWidth="1"/>
    <col min="2321" max="2321" width="7.28515625" style="629" customWidth="1"/>
    <col min="2322" max="2322" width="8" style="629" customWidth="1"/>
    <col min="2323" max="2323" width="7.28515625" style="629" customWidth="1"/>
    <col min="2324" max="2324" width="8.7109375" style="629" customWidth="1"/>
    <col min="2325" max="2325" width="7.28515625" style="629" customWidth="1"/>
    <col min="2326" max="2560" width="11.42578125" style="629"/>
    <col min="2561" max="2561" width="3.28515625" style="629" customWidth="1"/>
    <col min="2562" max="2562" width="7.28515625" style="629" bestFit="1" customWidth="1"/>
    <col min="2563" max="2563" width="74.85546875" style="629" customWidth="1"/>
    <col min="2564" max="2564" width="8.7109375" style="629" customWidth="1"/>
    <col min="2565" max="2565" width="7.28515625" style="629" customWidth="1"/>
    <col min="2566" max="2566" width="8.42578125" style="629" customWidth="1"/>
    <col min="2567" max="2567" width="7.28515625" style="629" customWidth="1"/>
    <col min="2568" max="2568" width="8.42578125" style="629" customWidth="1"/>
    <col min="2569" max="2569" width="7.28515625" style="629" customWidth="1"/>
    <col min="2570" max="2570" width="8.140625" style="629" customWidth="1"/>
    <col min="2571" max="2571" width="7.28515625" style="629" customWidth="1"/>
    <col min="2572" max="2572" width="8.5703125" style="629" customWidth="1"/>
    <col min="2573" max="2573" width="7.28515625" style="629" customWidth="1"/>
    <col min="2574" max="2574" width="8.85546875" style="629" customWidth="1"/>
    <col min="2575" max="2575" width="7.28515625" style="629" customWidth="1"/>
    <col min="2576" max="2576" width="8" style="629" customWidth="1"/>
    <col min="2577" max="2577" width="7.28515625" style="629" customWidth="1"/>
    <col min="2578" max="2578" width="8" style="629" customWidth="1"/>
    <col min="2579" max="2579" width="7.28515625" style="629" customWidth="1"/>
    <col min="2580" max="2580" width="8.7109375" style="629" customWidth="1"/>
    <col min="2581" max="2581" width="7.28515625" style="629" customWidth="1"/>
    <col min="2582" max="2816" width="11.42578125" style="629"/>
    <col min="2817" max="2817" width="3.28515625" style="629" customWidth="1"/>
    <col min="2818" max="2818" width="7.28515625" style="629" bestFit="1" customWidth="1"/>
    <col min="2819" max="2819" width="74.85546875" style="629" customWidth="1"/>
    <col min="2820" max="2820" width="8.7109375" style="629" customWidth="1"/>
    <col min="2821" max="2821" width="7.28515625" style="629" customWidth="1"/>
    <col min="2822" max="2822" width="8.42578125" style="629" customWidth="1"/>
    <col min="2823" max="2823" width="7.28515625" style="629" customWidth="1"/>
    <col min="2824" max="2824" width="8.42578125" style="629" customWidth="1"/>
    <col min="2825" max="2825" width="7.28515625" style="629" customWidth="1"/>
    <col min="2826" max="2826" width="8.140625" style="629" customWidth="1"/>
    <col min="2827" max="2827" width="7.28515625" style="629" customWidth="1"/>
    <col min="2828" max="2828" width="8.5703125" style="629" customWidth="1"/>
    <col min="2829" max="2829" width="7.28515625" style="629" customWidth="1"/>
    <col min="2830" max="2830" width="8.85546875" style="629" customWidth="1"/>
    <col min="2831" max="2831" width="7.28515625" style="629" customWidth="1"/>
    <col min="2832" max="2832" width="8" style="629" customWidth="1"/>
    <col min="2833" max="2833" width="7.28515625" style="629" customWidth="1"/>
    <col min="2834" max="2834" width="8" style="629" customWidth="1"/>
    <col min="2835" max="2835" width="7.28515625" style="629" customWidth="1"/>
    <col min="2836" max="2836" width="8.7109375" style="629" customWidth="1"/>
    <col min="2837" max="2837" width="7.28515625" style="629" customWidth="1"/>
    <col min="2838" max="3072" width="11.42578125" style="629"/>
    <col min="3073" max="3073" width="3.28515625" style="629" customWidth="1"/>
    <col min="3074" max="3074" width="7.28515625" style="629" bestFit="1" customWidth="1"/>
    <col min="3075" max="3075" width="74.85546875" style="629" customWidth="1"/>
    <col min="3076" max="3076" width="8.7109375" style="629" customWidth="1"/>
    <col min="3077" max="3077" width="7.28515625" style="629" customWidth="1"/>
    <col min="3078" max="3078" width="8.42578125" style="629" customWidth="1"/>
    <col min="3079" max="3079" width="7.28515625" style="629" customWidth="1"/>
    <col min="3080" max="3080" width="8.42578125" style="629" customWidth="1"/>
    <col min="3081" max="3081" width="7.28515625" style="629" customWidth="1"/>
    <col min="3082" max="3082" width="8.140625" style="629" customWidth="1"/>
    <col min="3083" max="3083" width="7.28515625" style="629" customWidth="1"/>
    <col min="3084" max="3084" width="8.5703125" style="629" customWidth="1"/>
    <col min="3085" max="3085" width="7.28515625" style="629" customWidth="1"/>
    <col min="3086" max="3086" width="8.85546875" style="629" customWidth="1"/>
    <col min="3087" max="3087" width="7.28515625" style="629" customWidth="1"/>
    <col min="3088" max="3088" width="8" style="629" customWidth="1"/>
    <col min="3089" max="3089" width="7.28515625" style="629" customWidth="1"/>
    <col min="3090" max="3090" width="8" style="629" customWidth="1"/>
    <col min="3091" max="3091" width="7.28515625" style="629" customWidth="1"/>
    <col min="3092" max="3092" width="8.7109375" style="629" customWidth="1"/>
    <col min="3093" max="3093" width="7.28515625" style="629" customWidth="1"/>
    <col min="3094" max="3328" width="11.42578125" style="629"/>
    <col min="3329" max="3329" width="3.28515625" style="629" customWidth="1"/>
    <col min="3330" max="3330" width="7.28515625" style="629" bestFit="1" customWidth="1"/>
    <col min="3331" max="3331" width="74.85546875" style="629" customWidth="1"/>
    <col min="3332" max="3332" width="8.7109375" style="629" customWidth="1"/>
    <col min="3333" max="3333" width="7.28515625" style="629" customWidth="1"/>
    <col min="3334" max="3334" width="8.42578125" style="629" customWidth="1"/>
    <col min="3335" max="3335" width="7.28515625" style="629" customWidth="1"/>
    <col min="3336" max="3336" width="8.42578125" style="629" customWidth="1"/>
    <col min="3337" max="3337" width="7.28515625" style="629" customWidth="1"/>
    <col min="3338" max="3338" width="8.140625" style="629" customWidth="1"/>
    <col min="3339" max="3339" width="7.28515625" style="629" customWidth="1"/>
    <col min="3340" max="3340" width="8.5703125" style="629" customWidth="1"/>
    <col min="3341" max="3341" width="7.28515625" style="629" customWidth="1"/>
    <col min="3342" max="3342" width="8.85546875" style="629" customWidth="1"/>
    <col min="3343" max="3343" width="7.28515625" style="629" customWidth="1"/>
    <col min="3344" max="3344" width="8" style="629" customWidth="1"/>
    <col min="3345" max="3345" width="7.28515625" style="629" customWidth="1"/>
    <col min="3346" max="3346" width="8" style="629" customWidth="1"/>
    <col min="3347" max="3347" width="7.28515625" style="629" customWidth="1"/>
    <col min="3348" max="3348" width="8.7109375" style="629" customWidth="1"/>
    <col min="3349" max="3349" width="7.28515625" style="629" customWidth="1"/>
    <col min="3350" max="3584" width="11.42578125" style="629"/>
    <col min="3585" max="3585" width="3.28515625" style="629" customWidth="1"/>
    <col min="3586" max="3586" width="7.28515625" style="629" bestFit="1" customWidth="1"/>
    <col min="3587" max="3587" width="74.85546875" style="629" customWidth="1"/>
    <col min="3588" max="3588" width="8.7109375" style="629" customWidth="1"/>
    <col min="3589" max="3589" width="7.28515625" style="629" customWidth="1"/>
    <col min="3590" max="3590" width="8.42578125" style="629" customWidth="1"/>
    <col min="3591" max="3591" width="7.28515625" style="629" customWidth="1"/>
    <col min="3592" max="3592" width="8.42578125" style="629" customWidth="1"/>
    <col min="3593" max="3593" width="7.28515625" style="629" customWidth="1"/>
    <col min="3594" max="3594" width="8.140625" style="629" customWidth="1"/>
    <col min="3595" max="3595" width="7.28515625" style="629" customWidth="1"/>
    <col min="3596" max="3596" width="8.5703125" style="629" customWidth="1"/>
    <col min="3597" max="3597" width="7.28515625" style="629" customWidth="1"/>
    <col min="3598" max="3598" width="8.85546875" style="629" customWidth="1"/>
    <col min="3599" max="3599" width="7.28515625" style="629" customWidth="1"/>
    <col min="3600" max="3600" width="8" style="629" customWidth="1"/>
    <col min="3601" max="3601" width="7.28515625" style="629" customWidth="1"/>
    <col min="3602" max="3602" width="8" style="629" customWidth="1"/>
    <col min="3603" max="3603" width="7.28515625" style="629" customWidth="1"/>
    <col min="3604" max="3604" width="8.7109375" style="629" customWidth="1"/>
    <col min="3605" max="3605" width="7.28515625" style="629" customWidth="1"/>
    <col min="3606" max="3840" width="11.42578125" style="629"/>
    <col min="3841" max="3841" width="3.28515625" style="629" customWidth="1"/>
    <col min="3842" max="3842" width="7.28515625" style="629" bestFit="1" customWidth="1"/>
    <col min="3843" max="3843" width="74.85546875" style="629" customWidth="1"/>
    <col min="3844" max="3844" width="8.7109375" style="629" customWidth="1"/>
    <col min="3845" max="3845" width="7.28515625" style="629" customWidth="1"/>
    <col min="3846" max="3846" width="8.42578125" style="629" customWidth="1"/>
    <col min="3847" max="3847" width="7.28515625" style="629" customWidth="1"/>
    <col min="3848" max="3848" width="8.42578125" style="629" customWidth="1"/>
    <col min="3849" max="3849" width="7.28515625" style="629" customWidth="1"/>
    <col min="3850" max="3850" width="8.140625" style="629" customWidth="1"/>
    <col min="3851" max="3851" width="7.28515625" style="629" customWidth="1"/>
    <col min="3852" max="3852" width="8.5703125" style="629" customWidth="1"/>
    <col min="3853" max="3853" width="7.28515625" style="629" customWidth="1"/>
    <col min="3854" max="3854" width="8.85546875" style="629" customWidth="1"/>
    <col min="3855" max="3855" width="7.28515625" style="629" customWidth="1"/>
    <col min="3856" max="3856" width="8" style="629" customWidth="1"/>
    <col min="3857" max="3857" width="7.28515625" style="629" customWidth="1"/>
    <col min="3858" max="3858" width="8" style="629" customWidth="1"/>
    <col min="3859" max="3859" width="7.28515625" style="629" customWidth="1"/>
    <col min="3860" max="3860" width="8.7109375" style="629" customWidth="1"/>
    <col min="3861" max="3861" width="7.28515625" style="629" customWidth="1"/>
    <col min="3862" max="4096" width="11.42578125" style="629"/>
    <col min="4097" max="4097" width="3.28515625" style="629" customWidth="1"/>
    <col min="4098" max="4098" width="7.28515625" style="629" bestFit="1" customWidth="1"/>
    <col min="4099" max="4099" width="74.85546875" style="629" customWidth="1"/>
    <col min="4100" max="4100" width="8.7109375" style="629" customWidth="1"/>
    <col min="4101" max="4101" width="7.28515625" style="629" customWidth="1"/>
    <col min="4102" max="4102" width="8.42578125" style="629" customWidth="1"/>
    <col min="4103" max="4103" width="7.28515625" style="629" customWidth="1"/>
    <col min="4104" max="4104" width="8.42578125" style="629" customWidth="1"/>
    <col min="4105" max="4105" width="7.28515625" style="629" customWidth="1"/>
    <col min="4106" max="4106" width="8.140625" style="629" customWidth="1"/>
    <col min="4107" max="4107" width="7.28515625" style="629" customWidth="1"/>
    <col min="4108" max="4108" width="8.5703125" style="629" customWidth="1"/>
    <col min="4109" max="4109" width="7.28515625" style="629" customWidth="1"/>
    <col min="4110" max="4110" width="8.85546875" style="629" customWidth="1"/>
    <col min="4111" max="4111" width="7.28515625" style="629" customWidth="1"/>
    <col min="4112" max="4112" width="8" style="629" customWidth="1"/>
    <col min="4113" max="4113" width="7.28515625" style="629" customWidth="1"/>
    <col min="4114" max="4114" width="8" style="629" customWidth="1"/>
    <col min="4115" max="4115" width="7.28515625" style="629" customWidth="1"/>
    <col min="4116" max="4116" width="8.7109375" style="629" customWidth="1"/>
    <col min="4117" max="4117" width="7.28515625" style="629" customWidth="1"/>
    <col min="4118" max="4352" width="11.42578125" style="629"/>
    <col min="4353" max="4353" width="3.28515625" style="629" customWidth="1"/>
    <col min="4354" max="4354" width="7.28515625" style="629" bestFit="1" customWidth="1"/>
    <col min="4355" max="4355" width="74.85546875" style="629" customWidth="1"/>
    <col min="4356" max="4356" width="8.7109375" style="629" customWidth="1"/>
    <col min="4357" max="4357" width="7.28515625" style="629" customWidth="1"/>
    <col min="4358" max="4358" width="8.42578125" style="629" customWidth="1"/>
    <col min="4359" max="4359" width="7.28515625" style="629" customWidth="1"/>
    <col min="4360" max="4360" width="8.42578125" style="629" customWidth="1"/>
    <col min="4361" max="4361" width="7.28515625" style="629" customWidth="1"/>
    <col min="4362" max="4362" width="8.140625" style="629" customWidth="1"/>
    <col min="4363" max="4363" width="7.28515625" style="629" customWidth="1"/>
    <col min="4364" max="4364" width="8.5703125" style="629" customWidth="1"/>
    <col min="4365" max="4365" width="7.28515625" style="629" customWidth="1"/>
    <col min="4366" max="4366" width="8.85546875" style="629" customWidth="1"/>
    <col min="4367" max="4367" width="7.28515625" style="629" customWidth="1"/>
    <col min="4368" max="4368" width="8" style="629" customWidth="1"/>
    <col min="4369" max="4369" width="7.28515625" style="629" customWidth="1"/>
    <col min="4370" max="4370" width="8" style="629" customWidth="1"/>
    <col min="4371" max="4371" width="7.28515625" style="629" customWidth="1"/>
    <col min="4372" max="4372" width="8.7109375" style="629" customWidth="1"/>
    <col min="4373" max="4373" width="7.28515625" style="629" customWidth="1"/>
    <col min="4374" max="4608" width="11.42578125" style="629"/>
    <col min="4609" max="4609" width="3.28515625" style="629" customWidth="1"/>
    <col min="4610" max="4610" width="7.28515625" style="629" bestFit="1" customWidth="1"/>
    <col min="4611" max="4611" width="74.85546875" style="629" customWidth="1"/>
    <col min="4612" max="4612" width="8.7109375" style="629" customWidth="1"/>
    <col min="4613" max="4613" width="7.28515625" style="629" customWidth="1"/>
    <col min="4614" max="4614" width="8.42578125" style="629" customWidth="1"/>
    <col min="4615" max="4615" width="7.28515625" style="629" customWidth="1"/>
    <col min="4616" max="4616" width="8.42578125" style="629" customWidth="1"/>
    <col min="4617" max="4617" width="7.28515625" style="629" customWidth="1"/>
    <col min="4618" max="4618" width="8.140625" style="629" customWidth="1"/>
    <col min="4619" max="4619" width="7.28515625" style="629" customWidth="1"/>
    <col min="4620" max="4620" width="8.5703125" style="629" customWidth="1"/>
    <col min="4621" max="4621" width="7.28515625" style="629" customWidth="1"/>
    <col min="4622" max="4622" width="8.85546875" style="629" customWidth="1"/>
    <col min="4623" max="4623" width="7.28515625" style="629" customWidth="1"/>
    <col min="4624" max="4624" width="8" style="629" customWidth="1"/>
    <col min="4625" max="4625" width="7.28515625" style="629" customWidth="1"/>
    <col min="4626" max="4626" width="8" style="629" customWidth="1"/>
    <col min="4627" max="4627" width="7.28515625" style="629" customWidth="1"/>
    <col min="4628" max="4628" width="8.7109375" style="629" customWidth="1"/>
    <col min="4629" max="4629" width="7.28515625" style="629" customWidth="1"/>
    <col min="4630" max="4864" width="11.42578125" style="629"/>
    <col min="4865" max="4865" width="3.28515625" style="629" customWidth="1"/>
    <col min="4866" max="4866" width="7.28515625" style="629" bestFit="1" customWidth="1"/>
    <col min="4867" max="4867" width="74.85546875" style="629" customWidth="1"/>
    <col min="4868" max="4868" width="8.7109375" style="629" customWidth="1"/>
    <col min="4869" max="4869" width="7.28515625" style="629" customWidth="1"/>
    <col min="4870" max="4870" width="8.42578125" style="629" customWidth="1"/>
    <col min="4871" max="4871" width="7.28515625" style="629" customWidth="1"/>
    <col min="4872" max="4872" width="8.42578125" style="629" customWidth="1"/>
    <col min="4873" max="4873" width="7.28515625" style="629" customWidth="1"/>
    <col min="4874" max="4874" width="8.140625" style="629" customWidth="1"/>
    <col min="4875" max="4875" width="7.28515625" style="629" customWidth="1"/>
    <col min="4876" max="4876" width="8.5703125" style="629" customWidth="1"/>
    <col min="4877" max="4877" width="7.28515625" style="629" customWidth="1"/>
    <col min="4878" max="4878" width="8.85546875" style="629" customWidth="1"/>
    <col min="4879" max="4879" width="7.28515625" style="629" customWidth="1"/>
    <col min="4880" max="4880" width="8" style="629" customWidth="1"/>
    <col min="4881" max="4881" width="7.28515625" style="629" customWidth="1"/>
    <col min="4882" max="4882" width="8" style="629" customWidth="1"/>
    <col min="4883" max="4883" width="7.28515625" style="629" customWidth="1"/>
    <col min="4884" max="4884" width="8.7109375" style="629" customWidth="1"/>
    <col min="4885" max="4885" width="7.28515625" style="629" customWidth="1"/>
    <col min="4886" max="5120" width="11.42578125" style="629"/>
    <col min="5121" max="5121" width="3.28515625" style="629" customWidth="1"/>
    <col min="5122" max="5122" width="7.28515625" style="629" bestFit="1" customWidth="1"/>
    <col min="5123" max="5123" width="74.85546875" style="629" customWidth="1"/>
    <col min="5124" max="5124" width="8.7109375" style="629" customWidth="1"/>
    <col min="5125" max="5125" width="7.28515625" style="629" customWidth="1"/>
    <col min="5126" max="5126" width="8.42578125" style="629" customWidth="1"/>
    <col min="5127" max="5127" width="7.28515625" style="629" customWidth="1"/>
    <col min="5128" max="5128" width="8.42578125" style="629" customWidth="1"/>
    <col min="5129" max="5129" width="7.28515625" style="629" customWidth="1"/>
    <col min="5130" max="5130" width="8.140625" style="629" customWidth="1"/>
    <col min="5131" max="5131" width="7.28515625" style="629" customWidth="1"/>
    <col min="5132" max="5132" width="8.5703125" style="629" customWidth="1"/>
    <col min="5133" max="5133" width="7.28515625" style="629" customWidth="1"/>
    <col min="5134" max="5134" width="8.85546875" style="629" customWidth="1"/>
    <col min="5135" max="5135" width="7.28515625" style="629" customWidth="1"/>
    <col min="5136" max="5136" width="8" style="629" customWidth="1"/>
    <col min="5137" max="5137" width="7.28515625" style="629" customWidth="1"/>
    <col min="5138" max="5138" width="8" style="629" customWidth="1"/>
    <col min="5139" max="5139" width="7.28515625" style="629" customWidth="1"/>
    <col min="5140" max="5140" width="8.7109375" style="629" customWidth="1"/>
    <col min="5141" max="5141" width="7.28515625" style="629" customWidth="1"/>
    <col min="5142" max="5376" width="11.42578125" style="629"/>
    <col min="5377" max="5377" width="3.28515625" style="629" customWidth="1"/>
    <col min="5378" max="5378" width="7.28515625" style="629" bestFit="1" customWidth="1"/>
    <col min="5379" max="5379" width="74.85546875" style="629" customWidth="1"/>
    <col min="5380" max="5380" width="8.7109375" style="629" customWidth="1"/>
    <col min="5381" max="5381" width="7.28515625" style="629" customWidth="1"/>
    <col min="5382" max="5382" width="8.42578125" style="629" customWidth="1"/>
    <col min="5383" max="5383" width="7.28515625" style="629" customWidth="1"/>
    <col min="5384" max="5384" width="8.42578125" style="629" customWidth="1"/>
    <col min="5385" max="5385" width="7.28515625" style="629" customWidth="1"/>
    <col min="5386" max="5386" width="8.140625" style="629" customWidth="1"/>
    <col min="5387" max="5387" width="7.28515625" style="629" customWidth="1"/>
    <col min="5388" max="5388" width="8.5703125" style="629" customWidth="1"/>
    <col min="5389" max="5389" width="7.28515625" style="629" customWidth="1"/>
    <col min="5390" max="5390" width="8.85546875" style="629" customWidth="1"/>
    <col min="5391" max="5391" width="7.28515625" style="629" customWidth="1"/>
    <col min="5392" max="5392" width="8" style="629" customWidth="1"/>
    <col min="5393" max="5393" width="7.28515625" style="629" customWidth="1"/>
    <col min="5394" max="5394" width="8" style="629" customWidth="1"/>
    <col min="5395" max="5395" width="7.28515625" style="629" customWidth="1"/>
    <col min="5396" max="5396" width="8.7109375" style="629" customWidth="1"/>
    <col min="5397" max="5397" width="7.28515625" style="629" customWidth="1"/>
    <col min="5398" max="5632" width="11.42578125" style="629"/>
    <col min="5633" max="5633" width="3.28515625" style="629" customWidth="1"/>
    <col min="5634" max="5634" width="7.28515625" style="629" bestFit="1" customWidth="1"/>
    <col min="5635" max="5635" width="74.85546875" style="629" customWidth="1"/>
    <col min="5636" max="5636" width="8.7109375" style="629" customWidth="1"/>
    <col min="5637" max="5637" width="7.28515625" style="629" customWidth="1"/>
    <col min="5638" max="5638" width="8.42578125" style="629" customWidth="1"/>
    <col min="5639" max="5639" width="7.28515625" style="629" customWidth="1"/>
    <col min="5640" max="5640" width="8.42578125" style="629" customWidth="1"/>
    <col min="5641" max="5641" width="7.28515625" style="629" customWidth="1"/>
    <col min="5642" max="5642" width="8.140625" style="629" customWidth="1"/>
    <col min="5643" max="5643" width="7.28515625" style="629" customWidth="1"/>
    <col min="5644" max="5644" width="8.5703125" style="629" customWidth="1"/>
    <col min="5645" max="5645" width="7.28515625" style="629" customWidth="1"/>
    <col min="5646" max="5646" width="8.85546875" style="629" customWidth="1"/>
    <col min="5647" max="5647" width="7.28515625" style="629" customWidth="1"/>
    <col min="5648" max="5648" width="8" style="629" customWidth="1"/>
    <col min="5649" max="5649" width="7.28515625" style="629" customWidth="1"/>
    <col min="5650" max="5650" width="8" style="629" customWidth="1"/>
    <col min="5651" max="5651" width="7.28515625" style="629" customWidth="1"/>
    <col min="5652" max="5652" width="8.7109375" style="629" customWidth="1"/>
    <col min="5653" max="5653" width="7.28515625" style="629" customWidth="1"/>
    <col min="5654" max="5888" width="11.42578125" style="629"/>
    <col min="5889" max="5889" width="3.28515625" style="629" customWidth="1"/>
    <col min="5890" max="5890" width="7.28515625" style="629" bestFit="1" customWidth="1"/>
    <col min="5891" max="5891" width="74.85546875" style="629" customWidth="1"/>
    <col min="5892" max="5892" width="8.7109375" style="629" customWidth="1"/>
    <col min="5893" max="5893" width="7.28515625" style="629" customWidth="1"/>
    <col min="5894" max="5894" width="8.42578125" style="629" customWidth="1"/>
    <col min="5895" max="5895" width="7.28515625" style="629" customWidth="1"/>
    <col min="5896" max="5896" width="8.42578125" style="629" customWidth="1"/>
    <col min="5897" max="5897" width="7.28515625" style="629" customWidth="1"/>
    <col min="5898" max="5898" width="8.140625" style="629" customWidth="1"/>
    <col min="5899" max="5899" width="7.28515625" style="629" customWidth="1"/>
    <col min="5900" max="5900" width="8.5703125" style="629" customWidth="1"/>
    <col min="5901" max="5901" width="7.28515625" style="629" customWidth="1"/>
    <col min="5902" max="5902" width="8.85546875" style="629" customWidth="1"/>
    <col min="5903" max="5903" width="7.28515625" style="629" customWidth="1"/>
    <col min="5904" max="5904" width="8" style="629" customWidth="1"/>
    <col min="5905" max="5905" width="7.28515625" style="629" customWidth="1"/>
    <col min="5906" max="5906" width="8" style="629" customWidth="1"/>
    <col min="5907" max="5907" width="7.28515625" style="629" customWidth="1"/>
    <col min="5908" max="5908" width="8.7109375" style="629" customWidth="1"/>
    <col min="5909" max="5909" width="7.28515625" style="629" customWidth="1"/>
    <col min="5910" max="6144" width="11.42578125" style="629"/>
    <col min="6145" max="6145" width="3.28515625" style="629" customWidth="1"/>
    <col min="6146" max="6146" width="7.28515625" style="629" bestFit="1" customWidth="1"/>
    <col min="6147" max="6147" width="74.85546875" style="629" customWidth="1"/>
    <col min="6148" max="6148" width="8.7109375" style="629" customWidth="1"/>
    <col min="6149" max="6149" width="7.28515625" style="629" customWidth="1"/>
    <col min="6150" max="6150" width="8.42578125" style="629" customWidth="1"/>
    <col min="6151" max="6151" width="7.28515625" style="629" customWidth="1"/>
    <col min="6152" max="6152" width="8.42578125" style="629" customWidth="1"/>
    <col min="6153" max="6153" width="7.28515625" style="629" customWidth="1"/>
    <col min="6154" max="6154" width="8.140625" style="629" customWidth="1"/>
    <col min="6155" max="6155" width="7.28515625" style="629" customWidth="1"/>
    <col min="6156" max="6156" width="8.5703125" style="629" customWidth="1"/>
    <col min="6157" max="6157" width="7.28515625" style="629" customWidth="1"/>
    <col min="6158" max="6158" width="8.85546875" style="629" customWidth="1"/>
    <col min="6159" max="6159" width="7.28515625" style="629" customWidth="1"/>
    <col min="6160" max="6160" width="8" style="629" customWidth="1"/>
    <col min="6161" max="6161" width="7.28515625" style="629" customWidth="1"/>
    <col min="6162" max="6162" width="8" style="629" customWidth="1"/>
    <col min="6163" max="6163" width="7.28515625" style="629" customWidth="1"/>
    <col min="6164" max="6164" width="8.7109375" style="629" customWidth="1"/>
    <col min="6165" max="6165" width="7.28515625" style="629" customWidth="1"/>
    <col min="6166" max="6400" width="11.42578125" style="629"/>
    <col min="6401" max="6401" width="3.28515625" style="629" customWidth="1"/>
    <col min="6402" max="6402" width="7.28515625" style="629" bestFit="1" customWidth="1"/>
    <col min="6403" max="6403" width="74.85546875" style="629" customWidth="1"/>
    <col min="6404" max="6404" width="8.7109375" style="629" customWidth="1"/>
    <col min="6405" max="6405" width="7.28515625" style="629" customWidth="1"/>
    <col min="6406" max="6406" width="8.42578125" style="629" customWidth="1"/>
    <col min="6407" max="6407" width="7.28515625" style="629" customWidth="1"/>
    <col min="6408" max="6408" width="8.42578125" style="629" customWidth="1"/>
    <col min="6409" max="6409" width="7.28515625" style="629" customWidth="1"/>
    <col min="6410" max="6410" width="8.140625" style="629" customWidth="1"/>
    <col min="6411" max="6411" width="7.28515625" style="629" customWidth="1"/>
    <col min="6412" max="6412" width="8.5703125" style="629" customWidth="1"/>
    <col min="6413" max="6413" width="7.28515625" style="629" customWidth="1"/>
    <col min="6414" max="6414" width="8.85546875" style="629" customWidth="1"/>
    <col min="6415" max="6415" width="7.28515625" style="629" customWidth="1"/>
    <col min="6416" max="6416" width="8" style="629" customWidth="1"/>
    <col min="6417" max="6417" width="7.28515625" style="629" customWidth="1"/>
    <col min="6418" max="6418" width="8" style="629" customWidth="1"/>
    <col min="6419" max="6419" width="7.28515625" style="629" customWidth="1"/>
    <col min="6420" max="6420" width="8.7109375" style="629" customWidth="1"/>
    <col min="6421" max="6421" width="7.28515625" style="629" customWidth="1"/>
    <col min="6422" max="6656" width="11.42578125" style="629"/>
    <col min="6657" max="6657" width="3.28515625" style="629" customWidth="1"/>
    <col min="6658" max="6658" width="7.28515625" style="629" bestFit="1" customWidth="1"/>
    <col min="6659" max="6659" width="74.85546875" style="629" customWidth="1"/>
    <col min="6660" max="6660" width="8.7109375" style="629" customWidth="1"/>
    <col min="6661" max="6661" width="7.28515625" style="629" customWidth="1"/>
    <col min="6662" max="6662" width="8.42578125" style="629" customWidth="1"/>
    <col min="6663" max="6663" width="7.28515625" style="629" customWidth="1"/>
    <col min="6664" max="6664" width="8.42578125" style="629" customWidth="1"/>
    <col min="6665" max="6665" width="7.28515625" style="629" customWidth="1"/>
    <col min="6666" max="6666" width="8.140625" style="629" customWidth="1"/>
    <col min="6667" max="6667" width="7.28515625" style="629" customWidth="1"/>
    <col min="6668" max="6668" width="8.5703125" style="629" customWidth="1"/>
    <col min="6669" max="6669" width="7.28515625" style="629" customWidth="1"/>
    <col min="6670" max="6670" width="8.85546875" style="629" customWidth="1"/>
    <col min="6671" max="6671" width="7.28515625" style="629" customWidth="1"/>
    <col min="6672" max="6672" width="8" style="629" customWidth="1"/>
    <col min="6673" max="6673" width="7.28515625" style="629" customWidth="1"/>
    <col min="6674" max="6674" width="8" style="629" customWidth="1"/>
    <col min="6675" max="6675" width="7.28515625" style="629" customWidth="1"/>
    <col min="6676" max="6676" width="8.7109375" style="629" customWidth="1"/>
    <col min="6677" max="6677" width="7.28515625" style="629" customWidth="1"/>
    <col min="6678" max="6912" width="11.42578125" style="629"/>
    <col min="6913" max="6913" width="3.28515625" style="629" customWidth="1"/>
    <col min="6914" max="6914" width="7.28515625" style="629" bestFit="1" customWidth="1"/>
    <col min="6915" max="6915" width="74.85546875" style="629" customWidth="1"/>
    <col min="6916" max="6916" width="8.7109375" style="629" customWidth="1"/>
    <col min="6917" max="6917" width="7.28515625" style="629" customWidth="1"/>
    <col min="6918" max="6918" width="8.42578125" style="629" customWidth="1"/>
    <col min="6919" max="6919" width="7.28515625" style="629" customWidth="1"/>
    <col min="6920" max="6920" width="8.42578125" style="629" customWidth="1"/>
    <col min="6921" max="6921" width="7.28515625" style="629" customWidth="1"/>
    <col min="6922" max="6922" width="8.140625" style="629" customWidth="1"/>
    <col min="6923" max="6923" width="7.28515625" style="629" customWidth="1"/>
    <col min="6924" max="6924" width="8.5703125" style="629" customWidth="1"/>
    <col min="6925" max="6925" width="7.28515625" style="629" customWidth="1"/>
    <col min="6926" max="6926" width="8.85546875" style="629" customWidth="1"/>
    <col min="6927" max="6927" width="7.28515625" style="629" customWidth="1"/>
    <col min="6928" max="6928" width="8" style="629" customWidth="1"/>
    <col min="6929" max="6929" width="7.28515625" style="629" customWidth="1"/>
    <col min="6930" max="6930" width="8" style="629" customWidth="1"/>
    <col min="6931" max="6931" width="7.28515625" style="629" customWidth="1"/>
    <col min="6932" max="6932" width="8.7109375" style="629" customWidth="1"/>
    <col min="6933" max="6933" width="7.28515625" style="629" customWidth="1"/>
    <col min="6934" max="7168" width="11.42578125" style="629"/>
    <col min="7169" max="7169" width="3.28515625" style="629" customWidth="1"/>
    <col min="7170" max="7170" width="7.28515625" style="629" bestFit="1" customWidth="1"/>
    <col min="7171" max="7171" width="74.85546875" style="629" customWidth="1"/>
    <col min="7172" max="7172" width="8.7109375" style="629" customWidth="1"/>
    <col min="7173" max="7173" width="7.28515625" style="629" customWidth="1"/>
    <col min="7174" max="7174" width="8.42578125" style="629" customWidth="1"/>
    <col min="7175" max="7175" width="7.28515625" style="629" customWidth="1"/>
    <col min="7176" max="7176" width="8.42578125" style="629" customWidth="1"/>
    <col min="7177" max="7177" width="7.28515625" style="629" customWidth="1"/>
    <col min="7178" max="7178" width="8.140625" style="629" customWidth="1"/>
    <col min="7179" max="7179" width="7.28515625" style="629" customWidth="1"/>
    <col min="7180" max="7180" width="8.5703125" style="629" customWidth="1"/>
    <col min="7181" max="7181" width="7.28515625" style="629" customWidth="1"/>
    <col min="7182" max="7182" width="8.85546875" style="629" customWidth="1"/>
    <col min="7183" max="7183" width="7.28515625" style="629" customWidth="1"/>
    <col min="7184" max="7184" width="8" style="629" customWidth="1"/>
    <col min="7185" max="7185" width="7.28515625" style="629" customWidth="1"/>
    <col min="7186" max="7186" width="8" style="629" customWidth="1"/>
    <col min="7187" max="7187" width="7.28515625" style="629" customWidth="1"/>
    <col min="7188" max="7188" width="8.7109375" style="629" customWidth="1"/>
    <col min="7189" max="7189" width="7.28515625" style="629" customWidth="1"/>
    <col min="7190" max="7424" width="11.42578125" style="629"/>
    <col min="7425" max="7425" width="3.28515625" style="629" customWidth="1"/>
    <col min="7426" max="7426" width="7.28515625" style="629" bestFit="1" customWidth="1"/>
    <col min="7427" max="7427" width="74.85546875" style="629" customWidth="1"/>
    <col min="7428" max="7428" width="8.7109375" style="629" customWidth="1"/>
    <col min="7429" max="7429" width="7.28515625" style="629" customWidth="1"/>
    <col min="7430" max="7430" width="8.42578125" style="629" customWidth="1"/>
    <col min="7431" max="7431" width="7.28515625" style="629" customWidth="1"/>
    <col min="7432" max="7432" width="8.42578125" style="629" customWidth="1"/>
    <col min="7433" max="7433" width="7.28515625" style="629" customWidth="1"/>
    <col min="7434" max="7434" width="8.140625" style="629" customWidth="1"/>
    <col min="7435" max="7435" width="7.28515625" style="629" customWidth="1"/>
    <col min="7436" max="7436" width="8.5703125" style="629" customWidth="1"/>
    <col min="7437" max="7437" width="7.28515625" style="629" customWidth="1"/>
    <col min="7438" max="7438" width="8.85546875" style="629" customWidth="1"/>
    <col min="7439" max="7439" width="7.28515625" style="629" customWidth="1"/>
    <col min="7440" max="7440" width="8" style="629" customWidth="1"/>
    <col min="7441" max="7441" width="7.28515625" style="629" customWidth="1"/>
    <col min="7442" max="7442" width="8" style="629" customWidth="1"/>
    <col min="7443" max="7443" width="7.28515625" style="629" customWidth="1"/>
    <col min="7444" max="7444" width="8.7109375" style="629" customWidth="1"/>
    <col min="7445" max="7445" width="7.28515625" style="629" customWidth="1"/>
    <col min="7446" max="7680" width="11.42578125" style="629"/>
    <col min="7681" max="7681" width="3.28515625" style="629" customWidth="1"/>
    <col min="7682" max="7682" width="7.28515625" style="629" bestFit="1" customWidth="1"/>
    <col min="7683" max="7683" width="74.85546875" style="629" customWidth="1"/>
    <col min="7684" max="7684" width="8.7109375" style="629" customWidth="1"/>
    <col min="7685" max="7685" width="7.28515625" style="629" customWidth="1"/>
    <col min="7686" max="7686" width="8.42578125" style="629" customWidth="1"/>
    <col min="7687" max="7687" width="7.28515625" style="629" customWidth="1"/>
    <col min="7688" max="7688" width="8.42578125" style="629" customWidth="1"/>
    <col min="7689" max="7689" width="7.28515625" style="629" customWidth="1"/>
    <col min="7690" max="7690" width="8.140625" style="629" customWidth="1"/>
    <col min="7691" max="7691" width="7.28515625" style="629" customWidth="1"/>
    <col min="7692" max="7692" width="8.5703125" style="629" customWidth="1"/>
    <col min="7693" max="7693" width="7.28515625" style="629" customWidth="1"/>
    <col min="7694" max="7694" width="8.85546875" style="629" customWidth="1"/>
    <col min="7695" max="7695" width="7.28515625" style="629" customWidth="1"/>
    <col min="7696" max="7696" width="8" style="629" customWidth="1"/>
    <col min="7697" max="7697" width="7.28515625" style="629" customWidth="1"/>
    <col min="7698" max="7698" width="8" style="629" customWidth="1"/>
    <col min="7699" max="7699" width="7.28515625" style="629" customWidth="1"/>
    <col min="7700" max="7700" width="8.7109375" style="629" customWidth="1"/>
    <col min="7701" max="7701" width="7.28515625" style="629" customWidth="1"/>
    <col min="7702" max="7936" width="11.42578125" style="629"/>
    <col min="7937" max="7937" width="3.28515625" style="629" customWidth="1"/>
    <col min="7938" max="7938" width="7.28515625" style="629" bestFit="1" customWidth="1"/>
    <col min="7939" max="7939" width="74.85546875" style="629" customWidth="1"/>
    <col min="7940" max="7940" width="8.7109375" style="629" customWidth="1"/>
    <col min="7941" max="7941" width="7.28515625" style="629" customWidth="1"/>
    <col min="7942" max="7942" width="8.42578125" style="629" customWidth="1"/>
    <col min="7943" max="7943" width="7.28515625" style="629" customWidth="1"/>
    <col min="7944" max="7944" width="8.42578125" style="629" customWidth="1"/>
    <col min="7945" max="7945" width="7.28515625" style="629" customWidth="1"/>
    <col min="7946" max="7946" width="8.140625" style="629" customWidth="1"/>
    <col min="7947" max="7947" width="7.28515625" style="629" customWidth="1"/>
    <col min="7948" max="7948" width="8.5703125" style="629" customWidth="1"/>
    <col min="7949" max="7949" width="7.28515625" style="629" customWidth="1"/>
    <col min="7950" max="7950" width="8.85546875" style="629" customWidth="1"/>
    <col min="7951" max="7951" width="7.28515625" style="629" customWidth="1"/>
    <col min="7952" max="7952" width="8" style="629" customWidth="1"/>
    <col min="7953" max="7953" width="7.28515625" style="629" customWidth="1"/>
    <col min="7954" max="7954" width="8" style="629" customWidth="1"/>
    <col min="7955" max="7955" width="7.28515625" style="629" customWidth="1"/>
    <col min="7956" max="7956" width="8.7109375" style="629" customWidth="1"/>
    <col min="7957" max="7957" width="7.28515625" style="629" customWidth="1"/>
    <col min="7958" max="8192" width="11.42578125" style="629"/>
    <col min="8193" max="8193" width="3.28515625" style="629" customWidth="1"/>
    <col min="8194" max="8194" width="7.28515625" style="629" bestFit="1" customWidth="1"/>
    <col min="8195" max="8195" width="74.85546875" style="629" customWidth="1"/>
    <col min="8196" max="8196" width="8.7109375" style="629" customWidth="1"/>
    <col min="8197" max="8197" width="7.28515625" style="629" customWidth="1"/>
    <col min="8198" max="8198" width="8.42578125" style="629" customWidth="1"/>
    <col min="8199" max="8199" width="7.28515625" style="629" customWidth="1"/>
    <col min="8200" max="8200" width="8.42578125" style="629" customWidth="1"/>
    <col min="8201" max="8201" width="7.28515625" style="629" customWidth="1"/>
    <col min="8202" max="8202" width="8.140625" style="629" customWidth="1"/>
    <col min="8203" max="8203" width="7.28515625" style="629" customWidth="1"/>
    <col min="8204" max="8204" width="8.5703125" style="629" customWidth="1"/>
    <col min="8205" max="8205" width="7.28515625" style="629" customWidth="1"/>
    <col min="8206" max="8206" width="8.85546875" style="629" customWidth="1"/>
    <col min="8207" max="8207" width="7.28515625" style="629" customWidth="1"/>
    <col min="8208" max="8208" width="8" style="629" customWidth="1"/>
    <col min="8209" max="8209" width="7.28515625" style="629" customWidth="1"/>
    <col min="8210" max="8210" width="8" style="629" customWidth="1"/>
    <col min="8211" max="8211" width="7.28515625" style="629" customWidth="1"/>
    <col min="8212" max="8212" width="8.7109375" style="629" customWidth="1"/>
    <col min="8213" max="8213" width="7.28515625" style="629" customWidth="1"/>
    <col min="8214" max="8448" width="11.42578125" style="629"/>
    <col min="8449" max="8449" width="3.28515625" style="629" customWidth="1"/>
    <col min="8450" max="8450" width="7.28515625" style="629" bestFit="1" customWidth="1"/>
    <col min="8451" max="8451" width="74.85546875" style="629" customWidth="1"/>
    <col min="8452" max="8452" width="8.7109375" style="629" customWidth="1"/>
    <col min="8453" max="8453" width="7.28515625" style="629" customWidth="1"/>
    <col min="8454" max="8454" width="8.42578125" style="629" customWidth="1"/>
    <col min="8455" max="8455" width="7.28515625" style="629" customWidth="1"/>
    <col min="8456" max="8456" width="8.42578125" style="629" customWidth="1"/>
    <col min="8457" max="8457" width="7.28515625" style="629" customWidth="1"/>
    <col min="8458" max="8458" width="8.140625" style="629" customWidth="1"/>
    <col min="8459" max="8459" width="7.28515625" style="629" customWidth="1"/>
    <col min="8460" max="8460" width="8.5703125" style="629" customWidth="1"/>
    <col min="8461" max="8461" width="7.28515625" style="629" customWidth="1"/>
    <col min="8462" max="8462" width="8.85546875" style="629" customWidth="1"/>
    <col min="8463" max="8463" width="7.28515625" style="629" customWidth="1"/>
    <col min="8464" max="8464" width="8" style="629" customWidth="1"/>
    <col min="8465" max="8465" width="7.28515625" style="629" customWidth="1"/>
    <col min="8466" max="8466" width="8" style="629" customWidth="1"/>
    <col min="8467" max="8467" width="7.28515625" style="629" customWidth="1"/>
    <col min="8468" max="8468" width="8.7109375" style="629" customWidth="1"/>
    <col min="8469" max="8469" width="7.28515625" style="629" customWidth="1"/>
    <col min="8470" max="8704" width="11.42578125" style="629"/>
    <col min="8705" max="8705" width="3.28515625" style="629" customWidth="1"/>
    <col min="8706" max="8706" width="7.28515625" style="629" bestFit="1" customWidth="1"/>
    <col min="8707" max="8707" width="74.85546875" style="629" customWidth="1"/>
    <col min="8708" max="8708" width="8.7109375" style="629" customWidth="1"/>
    <col min="8709" max="8709" width="7.28515625" style="629" customWidth="1"/>
    <col min="8710" max="8710" width="8.42578125" style="629" customWidth="1"/>
    <col min="8711" max="8711" width="7.28515625" style="629" customWidth="1"/>
    <col min="8712" max="8712" width="8.42578125" style="629" customWidth="1"/>
    <col min="8713" max="8713" width="7.28515625" style="629" customWidth="1"/>
    <col min="8714" max="8714" width="8.140625" style="629" customWidth="1"/>
    <col min="8715" max="8715" width="7.28515625" style="629" customWidth="1"/>
    <col min="8716" max="8716" width="8.5703125" style="629" customWidth="1"/>
    <col min="8717" max="8717" width="7.28515625" style="629" customWidth="1"/>
    <col min="8718" max="8718" width="8.85546875" style="629" customWidth="1"/>
    <col min="8719" max="8719" width="7.28515625" style="629" customWidth="1"/>
    <col min="8720" max="8720" width="8" style="629" customWidth="1"/>
    <col min="8721" max="8721" width="7.28515625" style="629" customWidth="1"/>
    <col min="8722" max="8722" width="8" style="629" customWidth="1"/>
    <col min="8723" max="8723" width="7.28515625" style="629" customWidth="1"/>
    <col min="8724" max="8724" width="8.7109375" style="629" customWidth="1"/>
    <col min="8725" max="8725" width="7.28515625" style="629" customWidth="1"/>
    <col min="8726" max="8960" width="11.42578125" style="629"/>
    <col min="8961" max="8961" width="3.28515625" style="629" customWidth="1"/>
    <col min="8962" max="8962" width="7.28515625" style="629" bestFit="1" customWidth="1"/>
    <col min="8963" max="8963" width="74.85546875" style="629" customWidth="1"/>
    <col min="8964" max="8964" width="8.7109375" style="629" customWidth="1"/>
    <col min="8965" max="8965" width="7.28515625" style="629" customWidth="1"/>
    <col min="8966" max="8966" width="8.42578125" style="629" customWidth="1"/>
    <col min="8967" max="8967" width="7.28515625" style="629" customWidth="1"/>
    <col min="8968" max="8968" width="8.42578125" style="629" customWidth="1"/>
    <col min="8969" max="8969" width="7.28515625" style="629" customWidth="1"/>
    <col min="8970" max="8970" width="8.140625" style="629" customWidth="1"/>
    <col min="8971" max="8971" width="7.28515625" style="629" customWidth="1"/>
    <col min="8972" max="8972" width="8.5703125" style="629" customWidth="1"/>
    <col min="8973" max="8973" width="7.28515625" style="629" customWidth="1"/>
    <col min="8974" max="8974" width="8.85546875" style="629" customWidth="1"/>
    <col min="8975" max="8975" width="7.28515625" style="629" customWidth="1"/>
    <col min="8976" max="8976" width="8" style="629" customWidth="1"/>
    <col min="8977" max="8977" width="7.28515625" style="629" customWidth="1"/>
    <col min="8978" max="8978" width="8" style="629" customWidth="1"/>
    <col min="8979" max="8979" width="7.28515625" style="629" customWidth="1"/>
    <col min="8980" max="8980" width="8.7109375" style="629" customWidth="1"/>
    <col min="8981" max="8981" width="7.28515625" style="629" customWidth="1"/>
    <col min="8982" max="9216" width="11.42578125" style="629"/>
    <col min="9217" max="9217" width="3.28515625" style="629" customWidth="1"/>
    <col min="9218" max="9218" width="7.28515625" style="629" bestFit="1" customWidth="1"/>
    <col min="9219" max="9219" width="74.85546875" style="629" customWidth="1"/>
    <col min="9220" max="9220" width="8.7109375" style="629" customWidth="1"/>
    <col min="9221" max="9221" width="7.28515625" style="629" customWidth="1"/>
    <col min="9222" max="9222" width="8.42578125" style="629" customWidth="1"/>
    <col min="9223" max="9223" width="7.28515625" style="629" customWidth="1"/>
    <col min="9224" max="9224" width="8.42578125" style="629" customWidth="1"/>
    <col min="9225" max="9225" width="7.28515625" style="629" customWidth="1"/>
    <col min="9226" max="9226" width="8.140625" style="629" customWidth="1"/>
    <col min="9227" max="9227" width="7.28515625" style="629" customWidth="1"/>
    <col min="9228" max="9228" width="8.5703125" style="629" customWidth="1"/>
    <col min="9229" max="9229" width="7.28515625" style="629" customWidth="1"/>
    <col min="9230" max="9230" width="8.85546875" style="629" customWidth="1"/>
    <col min="9231" max="9231" width="7.28515625" style="629" customWidth="1"/>
    <col min="9232" max="9232" width="8" style="629" customWidth="1"/>
    <col min="9233" max="9233" width="7.28515625" style="629" customWidth="1"/>
    <col min="9234" max="9234" width="8" style="629" customWidth="1"/>
    <col min="9235" max="9235" width="7.28515625" style="629" customWidth="1"/>
    <col min="9236" max="9236" width="8.7109375" style="629" customWidth="1"/>
    <col min="9237" max="9237" width="7.28515625" style="629" customWidth="1"/>
    <col min="9238" max="9472" width="11.42578125" style="629"/>
    <col min="9473" max="9473" width="3.28515625" style="629" customWidth="1"/>
    <col min="9474" max="9474" width="7.28515625" style="629" bestFit="1" customWidth="1"/>
    <col min="9475" max="9475" width="74.85546875" style="629" customWidth="1"/>
    <col min="9476" max="9476" width="8.7109375" style="629" customWidth="1"/>
    <col min="9477" max="9477" width="7.28515625" style="629" customWidth="1"/>
    <col min="9478" max="9478" width="8.42578125" style="629" customWidth="1"/>
    <col min="9479" max="9479" width="7.28515625" style="629" customWidth="1"/>
    <col min="9480" max="9480" width="8.42578125" style="629" customWidth="1"/>
    <col min="9481" max="9481" width="7.28515625" style="629" customWidth="1"/>
    <col min="9482" max="9482" width="8.140625" style="629" customWidth="1"/>
    <col min="9483" max="9483" width="7.28515625" style="629" customWidth="1"/>
    <col min="9484" max="9484" width="8.5703125" style="629" customWidth="1"/>
    <col min="9485" max="9485" width="7.28515625" style="629" customWidth="1"/>
    <col min="9486" max="9486" width="8.85546875" style="629" customWidth="1"/>
    <col min="9487" max="9487" width="7.28515625" style="629" customWidth="1"/>
    <col min="9488" max="9488" width="8" style="629" customWidth="1"/>
    <col min="9489" max="9489" width="7.28515625" style="629" customWidth="1"/>
    <col min="9490" max="9490" width="8" style="629" customWidth="1"/>
    <col min="9491" max="9491" width="7.28515625" style="629" customWidth="1"/>
    <col min="9492" max="9492" width="8.7109375" style="629" customWidth="1"/>
    <col min="9493" max="9493" width="7.28515625" style="629" customWidth="1"/>
    <col min="9494" max="9728" width="11.42578125" style="629"/>
    <col min="9729" max="9729" width="3.28515625" style="629" customWidth="1"/>
    <col min="9730" max="9730" width="7.28515625" style="629" bestFit="1" customWidth="1"/>
    <col min="9731" max="9731" width="74.85546875" style="629" customWidth="1"/>
    <col min="9732" max="9732" width="8.7109375" style="629" customWidth="1"/>
    <col min="9733" max="9733" width="7.28515625" style="629" customWidth="1"/>
    <col min="9734" max="9734" width="8.42578125" style="629" customWidth="1"/>
    <col min="9735" max="9735" width="7.28515625" style="629" customWidth="1"/>
    <col min="9736" max="9736" width="8.42578125" style="629" customWidth="1"/>
    <col min="9737" max="9737" width="7.28515625" style="629" customWidth="1"/>
    <col min="9738" max="9738" width="8.140625" style="629" customWidth="1"/>
    <col min="9739" max="9739" width="7.28515625" style="629" customWidth="1"/>
    <col min="9740" max="9740" width="8.5703125" style="629" customWidth="1"/>
    <col min="9741" max="9741" width="7.28515625" style="629" customWidth="1"/>
    <col min="9742" max="9742" width="8.85546875" style="629" customWidth="1"/>
    <col min="9743" max="9743" width="7.28515625" style="629" customWidth="1"/>
    <col min="9744" max="9744" width="8" style="629" customWidth="1"/>
    <col min="9745" max="9745" width="7.28515625" style="629" customWidth="1"/>
    <col min="9746" max="9746" width="8" style="629" customWidth="1"/>
    <col min="9747" max="9747" width="7.28515625" style="629" customWidth="1"/>
    <col min="9748" max="9748" width="8.7109375" style="629" customWidth="1"/>
    <col min="9749" max="9749" width="7.28515625" style="629" customWidth="1"/>
    <col min="9750" max="9984" width="11.42578125" style="629"/>
    <col min="9985" max="9985" width="3.28515625" style="629" customWidth="1"/>
    <col min="9986" max="9986" width="7.28515625" style="629" bestFit="1" customWidth="1"/>
    <col min="9987" max="9987" width="74.85546875" style="629" customWidth="1"/>
    <col min="9988" max="9988" width="8.7109375" style="629" customWidth="1"/>
    <col min="9989" max="9989" width="7.28515625" style="629" customWidth="1"/>
    <col min="9990" max="9990" width="8.42578125" style="629" customWidth="1"/>
    <col min="9991" max="9991" width="7.28515625" style="629" customWidth="1"/>
    <col min="9992" max="9992" width="8.42578125" style="629" customWidth="1"/>
    <col min="9993" max="9993" width="7.28515625" style="629" customWidth="1"/>
    <col min="9994" max="9994" width="8.140625" style="629" customWidth="1"/>
    <col min="9995" max="9995" width="7.28515625" style="629" customWidth="1"/>
    <col min="9996" max="9996" width="8.5703125" style="629" customWidth="1"/>
    <col min="9997" max="9997" width="7.28515625" style="629" customWidth="1"/>
    <col min="9998" max="9998" width="8.85546875" style="629" customWidth="1"/>
    <col min="9999" max="9999" width="7.28515625" style="629" customWidth="1"/>
    <col min="10000" max="10000" width="8" style="629" customWidth="1"/>
    <col min="10001" max="10001" width="7.28515625" style="629" customWidth="1"/>
    <col min="10002" max="10002" width="8" style="629" customWidth="1"/>
    <col min="10003" max="10003" width="7.28515625" style="629" customWidth="1"/>
    <col min="10004" max="10004" width="8.7109375" style="629" customWidth="1"/>
    <col min="10005" max="10005" width="7.28515625" style="629" customWidth="1"/>
    <col min="10006" max="10240" width="11.42578125" style="629"/>
    <col min="10241" max="10241" width="3.28515625" style="629" customWidth="1"/>
    <col min="10242" max="10242" width="7.28515625" style="629" bestFit="1" customWidth="1"/>
    <col min="10243" max="10243" width="74.85546875" style="629" customWidth="1"/>
    <col min="10244" max="10244" width="8.7109375" style="629" customWidth="1"/>
    <col min="10245" max="10245" width="7.28515625" style="629" customWidth="1"/>
    <col min="10246" max="10246" width="8.42578125" style="629" customWidth="1"/>
    <col min="10247" max="10247" width="7.28515625" style="629" customWidth="1"/>
    <col min="10248" max="10248" width="8.42578125" style="629" customWidth="1"/>
    <col min="10249" max="10249" width="7.28515625" style="629" customWidth="1"/>
    <col min="10250" max="10250" width="8.140625" style="629" customWidth="1"/>
    <col min="10251" max="10251" width="7.28515625" style="629" customWidth="1"/>
    <col min="10252" max="10252" width="8.5703125" style="629" customWidth="1"/>
    <col min="10253" max="10253" width="7.28515625" style="629" customWidth="1"/>
    <col min="10254" max="10254" width="8.85546875" style="629" customWidth="1"/>
    <col min="10255" max="10255" width="7.28515625" style="629" customWidth="1"/>
    <col min="10256" max="10256" width="8" style="629" customWidth="1"/>
    <col min="10257" max="10257" width="7.28515625" style="629" customWidth="1"/>
    <col min="10258" max="10258" width="8" style="629" customWidth="1"/>
    <col min="10259" max="10259" width="7.28515625" style="629" customWidth="1"/>
    <col min="10260" max="10260" width="8.7109375" style="629" customWidth="1"/>
    <col min="10261" max="10261" width="7.28515625" style="629" customWidth="1"/>
    <col min="10262" max="10496" width="11.42578125" style="629"/>
    <col min="10497" max="10497" width="3.28515625" style="629" customWidth="1"/>
    <col min="10498" max="10498" width="7.28515625" style="629" bestFit="1" customWidth="1"/>
    <col min="10499" max="10499" width="74.85546875" style="629" customWidth="1"/>
    <col min="10500" max="10500" width="8.7109375" style="629" customWidth="1"/>
    <col min="10501" max="10501" width="7.28515625" style="629" customWidth="1"/>
    <col min="10502" max="10502" width="8.42578125" style="629" customWidth="1"/>
    <col min="10503" max="10503" width="7.28515625" style="629" customWidth="1"/>
    <col min="10504" max="10504" width="8.42578125" style="629" customWidth="1"/>
    <col min="10505" max="10505" width="7.28515625" style="629" customWidth="1"/>
    <col min="10506" max="10506" width="8.140625" style="629" customWidth="1"/>
    <col min="10507" max="10507" width="7.28515625" style="629" customWidth="1"/>
    <col min="10508" max="10508" width="8.5703125" style="629" customWidth="1"/>
    <col min="10509" max="10509" width="7.28515625" style="629" customWidth="1"/>
    <col min="10510" max="10510" width="8.85546875" style="629" customWidth="1"/>
    <col min="10511" max="10511" width="7.28515625" style="629" customWidth="1"/>
    <col min="10512" max="10512" width="8" style="629" customWidth="1"/>
    <col min="10513" max="10513" width="7.28515625" style="629" customWidth="1"/>
    <col min="10514" max="10514" width="8" style="629" customWidth="1"/>
    <col min="10515" max="10515" width="7.28515625" style="629" customWidth="1"/>
    <col min="10516" max="10516" width="8.7109375" style="629" customWidth="1"/>
    <col min="10517" max="10517" width="7.28515625" style="629" customWidth="1"/>
    <col min="10518" max="10752" width="11.42578125" style="629"/>
    <col min="10753" max="10753" width="3.28515625" style="629" customWidth="1"/>
    <col min="10754" max="10754" width="7.28515625" style="629" bestFit="1" customWidth="1"/>
    <col min="10755" max="10755" width="74.85546875" style="629" customWidth="1"/>
    <col min="10756" max="10756" width="8.7109375" style="629" customWidth="1"/>
    <col min="10757" max="10757" width="7.28515625" style="629" customWidth="1"/>
    <col min="10758" max="10758" width="8.42578125" style="629" customWidth="1"/>
    <col min="10759" max="10759" width="7.28515625" style="629" customWidth="1"/>
    <col min="10760" max="10760" width="8.42578125" style="629" customWidth="1"/>
    <col min="10761" max="10761" width="7.28515625" style="629" customWidth="1"/>
    <col min="10762" max="10762" width="8.140625" style="629" customWidth="1"/>
    <col min="10763" max="10763" width="7.28515625" style="629" customWidth="1"/>
    <col min="10764" max="10764" width="8.5703125" style="629" customWidth="1"/>
    <col min="10765" max="10765" width="7.28515625" style="629" customWidth="1"/>
    <col min="10766" max="10766" width="8.85546875" style="629" customWidth="1"/>
    <col min="10767" max="10767" width="7.28515625" style="629" customWidth="1"/>
    <col min="10768" max="10768" width="8" style="629" customWidth="1"/>
    <col min="10769" max="10769" width="7.28515625" style="629" customWidth="1"/>
    <col min="10770" max="10770" width="8" style="629" customWidth="1"/>
    <col min="10771" max="10771" width="7.28515625" style="629" customWidth="1"/>
    <col min="10772" max="10772" width="8.7109375" style="629" customWidth="1"/>
    <col min="10773" max="10773" width="7.28515625" style="629" customWidth="1"/>
    <col min="10774" max="11008" width="11.42578125" style="629"/>
    <col min="11009" max="11009" width="3.28515625" style="629" customWidth="1"/>
    <col min="11010" max="11010" width="7.28515625" style="629" bestFit="1" customWidth="1"/>
    <col min="11011" max="11011" width="74.85546875" style="629" customWidth="1"/>
    <col min="11012" max="11012" width="8.7109375" style="629" customWidth="1"/>
    <col min="11013" max="11013" width="7.28515625" style="629" customWidth="1"/>
    <col min="11014" max="11014" width="8.42578125" style="629" customWidth="1"/>
    <col min="11015" max="11015" width="7.28515625" style="629" customWidth="1"/>
    <col min="11016" max="11016" width="8.42578125" style="629" customWidth="1"/>
    <col min="11017" max="11017" width="7.28515625" style="629" customWidth="1"/>
    <col min="11018" max="11018" width="8.140625" style="629" customWidth="1"/>
    <col min="11019" max="11019" width="7.28515625" style="629" customWidth="1"/>
    <col min="11020" max="11020" width="8.5703125" style="629" customWidth="1"/>
    <col min="11021" max="11021" width="7.28515625" style="629" customWidth="1"/>
    <col min="11022" max="11022" width="8.85546875" style="629" customWidth="1"/>
    <col min="11023" max="11023" width="7.28515625" style="629" customWidth="1"/>
    <col min="11024" max="11024" width="8" style="629" customWidth="1"/>
    <col min="11025" max="11025" width="7.28515625" style="629" customWidth="1"/>
    <col min="11026" max="11026" width="8" style="629" customWidth="1"/>
    <col min="11027" max="11027" width="7.28515625" style="629" customWidth="1"/>
    <col min="11028" max="11028" width="8.7109375" style="629" customWidth="1"/>
    <col min="11029" max="11029" width="7.28515625" style="629" customWidth="1"/>
    <col min="11030" max="11264" width="11.42578125" style="629"/>
    <col min="11265" max="11265" width="3.28515625" style="629" customWidth="1"/>
    <col min="11266" max="11266" width="7.28515625" style="629" bestFit="1" customWidth="1"/>
    <col min="11267" max="11267" width="74.85546875" style="629" customWidth="1"/>
    <col min="11268" max="11268" width="8.7109375" style="629" customWidth="1"/>
    <col min="11269" max="11269" width="7.28515625" style="629" customWidth="1"/>
    <col min="11270" max="11270" width="8.42578125" style="629" customWidth="1"/>
    <col min="11271" max="11271" width="7.28515625" style="629" customWidth="1"/>
    <col min="11272" max="11272" width="8.42578125" style="629" customWidth="1"/>
    <col min="11273" max="11273" width="7.28515625" style="629" customWidth="1"/>
    <col min="11274" max="11274" width="8.140625" style="629" customWidth="1"/>
    <col min="11275" max="11275" width="7.28515625" style="629" customWidth="1"/>
    <col min="11276" max="11276" width="8.5703125" style="629" customWidth="1"/>
    <col min="11277" max="11277" width="7.28515625" style="629" customWidth="1"/>
    <col min="11278" max="11278" width="8.85546875" style="629" customWidth="1"/>
    <col min="11279" max="11279" width="7.28515625" style="629" customWidth="1"/>
    <col min="11280" max="11280" width="8" style="629" customWidth="1"/>
    <col min="11281" max="11281" width="7.28515625" style="629" customWidth="1"/>
    <col min="11282" max="11282" width="8" style="629" customWidth="1"/>
    <col min="11283" max="11283" width="7.28515625" style="629" customWidth="1"/>
    <col min="11284" max="11284" width="8.7109375" style="629" customWidth="1"/>
    <col min="11285" max="11285" width="7.28515625" style="629" customWidth="1"/>
    <col min="11286" max="11520" width="11.42578125" style="629"/>
    <col min="11521" max="11521" width="3.28515625" style="629" customWidth="1"/>
    <col min="11522" max="11522" width="7.28515625" style="629" bestFit="1" customWidth="1"/>
    <col min="11523" max="11523" width="74.85546875" style="629" customWidth="1"/>
    <col min="11524" max="11524" width="8.7109375" style="629" customWidth="1"/>
    <col min="11525" max="11525" width="7.28515625" style="629" customWidth="1"/>
    <col min="11526" max="11526" width="8.42578125" style="629" customWidth="1"/>
    <col min="11527" max="11527" width="7.28515625" style="629" customWidth="1"/>
    <col min="11528" max="11528" width="8.42578125" style="629" customWidth="1"/>
    <col min="11529" max="11529" width="7.28515625" style="629" customWidth="1"/>
    <col min="11530" max="11530" width="8.140625" style="629" customWidth="1"/>
    <col min="11531" max="11531" width="7.28515625" style="629" customWidth="1"/>
    <col min="11532" max="11532" width="8.5703125" style="629" customWidth="1"/>
    <col min="11533" max="11533" width="7.28515625" style="629" customWidth="1"/>
    <col min="11534" max="11534" width="8.85546875" style="629" customWidth="1"/>
    <col min="11535" max="11535" width="7.28515625" style="629" customWidth="1"/>
    <col min="11536" max="11536" width="8" style="629" customWidth="1"/>
    <col min="11537" max="11537" width="7.28515625" style="629" customWidth="1"/>
    <col min="11538" max="11538" width="8" style="629" customWidth="1"/>
    <col min="11539" max="11539" width="7.28515625" style="629" customWidth="1"/>
    <col min="11540" max="11540" width="8.7109375" style="629" customWidth="1"/>
    <col min="11541" max="11541" width="7.28515625" style="629" customWidth="1"/>
    <col min="11542" max="11776" width="11.42578125" style="629"/>
    <col min="11777" max="11777" width="3.28515625" style="629" customWidth="1"/>
    <col min="11778" max="11778" width="7.28515625" style="629" bestFit="1" customWidth="1"/>
    <col min="11779" max="11779" width="74.85546875" style="629" customWidth="1"/>
    <col min="11780" max="11780" width="8.7109375" style="629" customWidth="1"/>
    <col min="11781" max="11781" width="7.28515625" style="629" customWidth="1"/>
    <col min="11782" max="11782" width="8.42578125" style="629" customWidth="1"/>
    <col min="11783" max="11783" width="7.28515625" style="629" customWidth="1"/>
    <col min="11784" max="11784" width="8.42578125" style="629" customWidth="1"/>
    <col min="11785" max="11785" width="7.28515625" style="629" customWidth="1"/>
    <col min="11786" max="11786" width="8.140625" style="629" customWidth="1"/>
    <col min="11787" max="11787" width="7.28515625" style="629" customWidth="1"/>
    <col min="11788" max="11788" width="8.5703125" style="629" customWidth="1"/>
    <col min="11789" max="11789" width="7.28515625" style="629" customWidth="1"/>
    <col min="11790" max="11790" width="8.85546875" style="629" customWidth="1"/>
    <col min="11791" max="11791" width="7.28515625" style="629" customWidth="1"/>
    <col min="11792" max="11792" width="8" style="629" customWidth="1"/>
    <col min="11793" max="11793" width="7.28515625" style="629" customWidth="1"/>
    <col min="11794" max="11794" width="8" style="629" customWidth="1"/>
    <col min="11795" max="11795" width="7.28515625" style="629" customWidth="1"/>
    <col min="11796" max="11796" width="8.7109375" style="629" customWidth="1"/>
    <col min="11797" max="11797" width="7.28515625" style="629" customWidth="1"/>
    <col min="11798" max="12032" width="11.42578125" style="629"/>
    <col min="12033" max="12033" width="3.28515625" style="629" customWidth="1"/>
    <col min="12034" max="12034" width="7.28515625" style="629" bestFit="1" customWidth="1"/>
    <col min="12035" max="12035" width="74.85546875" style="629" customWidth="1"/>
    <col min="12036" max="12036" width="8.7109375" style="629" customWidth="1"/>
    <col min="12037" max="12037" width="7.28515625" style="629" customWidth="1"/>
    <col min="12038" max="12038" width="8.42578125" style="629" customWidth="1"/>
    <col min="12039" max="12039" width="7.28515625" style="629" customWidth="1"/>
    <col min="12040" max="12040" width="8.42578125" style="629" customWidth="1"/>
    <col min="12041" max="12041" width="7.28515625" style="629" customWidth="1"/>
    <col min="12042" max="12042" width="8.140625" style="629" customWidth="1"/>
    <col min="12043" max="12043" width="7.28515625" style="629" customWidth="1"/>
    <col min="12044" max="12044" width="8.5703125" style="629" customWidth="1"/>
    <col min="12045" max="12045" width="7.28515625" style="629" customWidth="1"/>
    <col min="12046" max="12046" width="8.85546875" style="629" customWidth="1"/>
    <col min="12047" max="12047" width="7.28515625" style="629" customWidth="1"/>
    <col min="12048" max="12048" width="8" style="629" customWidth="1"/>
    <col min="12049" max="12049" width="7.28515625" style="629" customWidth="1"/>
    <col min="12050" max="12050" width="8" style="629" customWidth="1"/>
    <col min="12051" max="12051" width="7.28515625" style="629" customWidth="1"/>
    <col min="12052" max="12052" width="8.7109375" style="629" customWidth="1"/>
    <col min="12053" max="12053" width="7.28515625" style="629" customWidth="1"/>
    <col min="12054" max="12288" width="11.42578125" style="629"/>
    <col min="12289" max="12289" width="3.28515625" style="629" customWidth="1"/>
    <col min="12290" max="12290" width="7.28515625" style="629" bestFit="1" customWidth="1"/>
    <col min="12291" max="12291" width="74.85546875" style="629" customWidth="1"/>
    <col min="12292" max="12292" width="8.7109375" style="629" customWidth="1"/>
    <col min="12293" max="12293" width="7.28515625" style="629" customWidth="1"/>
    <col min="12294" max="12294" width="8.42578125" style="629" customWidth="1"/>
    <col min="12295" max="12295" width="7.28515625" style="629" customWidth="1"/>
    <col min="12296" max="12296" width="8.42578125" style="629" customWidth="1"/>
    <col min="12297" max="12297" width="7.28515625" style="629" customWidth="1"/>
    <col min="12298" max="12298" width="8.140625" style="629" customWidth="1"/>
    <col min="12299" max="12299" width="7.28515625" style="629" customWidth="1"/>
    <col min="12300" max="12300" width="8.5703125" style="629" customWidth="1"/>
    <col min="12301" max="12301" width="7.28515625" style="629" customWidth="1"/>
    <col min="12302" max="12302" width="8.85546875" style="629" customWidth="1"/>
    <col min="12303" max="12303" width="7.28515625" style="629" customWidth="1"/>
    <col min="12304" max="12304" width="8" style="629" customWidth="1"/>
    <col min="12305" max="12305" width="7.28515625" style="629" customWidth="1"/>
    <col min="12306" max="12306" width="8" style="629" customWidth="1"/>
    <col min="12307" max="12307" width="7.28515625" style="629" customWidth="1"/>
    <col min="12308" max="12308" width="8.7109375" style="629" customWidth="1"/>
    <col min="12309" max="12309" width="7.28515625" style="629" customWidth="1"/>
    <col min="12310" max="12544" width="11.42578125" style="629"/>
    <col min="12545" max="12545" width="3.28515625" style="629" customWidth="1"/>
    <col min="12546" max="12546" width="7.28515625" style="629" bestFit="1" customWidth="1"/>
    <col min="12547" max="12547" width="74.85546875" style="629" customWidth="1"/>
    <col min="12548" max="12548" width="8.7109375" style="629" customWidth="1"/>
    <col min="12549" max="12549" width="7.28515625" style="629" customWidth="1"/>
    <col min="12550" max="12550" width="8.42578125" style="629" customWidth="1"/>
    <col min="12551" max="12551" width="7.28515625" style="629" customWidth="1"/>
    <col min="12552" max="12552" width="8.42578125" style="629" customWidth="1"/>
    <col min="12553" max="12553" width="7.28515625" style="629" customWidth="1"/>
    <col min="12554" max="12554" width="8.140625" style="629" customWidth="1"/>
    <col min="12555" max="12555" width="7.28515625" style="629" customWidth="1"/>
    <col min="12556" max="12556" width="8.5703125" style="629" customWidth="1"/>
    <col min="12557" max="12557" width="7.28515625" style="629" customWidth="1"/>
    <col min="12558" max="12558" width="8.85546875" style="629" customWidth="1"/>
    <col min="12559" max="12559" width="7.28515625" style="629" customWidth="1"/>
    <col min="12560" max="12560" width="8" style="629" customWidth="1"/>
    <col min="12561" max="12561" width="7.28515625" style="629" customWidth="1"/>
    <col min="12562" max="12562" width="8" style="629" customWidth="1"/>
    <col min="12563" max="12563" width="7.28515625" style="629" customWidth="1"/>
    <col min="12564" max="12564" width="8.7109375" style="629" customWidth="1"/>
    <col min="12565" max="12565" width="7.28515625" style="629" customWidth="1"/>
    <col min="12566" max="12800" width="11.42578125" style="629"/>
    <col min="12801" max="12801" width="3.28515625" style="629" customWidth="1"/>
    <col min="12802" max="12802" width="7.28515625" style="629" bestFit="1" customWidth="1"/>
    <col min="12803" max="12803" width="74.85546875" style="629" customWidth="1"/>
    <col min="12804" max="12804" width="8.7109375" style="629" customWidth="1"/>
    <col min="12805" max="12805" width="7.28515625" style="629" customWidth="1"/>
    <col min="12806" max="12806" width="8.42578125" style="629" customWidth="1"/>
    <col min="12807" max="12807" width="7.28515625" style="629" customWidth="1"/>
    <col min="12808" max="12808" width="8.42578125" style="629" customWidth="1"/>
    <col min="12809" max="12809" width="7.28515625" style="629" customWidth="1"/>
    <col min="12810" max="12810" width="8.140625" style="629" customWidth="1"/>
    <col min="12811" max="12811" width="7.28515625" style="629" customWidth="1"/>
    <col min="12812" max="12812" width="8.5703125" style="629" customWidth="1"/>
    <col min="12813" max="12813" width="7.28515625" style="629" customWidth="1"/>
    <col min="12814" max="12814" width="8.85546875" style="629" customWidth="1"/>
    <col min="12815" max="12815" width="7.28515625" style="629" customWidth="1"/>
    <col min="12816" max="12816" width="8" style="629" customWidth="1"/>
    <col min="12817" max="12817" width="7.28515625" style="629" customWidth="1"/>
    <col min="12818" max="12818" width="8" style="629" customWidth="1"/>
    <col min="12819" max="12819" width="7.28515625" style="629" customWidth="1"/>
    <col min="12820" max="12820" width="8.7109375" style="629" customWidth="1"/>
    <col min="12821" max="12821" width="7.28515625" style="629" customWidth="1"/>
    <col min="12822" max="13056" width="11.42578125" style="629"/>
    <col min="13057" max="13057" width="3.28515625" style="629" customWidth="1"/>
    <col min="13058" max="13058" width="7.28515625" style="629" bestFit="1" customWidth="1"/>
    <col min="13059" max="13059" width="74.85546875" style="629" customWidth="1"/>
    <col min="13060" max="13060" width="8.7109375" style="629" customWidth="1"/>
    <col min="13061" max="13061" width="7.28515625" style="629" customWidth="1"/>
    <col min="13062" max="13062" width="8.42578125" style="629" customWidth="1"/>
    <col min="13063" max="13063" width="7.28515625" style="629" customWidth="1"/>
    <col min="13064" max="13064" width="8.42578125" style="629" customWidth="1"/>
    <col min="13065" max="13065" width="7.28515625" style="629" customWidth="1"/>
    <col min="13066" max="13066" width="8.140625" style="629" customWidth="1"/>
    <col min="13067" max="13067" width="7.28515625" style="629" customWidth="1"/>
    <col min="13068" max="13068" width="8.5703125" style="629" customWidth="1"/>
    <col min="13069" max="13069" width="7.28515625" style="629" customWidth="1"/>
    <col min="13070" max="13070" width="8.85546875" style="629" customWidth="1"/>
    <col min="13071" max="13071" width="7.28515625" style="629" customWidth="1"/>
    <col min="13072" max="13072" width="8" style="629" customWidth="1"/>
    <col min="13073" max="13073" width="7.28515625" style="629" customWidth="1"/>
    <col min="13074" max="13074" width="8" style="629" customWidth="1"/>
    <col min="13075" max="13075" width="7.28515625" style="629" customWidth="1"/>
    <col min="13076" max="13076" width="8.7109375" style="629" customWidth="1"/>
    <col min="13077" max="13077" width="7.28515625" style="629" customWidth="1"/>
    <col min="13078" max="13312" width="11.42578125" style="629"/>
    <col min="13313" max="13313" width="3.28515625" style="629" customWidth="1"/>
    <col min="13314" max="13314" width="7.28515625" style="629" bestFit="1" customWidth="1"/>
    <col min="13315" max="13315" width="74.85546875" style="629" customWidth="1"/>
    <col min="13316" max="13316" width="8.7109375" style="629" customWidth="1"/>
    <col min="13317" max="13317" width="7.28515625" style="629" customWidth="1"/>
    <col min="13318" max="13318" width="8.42578125" style="629" customWidth="1"/>
    <col min="13319" max="13319" width="7.28515625" style="629" customWidth="1"/>
    <col min="13320" max="13320" width="8.42578125" style="629" customWidth="1"/>
    <col min="13321" max="13321" width="7.28515625" style="629" customWidth="1"/>
    <col min="13322" max="13322" width="8.140625" style="629" customWidth="1"/>
    <col min="13323" max="13323" width="7.28515625" style="629" customWidth="1"/>
    <col min="13324" max="13324" width="8.5703125" style="629" customWidth="1"/>
    <col min="13325" max="13325" width="7.28515625" style="629" customWidth="1"/>
    <col min="13326" max="13326" width="8.85546875" style="629" customWidth="1"/>
    <col min="13327" max="13327" width="7.28515625" style="629" customWidth="1"/>
    <col min="13328" max="13328" width="8" style="629" customWidth="1"/>
    <col min="13329" max="13329" width="7.28515625" style="629" customWidth="1"/>
    <col min="13330" max="13330" width="8" style="629" customWidth="1"/>
    <col min="13331" max="13331" width="7.28515625" style="629" customWidth="1"/>
    <col min="13332" max="13332" width="8.7109375" style="629" customWidth="1"/>
    <col min="13333" max="13333" width="7.28515625" style="629" customWidth="1"/>
    <col min="13334" max="13568" width="11.42578125" style="629"/>
    <col min="13569" max="13569" width="3.28515625" style="629" customWidth="1"/>
    <col min="13570" max="13570" width="7.28515625" style="629" bestFit="1" customWidth="1"/>
    <col min="13571" max="13571" width="74.85546875" style="629" customWidth="1"/>
    <col min="13572" max="13572" width="8.7109375" style="629" customWidth="1"/>
    <col min="13573" max="13573" width="7.28515625" style="629" customWidth="1"/>
    <col min="13574" max="13574" width="8.42578125" style="629" customWidth="1"/>
    <col min="13575" max="13575" width="7.28515625" style="629" customWidth="1"/>
    <col min="13576" max="13576" width="8.42578125" style="629" customWidth="1"/>
    <col min="13577" max="13577" width="7.28515625" style="629" customWidth="1"/>
    <col min="13578" max="13578" width="8.140625" style="629" customWidth="1"/>
    <col min="13579" max="13579" width="7.28515625" style="629" customWidth="1"/>
    <col min="13580" max="13580" width="8.5703125" style="629" customWidth="1"/>
    <col min="13581" max="13581" width="7.28515625" style="629" customWidth="1"/>
    <col min="13582" max="13582" width="8.85546875" style="629" customWidth="1"/>
    <col min="13583" max="13583" width="7.28515625" style="629" customWidth="1"/>
    <col min="13584" max="13584" width="8" style="629" customWidth="1"/>
    <col min="13585" max="13585" width="7.28515625" style="629" customWidth="1"/>
    <col min="13586" max="13586" width="8" style="629" customWidth="1"/>
    <col min="13587" max="13587" width="7.28515625" style="629" customWidth="1"/>
    <col min="13588" max="13588" width="8.7109375" style="629" customWidth="1"/>
    <col min="13589" max="13589" width="7.28515625" style="629" customWidth="1"/>
    <col min="13590" max="13824" width="11.42578125" style="629"/>
    <col min="13825" max="13825" width="3.28515625" style="629" customWidth="1"/>
    <col min="13826" max="13826" width="7.28515625" style="629" bestFit="1" customWidth="1"/>
    <col min="13827" max="13827" width="74.85546875" style="629" customWidth="1"/>
    <col min="13828" max="13828" width="8.7109375" style="629" customWidth="1"/>
    <col min="13829" max="13829" width="7.28515625" style="629" customWidth="1"/>
    <col min="13830" max="13830" width="8.42578125" style="629" customWidth="1"/>
    <col min="13831" max="13831" width="7.28515625" style="629" customWidth="1"/>
    <col min="13832" max="13832" width="8.42578125" style="629" customWidth="1"/>
    <col min="13833" max="13833" width="7.28515625" style="629" customWidth="1"/>
    <col min="13834" max="13834" width="8.140625" style="629" customWidth="1"/>
    <col min="13835" max="13835" width="7.28515625" style="629" customWidth="1"/>
    <col min="13836" max="13836" width="8.5703125" style="629" customWidth="1"/>
    <col min="13837" max="13837" width="7.28515625" style="629" customWidth="1"/>
    <col min="13838" max="13838" width="8.85546875" style="629" customWidth="1"/>
    <col min="13839" max="13839" width="7.28515625" style="629" customWidth="1"/>
    <col min="13840" max="13840" width="8" style="629" customWidth="1"/>
    <col min="13841" max="13841" width="7.28515625" style="629" customWidth="1"/>
    <col min="13842" max="13842" width="8" style="629" customWidth="1"/>
    <col min="13843" max="13843" width="7.28515625" style="629" customWidth="1"/>
    <col min="13844" max="13844" width="8.7109375" style="629" customWidth="1"/>
    <col min="13845" max="13845" width="7.28515625" style="629" customWidth="1"/>
    <col min="13846" max="14080" width="11.42578125" style="629"/>
    <col min="14081" max="14081" width="3.28515625" style="629" customWidth="1"/>
    <col min="14082" max="14082" width="7.28515625" style="629" bestFit="1" customWidth="1"/>
    <col min="14083" max="14083" width="74.85546875" style="629" customWidth="1"/>
    <col min="14084" max="14084" width="8.7109375" style="629" customWidth="1"/>
    <col min="14085" max="14085" width="7.28515625" style="629" customWidth="1"/>
    <col min="14086" max="14086" width="8.42578125" style="629" customWidth="1"/>
    <col min="14087" max="14087" width="7.28515625" style="629" customWidth="1"/>
    <col min="14088" max="14088" width="8.42578125" style="629" customWidth="1"/>
    <col min="14089" max="14089" width="7.28515625" style="629" customWidth="1"/>
    <col min="14090" max="14090" width="8.140625" style="629" customWidth="1"/>
    <col min="14091" max="14091" width="7.28515625" style="629" customWidth="1"/>
    <col min="14092" max="14092" width="8.5703125" style="629" customWidth="1"/>
    <col min="14093" max="14093" width="7.28515625" style="629" customWidth="1"/>
    <col min="14094" max="14094" width="8.85546875" style="629" customWidth="1"/>
    <col min="14095" max="14095" width="7.28515625" style="629" customWidth="1"/>
    <col min="14096" max="14096" width="8" style="629" customWidth="1"/>
    <col min="14097" max="14097" width="7.28515625" style="629" customWidth="1"/>
    <col min="14098" max="14098" width="8" style="629" customWidth="1"/>
    <col min="14099" max="14099" width="7.28515625" style="629" customWidth="1"/>
    <col min="14100" max="14100" width="8.7109375" style="629" customWidth="1"/>
    <col min="14101" max="14101" width="7.28515625" style="629" customWidth="1"/>
    <col min="14102" max="14336" width="11.42578125" style="629"/>
    <col min="14337" max="14337" width="3.28515625" style="629" customWidth="1"/>
    <col min="14338" max="14338" width="7.28515625" style="629" bestFit="1" customWidth="1"/>
    <col min="14339" max="14339" width="74.85546875" style="629" customWidth="1"/>
    <col min="14340" max="14340" width="8.7109375" style="629" customWidth="1"/>
    <col min="14341" max="14341" width="7.28515625" style="629" customWidth="1"/>
    <col min="14342" max="14342" width="8.42578125" style="629" customWidth="1"/>
    <col min="14343" max="14343" width="7.28515625" style="629" customWidth="1"/>
    <col min="14344" max="14344" width="8.42578125" style="629" customWidth="1"/>
    <col min="14345" max="14345" width="7.28515625" style="629" customWidth="1"/>
    <col min="14346" max="14346" width="8.140625" style="629" customWidth="1"/>
    <col min="14347" max="14347" width="7.28515625" style="629" customWidth="1"/>
    <col min="14348" max="14348" width="8.5703125" style="629" customWidth="1"/>
    <col min="14349" max="14349" width="7.28515625" style="629" customWidth="1"/>
    <col min="14350" max="14350" width="8.85546875" style="629" customWidth="1"/>
    <col min="14351" max="14351" width="7.28515625" style="629" customWidth="1"/>
    <col min="14352" max="14352" width="8" style="629" customWidth="1"/>
    <col min="14353" max="14353" width="7.28515625" style="629" customWidth="1"/>
    <col min="14354" max="14354" width="8" style="629" customWidth="1"/>
    <col min="14355" max="14355" width="7.28515625" style="629" customWidth="1"/>
    <col min="14356" max="14356" width="8.7109375" style="629" customWidth="1"/>
    <col min="14357" max="14357" width="7.28515625" style="629" customWidth="1"/>
    <col min="14358" max="14592" width="11.42578125" style="629"/>
    <col min="14593" max="14593" width="3.28515625" style="629" customWidth="1"/>
    <col min="14594" max="14594" width="7.28515625" style="629" bestFit="1" customWidth="1"/>
    <col min="14595" max="14595" width="74.85546875" style="629" customWidth="1"/>
    <col min="14596" max="14596" width="8.7109375" style="629" customWidth="1"/>
    <col min="14597" max="14597" width="7.28515625" style="629" customWidth="1"/>
    <col min="14598" max="14598" width="8.42578125" style="629" customWidth="1"/>
    <col min="14599" max="14599" width="7.28515625" style="629" customWidth="1"/>
    <col min="14600" max="14600" width="8.42578125" style="629" customWidth="1"/>
    <col min="14601" max="14601" width="7.28515625" style="629" customWidth="1"/>
    <col min="14602" max="14602" width="8.140625" style="629" customWidth="1"/>
    <col min="14603" max="14603" width="7.28515625" style="629" customWidth="1"/>
    <col min="14604" max="14604" width="8.5703125" style="629" customWidth="1"/>
    <col min="14605" max="14605" width="7.28515625" style="629" customWidth="1"/>
    <col min="14606" max="14606" width="8.85546875" style="629" customWidth="1"/>
    <col min="14607" max="14607" width="7.28515625" style="629" customWidth="1"/>
    <col min="14608" max="14608" width="8" style="629" customWidth="1"/>
    <col min="14609" max="14609" width="7.28515625" style="629" customWidth="1"/>
    <col min="14610" max="14610" width="8" style="629" customWidth="1"/>
    <col min="14611" max="14611" width="7.28515625" style="629" customWidth="1"/>
    <col min="14612" max="14612" width="8.7109375" style="629" customWidth="1"/>
    <col min="14613" max="14613" width="7.28515625" style="629" customWidth="1"/>
    <col min="14614" max="14848" width="11.42578125" style="629"/>
    <col min="14849" max="14849" width="3.28515625" style="629" customWidth="1"/>
    <col min="14850" max="14850" width="7.28515625" style="629" bestFit="1" customWidth="1"/>
    <col min="14851" max="14851" width="74.85546875" style="629" customWidth="1"/>
    <col min="14852" max="14852" width="8.7109375" style="629" customWidth="1"/>
    <col min="14853" max="14853" width="7.28515625" style="629" customWidth="1"/>
    <col min="14854" max="14854" width="8.42578125" style="629" customWidth="1"/>
    <col min="14855" max="14855" width="7.28515625" style="629" customWidth="1"/>
    <col min="14856" max="14856" width="8.42578125" style="629" customWidth="1"/>
    <col min="14857" max="14857" width="7.28515625" style="629" customWidth="1"/>
    <col min="14858" max="14858" width="8.140625" style="629" customWidth="1"/>
    <col min="14859" max="14859" width="7.28515625" style="629" customWidth="1"/>
    <col min="14860" max="14860" width="8.5703125" style="629" customWidth="1"/>
    <col min="14861" max="14861" width="7.28515625" style="629" customWidth="1"/>
    <col min="14862" max="14862" width="8.85546875" style="629" customWidth="1"/>
    <col min="14863" max="14863" width="7.28515625" style="629" customWidth="1"/>
    <col min="14864" max="14864" width="8" style="629" customWidth="1"/>
    <col min="14865" max="14865" width="7.28515625" style="629" customWidth="1"/>
    <col min="14866" max="14866" width="8" style="629" customWidth="1"/>
    <col min="14867" max="14867" width="7.28515625" style="629" customWidth="1"/>
    <col min="14868" max="14868" width="8.7109375" style="629" customWidth="1"/>
    <col min="14869" max="14869" width="7.28515625" style="629" customWidth="1"/>
    <col min="14870" max="15104" width="11.42578125" style="629"/>
    <col min="15105" max="15105" width="3.28515625" style="629" customWidth="1"/>
    <col min="15106" max="15106" width="7.28515625" style="629" bestFit="1" customWidth="1"/>
    <col min="15107" max="15107" width="74.85546875" style="629" customWidth="1"/>
    <col min="15108" max="15108" width="8.7109375" style="629" customWidth="1"/>
    <col min="15109" max="15109" width="7.28515625" style="629" customWidth="1"/>
    <col min="15110" max="15110" width="8.42578125" style="629" customWidth="1"/>
    <col min="15111" max="15111" width="7.28515625" style="629" customWidth="1"/>
    <col min="15112" max="15112" width="8.42578125" style="629" customWidth="1"/>
    <col min="15113" max="15113" width="7.28515625" style="629" customWidth="1"/>
    <col min="15114" max="15114" width="8.140625" style="629" customWidth="1"/>
    <col min="15115" max="15115" width="7.28515625" style="629" customWidth="1"/>
    <col min="15116" max="15116" width="8.5703125" style="629" customWidth="1"/>
    <col min="15117" max="15117" width="7.28515625" style="629" customWidth="1"/>
    <col min="15118" max="15118" width="8.85546875" style="629" customWidth="1"/>
    <col min="15119" max="15119" width="7.28515625" style="629" customWidth="1"/>
    <col min="15120" max="15120" width="8" style="629" customWidth="1"/>
    <col min="15121" max="15121" width="7.28515625" style="629" customWidth="1"/>
    <col min="15122" max="15122" width="8" style="629" customWidth="1"/>
    <col min="15123" max="15123" width="7.28515625" style="629" customWidth="1"/>
    <col min="15124" max="15124" width="8.7109375" style="629" customWidth="1"/>
    <col min="15125" max="15125" width="7.28515625" style="629" customWidth="1"/>
    <col min="15126" max="15360" width="11.42578125" style="629"/>
    <col min="15361" max="15361" width="3.28515625" style="629" customWidth="1"/>
    <col min="15362" max="15362" width="7.28515625" style="629" bestFit="1" customWidth="1"/>
    <col min="15363" max="15363" width="74.85546875" style="629" customWidth="1"/>
    <col min="15364" max="15364" width="8.7109375" style="629" customWidth="1"/>
    <col min="15365" max="15365" width="7.28515625" style="629" customWidth="1"/>
    <col min="15366" max="15366" width="8.42578125" style="629" customWidth="1"/>
    <col min="15367" max="15367" width="7.28515625" style="629" customWidth="1"/>
    <col min="15368" max="15368" width="8.42578125" style="629" customWidth="1"/>
    <col min="15369" max="15369" width="7.28515625" style="629" customWidth="1"/>
    <col min="15370" max="15370" width="8.140625" style="629" customWidth="1"/>
    <col min="15371" max="15371" width="7.28515625" style="629" customWidth="1"/>
    <col min="15372" max="15372" width="8.5703125" style="629" customWidth="1"/>
    <col min="15373" max="15373" width="7.28515625" style="629" customWidth="1"/>
    <col min="15374" max="15374" width="8.85546875" style="629" customWidth="1"/>
    <col min="15375" max="15375" width="7.28515625" style="629" customWidth="1"/>
    <col min="15376" max="15376" width="8" style="629" customWidth="1"/>
    <col min="15377" max="15377" width="7.28515625" style="629" customWidth="1"/>
    <col min="15378" max="15378" width="8" style="629" customWidth="1"/>
    <col min="15379" max="15379" width="7.28515625" style="629" customWidth="1"/>
    <col min="15380" max="15380" width="8.7109375" style="629" customWidth="1"/>
    <col min="15381" max="15381" width="7.28515625" style="629" customWidth="1"/>
    <col min="15382" max="15616" width="11.42578125" style="629"/>
    <col min="15617" max="15617" width="3.28515625" style="629" customWidth="1"/>
    <col min="15618" max="15618" width="7.28515625" style="629" bestFit="1" customWidth="1"/>
    <col min="15619" max="15619" width="74.85546875" style="629" customWidth="1"/>
    <col min="15620" max="15620" width="8.7109375" style="629" customWidth="1"/>
    <col min="15621" max="15621" width="7.28515625" style="629" customWidth="1"/>
    <col min="15622" max="15622" width="8.42578125" style="629" customWidth="1"/>
    <col min="15623" max="15623" width="7.28515625" style="629" customWidth="1"/>
    <col min="15624" max="15624" width="8.42578125" style="629" customWidth="1"/>
    <col min="15625" max="15625" width="7.28515625" style="629" customWidth="1"/>
    <col min="15626" max="15626" width="8.140625" style="629" customWidth="1"/>
    <col min="15627" max="15627" width="7.28515625" style="629" customWidth="1"/>
    <col min="15628" max="15628" width="8.5703125" style="629" customWidth="1"/>
    <col min="15629" max="15629" width="7.28515625" style="629" customWidth="1"/>
    <col min="15630" max="15630" width="8.85546875" style="629" customWidth="1"/>
    <col min="15631" max="15631" width="7.28515625" style="629" customWidth="1"/>
    <col min="15632" max="15632" width="8" style="629" customWidth="1"/>
    <col min="15633" max="15633" width="7.28515625" style="629" customWidth="1"/>
    <col min="15634" max="15634" width="8" style="629" customWidth="1"/>
    <col min="15635" max="15635" width="7.28515625" style="629" customWidth="1"/>
    <col min="15636" max="15636" width="8.7109375" style="629" customWidth="1"/>
    <col min="15637" max="15637" width="7.28515625" style="629" customWidth="1"/>
    <col min="15638" max="15872" width="11.42578125" style="629"/>
    <col min="15873" max="15873" width="3.28515625" style="629" customWidth="1"/>
    <col min="15874" max="15874" width="7.28515625" style="629" bestFit="1" customWidth="1"/>
    <col min="15875" max="15875" width="74.85546875" style="629" customWidth="1"/>
    <col min="15876" max="15876" width="8.7109375" style="629" customWidth="1"/>
    <col min="15877" max="15877" width="7.28515625" style="629" customWidth="1"/>
    <col min="15878" max="15878" width="8.42578125" style="629" customWidth="1"/>
    <col min="15879" max="15879" width="7.28515625" style="629" customWidth="1"/>
    <col min="15880" max="15880" width="8.42578125" style="629" customWidth="1"/>
    <col min="15881" max="15881" width="7.28515625" style="629" customWidth="1"/>
    <col min="15882" max="15882" width="8.140625" style="629" customWidth="1"/>
    <col min="15883" max="15883" width="7.28515625" style="629" customWidth="1"/>
    <col min="15884" max="15884" width="8.5703125" style="629" customWidth="1"/>
    <col min="15885" max="15885" width="7.28515625" style="629" customWidth="1"/>
    <col min="15886" max="15886" width="8.85546875" style="629" customWidth="1"/>
    <col min="15887" max="15887" width="7.28515625" style="629" customWidth="1"/>
    <col min="15888" max="15888" width="8" style="629" customWidth="1"/>
    <col min="15889" max="15889" width="7.28515625" style="629" customWidth="1"/>
    <col min="15890" max="15890" width="8" style="629" customWidth="1"/>
    <col min="15891" max="15891" width="7.28515625" style="629" customWidth="1"/>
    <col min="15892" max="15892" width="8.7109375" style="629" customWidth="1"/>
    <col min="15893" max="15893" width="7.28515625" style="629" customWidth="1"/>
    <col min="15894" max="16128" width="11.42578125" style="629"/>
    <col min="16129" max="16129" width="3.28515625" style="629" customWidth="1"/>
    <col min="16130" max="16130" width="7.28515625" style="629" bestFit="1" customWidth="1"/>
    <col min="16131" max="16131" width="74.85546875" style="629" customWidth="1"/>
    <col min="16132" max="16132" width="8.7109375" style="629" customWidth="1"/>
    <col min="16133" max="16133" width="7.28515625" style="629" customWidth="1"/>
    <col min="16134" max="16134" width="8.42578125" style="629" customWidth="1"/>
    <col min="16135" max="16135" width="7.28515625" style="629" customWidth="1"/>
    <col min="16136" max="16136" width="8.42578125" style="629" customWidth="1"/>
    <col min="16137" max="16137" width="7.28515625" style="629" customWidth="1"/>
    <col min="16138" max="16138" width="8.140625" style="629" customWidth="1"/>
    <col min="16139" max="16139" width="7.28515625" style="629" customWidth="1"/>
    <col min="16140" max="16140" width="8.5703125" style="629" customWidth="1"/>
    <col min="16141" max="16141" width="7.28515625" style="629" customWidth="1"/>
    <col min="16142" max="16142" width="8.85546875" style="629" customWidth="1"/>
    <col min="16143" max="16143" width="7.28515625" style="629" customWidth="1"/>
    <col min="16144" max="16144" width="8" style="629" customWidth="1"/>
    <col min="16145" max="16145" width="7.28515625" style="629" customWidth="1"/>
    <col min="16146" max="16146" width="8" style="629" customWidth="1"/>
    <col min="16147" max="16147" width="7.28515625" style="629" customWidth="1"/>
    <col min="16148" max="16148" width="8.7109375" style="629" customWidth="1"/>
    <col min="16149" max="16149" width="7.28515625" style="629" customWidth="1"/>
    <col min="16150" max="16384" width="11.42578125" style="629"/>
  </cols>
  <sheetData>
    <row r="1" spans="1:21" ht="15" thickBot="1" x14ac:dyDescent="0.25">
      <c r="A1" s="473"/>
    </row>
    <row r="2" spans="1:21" s="631" customFormat="1" ht="29.1" customHeight="1" thickBot="1" x14ac:dyDescent="0.3">
      <c r="B2" s="792" t="s">
        <v>295</v>
      </c>
      <c r="C2" s="793"/>
      <c r="D2" s="793"/>
      <c r="E2" s="793"/>
      <c r="F2" s="793"/>
      <c r="G2" s="793"/>
      <c r="H2" s="793"/>
      <c r="I2" s="793"/>
      <c r="J2" s="793"/>
      <c r="K2" s="793"/>
      <c r="L2" s="793"/>
      <c r="M2" s="793"/>
      <c r="N2" s="793"/>
      <c r="O2" s="793"/>
      <c r="P2" s="793"/>
      <c r="Q2" s="793"/>
      <c r="R2" s="793"/>
      <c r="S2" s="793"/>
      <c r="T2" s="793"/>
      <c r="U2" s="794"/>
    </row>
    <row r="3" spans="1:21" s="631" customFormat="1" ht="12" customHeight="1" thickBot="1" x14ac:dyDescent="0.3">
      <c r="B3" s="632"/>
      <c r="C3" s="632"/>
      <c r="D3" s="632"/>
      <c r="E3" s="632"/>
      <c r="F3" s="632"/>
      <c r="G3" s="632"/>
      <c r="H3" s="632"/>
      <c r="I3" s="632"/>
      <c r="J3" s="632"/>
      <c r="K3" s="632"/>
      <c r="L3" s="632"/>
      <c r="M3" s="632"/>
      <c r="N3" s="632"/>
      <c r="O3" s="632"/>
      <c r="P3" s="632"/>
      <c r="Q3" s="632"/>
      <c r="R3" s="632"/>
      <c r="S3" s="632"/>
      <c r="T3" s="632"/>
      <c r="U3" s="632"/>
    </row>
    <row r="4" spans="1:21" s="631" customFormat="1" ht="28.15" customHeight="1" thickBot="1" x14ac:dyDescent="0.3">
      <c r="B4" s="633"/>
      <c r="C4" s="634" t="s">
        <v>1</v>
      </c>
      <c r="D4" s="632"/>
      <c r="E4" s="632"/>
      <c r="F4" s="632"/>
      <c r="G4" s="632"/>
      <c r="H4" s="632"/>
      <c r="I4" s="632"/>
      <c r="J4" s="632"/>
      <c r="K4" s="632"/>
      <c r="L4" s="632"/>
      <c r="M4" s="632"/>
      <c r="N4" s="632"/>
      <c r="O4" s="632"/>
      <c r="P4" s="632"/>
      <c r="Q4" s="632"/>
      <c r="R4" s="632"/>
      <c r="S4" s="632"/>
      <c r="T4" s="632"/>
      <c r="U4" s="632"/>
    </row>
    <row r="5" spans="1:21" ht="12" customHeight="1" thickBot="1" x14ac:dyDescent="0.25">
      <c r="A5" s="473"/>
      <c r="U5" s="435" t="s">
        <v>2</v>
      </c>
    </row>
    <row r="6" spans="1:21" ht="33" customHeight="1" thickBot="1" x14ac:dyDescent="0.25">
      <c r="B6" s="795" t="s">
        <v>296</v>
      </c>
      <c r="C6" s="796"/>
      <c r="D6" s="796"/>
      <c r="E6" s="796"/>
      <c r="F6" s="796"/>
      <c r="G6" s="796"/>
      <c r="H6" s="796"/>
      <c r="I6" s="796"/>
      <c r="J6" s="796"/>
      <c r="K6" s="796"/>
      <c r="L6" s="796"/>
      <c r="M6" s="796"/>
      <c r="N6" s="796"/>
      <c r="O6" s="796"/>
      <c r="P6" s="796"/>
      <c r="Q6" s="796"/>
      <c r="R6" s="796"/>
      <c r="S6" s="796"/>
      <c r="T6" s="796"/>
      <c r="U6" s="797"/>
    </row>
    <row r="7" spans="1:21" ht="30" customHeight="1" x14ac:dyDescent="0.2">
      <c r="B7" s="635"/>
      <c r="C7" s="636"/>
      <c r="D7" s="798" t="s">
        <v>29</v>
      </c>
      <c r="E7" s="799"/>
      <c r="F7" s="799" t="s">
        <v>297</v>
      </c>
      <c r="G7" s="799"/>
      <c r="H7" s="788" t="s">
        <v>298</v>
      </c>
      <c r="I7" s="788"/>
      <c r="J7" s="788" t="s">
        <v>299</v>
      </c>
      <c r="K7" s="788"/>
      <c r="L7" s="788" t="s">
        <v>300</v>
      </c>
      <c r="M7" s="788"/>
      <c r="N7" s="788" t="s">
        <v>301</v>
      </c>
      <c r="O7" s="788"/>
      <c r="P7" s="788" t="s">
        <v>302</v>
      </c>
      <c r="Q7" s="788"/>
      <c r="R7" s="788" t="s">
        <v>303</v>
      </c>
      <c r="S7" s="788"/>
      <c r="T7" s="788" t="s">
        <v>304</v>
      </c>
      <c r="U7" s="789"/>
    </row>
    <row r="8" spans="1:21" ht="27" customHeight="1" thickBot="1" x14ac:dyDescent="0.25">
      <c r="B8" s="790"/>
      <c r="C8" s="791"/>
      <c r="D8" s="637" t="s">
        <v>305</v>
      </c>
      <c r="E8" s="638" t="s">
        <v>306</v>
      </c>
      <c r="F8" s="638" t="s">
        <v>305</v>
      </c>
      <c r="G8" s="638" t="s">
        <v>306</v>
      </c>
      <c r="H8" s="638" t="s">
        <v>305</v>
      </c>
      <c r="I8" s="638" t="s">
        <v>306</v>
      </c>
      <c r="J8" s="638" t="s">
        <v>305</v>
      </c>
      <c r="K8" s="638" t="s">
        <v>306</v>
      </c>
      <c r="L8" s="638" t="s">
        <v>305</v>
      </c>
      <c r="M8" s="638" t="s">
        <v>306</v>
      </c>
      <c r="N8" s="638" t="s">
        <v>305</v>
      </c>
      <c r="O8" s="638" t="s">
        <v>306</v>
      </c>
      <c r="P8" s="638" t="s">
        <v>305</v>
      </c>
      <c r="Q8" s="638" t="s">
        <v>306</v>
      </c>
      <c r="R8" s="638" t="s">
        <v>305</v>
      </c>
      <c r="S8" s="638" t="s">
        <v>306</v>
      </c>
      <c r="T8" s="638" t="s">
        <v>305</v>
      </c>
      <c r="U8" s="639" t="s">
        <v>306</v>
      </c>
    </row>
    <row r="9" spans="1:21" ht="19.5" customHeight="1" thickBot="1" x14ac:dyDescent="0.25">
      <c r="B9" s="640" t="s">
        <v>217</v>
      </c>
      <c r="C9" s="641" t="s">
        <v>4</v>
      </c>
      <c r="D9" s="642" t="s">
        <v>6</v>
      </c>
      <c r="E9" s="643" t="s">
        <v>7</v>
      </c>
      <c r="F9" s="643" t="s">
        <v>8</v>
      </c>
      <c r="G9" s="643" t="s">
        <v>9</v>
      </c>
      <c r="H9" s="643" t="s">
        <v>10</v>
      </c>
      <c r="I9" s="643" t="s">
        <v>11</v>
      </c>
      <c r="J9" s="643" t="s">
        <v>12</v>
      </c>
      <c r="K9" s="643" t="s">
        <v>13</v>
      </c>
      <c r="L9" s="643" t="s">
        <v>14</v>
      </c>
      <c r="M9" s="643" t="s">
        <v>15</v>
      </c>
      <c r="N9" s="643" t="s">
        <v>16</v>
      </c>
      <c r="O9" s="643" t="s">
        <v>17</v>
      </c>
      <c r="P9" s="643" t="s">
        <v>18</v>
      </c>
      <c r="Q9" s="643" t="s">
        <v>19</v>
      </c>
      <c r="R9" s="643" t="s">
        <v>20</v>
      </c>
      <c r="S9" s="643" t="s">
        <v>21</v>
      </c>
      <c r="T9" s="643" t="s">
        <v>22</v>
      </c>
      <c r="U9" s="644" t="s">
        <v>23</v>
      </c>
    </row>
    <row r="10" spans="1:21" ht="28.15" customHeight="1" thickBot="1" x14ac:dyDescent="0.25">
      <c r="B10" s="645">
        <v>1</v>
      </c>
      <c r="C10" s="646" t="s">
        <v>307</v>
      </c>
      <c r="D10" s="647"/>
      <c r="E10" s="648">
        <f>E11+E12+E13+E14+E15</f>
        <v>0</v>
      </c>
      <c r="F10" s="647"/>
      <c r="G10" s="648">
        <f>G11+G12+G13+G14+G15</f>
        <v>0</v>
      </c>
      <c r="H10" s="647"/>
      <c r="I10" s="648">
        <f>I11+I12+I13+I14+I15</f>
        <v>0</v>
      </c>
      <c r="J10" s="647"/>
      <c r="K10" s="648">
        <f>K11+K12+K13+K14+K15</f>
        <v>0</v>
      </c>
      <c r="L10" s="647"/>
      <c r="M10" s="648">
        <f>M11+M12+M13+M14+M15</f>
        <v>0</v>
      </c>
      <c r="N10" s="647"/>
      <c r="O10" s="648">
        <f>O11+O12+O13+O14+O15</f>
        <v>0</v>
      </c>
      <c r="P10" s="647"/>
      <c r="Q10" s="648">
        <f>Q11+Q12+Q13+Q14+Q15</f>
        <v>0</v>
      </c>
      <c r="R10" s="647"/>
      <c r="S10" s="648">
        <f>S11+S12+S13+S14+S15</f>
        <v>0</v>
      </c>
      <c r="T10" s="647"/>
      <c r="U10" s="761">
        <f>U11+U12+U13+U14+U15</f>
        <v>0</v>
      </c>
    </row>
    <row r="11" spans="1:21" ht="28.15" customHeight="1" x14ac:dyDescent="0.2">
      <c r="B11" s="649" t="s">
        <v>50</v>
      </c>
      <c r="C11" s="650" t="s">
        <v>143</v>
      </c>
      <c r="D11" s="651"/>
      <c r="E11" s="652"/>
      <c r="F11" s="652"/>
      <c r="G11" s="652"/>
      <c r="H11" s="653"/>
      <c r="I11" s="652"/>
      <c r="J11" s="653"/>
      <c r="K11" s="652"/>
      <c r="L11" s="653"/>
      <c r="M11" s="652"/>
      <c r="N11" s="653"/>
      <c r="O11" s="652"/>
      <c r="P11" s="653"/>
      <c r="Q11" s="652"/>
      <c r="R11" s="652"/>
      <c r="S11" s="652"/>
      <c r="T11" s="653"/>
      <c r="U11" s="654"/>
    </row>
    <row r="12" spans="1:21" s="630" customFormat="1" ht="28.15" customHeight="1" x14ac:dyDescent="0.2">
      <c r="B12" s="655" t="s">
        <v>58</v>
      </c>
      <c r="C12" s="656" t="s">
        <v>308</v>
      </c>
      <c r="D12" s="651"/>
      <c r="E12" s="652"/>
      <c r="F12" s="652"/>
      <c r="G12" s="652"/>
      <c r="H12" s="653"/>
      <c r="I12" s="652"/>
      <c r="J12" s="653"/>
      <c r="K12" s="652"/>
      <c r="L12" s="653"/>
      <c r="M12" s="652"/>
      <c r="N12" s="653"/>
      <c r="O12" s="652"/>
      <c r="P12" s="653"/>
      <c r="Q12" s="652"/>
      <c r="R12" s="652"/>
      <c r="S12" s="652"/>
      <c r="T12" s="653"/>
      <c r="U12" s="654"/>
    </row>
    <row r="13" spans="1:21" ht="28.15" customHeight="1" x14ac:dyDescent="0.2">
      <c r="B13" s="657" t="s">
        <v>94</v>
      </c>
      <c r="C13" s="658" t="s">
        <v>53</v>
      </c>
      <c r="D13" s="651"/>
      <c r="E13" s="652"/>
      <c r="F13" s="652"/>
      <c r="G13" s="652"/>
      <c r="H13" s="653"/>
      <c r="I13" s="652"/>
      <c r="J13" s="653"/>
      <c r="K13" s="652"/>
      <c r="L13" s="653"/>
      <c r="M13" s="652"/>
      <c r="N13" s="653"/>
      <c r="O13" s="652"/>
      <c r="P13" s="653"/>
      <c r="Q13" s="652"/>
      <c r="R13" s="652"/>
      <c r="S13" s="652"/>
      <c r="T13" s="653"/>
      <c r="U13" s="654"/>
    </row>
    <row r="14" spans="1:21" ht="28.15" customHeight="1" x14ac:dyDescent="0.2">
      <c r="B14" s="657" t="s">
        <v>112</v>
      </c>
      <c r="C14" s="658" t="s">
        <v>290</v>
      </c>
      <c r="D14" s="659"/>
      <c r="E14" s="660"/>
      <c r="F14" s="660"/>
      <c r="G14" s="660"/>
      <c r="H14" s="661"/>
      <c r="I14" s="660"/>
      <c r="J14" s="661"/>
      <c r="K14" s="660"/>
      <c r="L14" s="661"/>
      <c r="M14" s="660"/>
      <c r="N14" s="661"/>
      <c r="O14" s="660"/>
      <c r="P14" s="661"/>
      <c r="Q14" s="660"/>
      <c r="R14" s="660"/>
      <c r="S14" s="660"/>
      <c r="T14" s="661"/>
      <c r="U14" s="662"/>
    </row>
    <row r="15" spans="1:21" ht="31.5" customHeight="1" thickBot="1" x14ac:dyDescent="0.25">
      <c r="B15" s="663" t="s">
        <v>114</v>
      </c>
      <c r="C15" s="664" t="s">
        <v>309</v>
      </c>
      <c r="D15" s="665"/>
      <c r="E15" s="666"/>
      <c r="F15" s="666"/>
      <c r="G15" s="666"/>
      <c r="H15" s="667"/>
      <c r="I15" s="666"/>
      <c r="J15" s="667"/>
      <c r="K15" s="666"/>
      <c r="L15" s="667"/>
      <c r="M15" s="666"/>
      <c r="N15" s="667"/>
      <c r="O15" s="666"/>
      <c r="P15" s="667"/>
      <c r="Q15" s="666"/>
      <c r="R15" s="666"/>
      <c r="S15" s="666"/>
      <c r="T15" s="667"/>
      <c r="U15" s="668"/>
    </row>
  </sheetData>
  <mergeCells count="12">
    <mergeCell ref="T7:U7"/>
    <mergeCell ref="B8:C8"/>
    <mergeCell ref="B2:U2"/>
    <mergeCell ref="B6:U6"/>
    <mergeCell ref="D7:E7"/>
    <mergeCell ref="F7:G7"/>
    <mergeCell ref="H7:I7"/>
    <mergeCell ref="J7:K7"/>
    <mergeCell ref="L7:M7"/>
    <mergeCell ref="N7:O7"/>
    <mergeCell ref="P7:Q7"/>
    <mergeCell ref="R7:S7"/>
  </mergeCells>
  <printOptions horizontalCentered="1"/>
  <pageMargins left="0.70866141732283472" right="0.70866141732283472" top="0.74803149606299213" bottom="0.74803149606299213" header="0.31496062992125984" footer="0.31496062992125984"/>
  <pageSetup paperSize="9" scale="58" orientation="landscape" r:id="rId1"/>
  <headerFooter scaleWithDoc="0">
    <oddHeader>&amp;L&amp;"Tahoma,Bold"&amp;11Bank/Savings House  ____________________&amp;R&amp;"Tahoma,Bold"&amp;11CIS Form</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J13"/>
  <sheetViews>
    <sheetView view="pageBreakPreview" zoomScale="60" zoomScaleNormal="70" workbookViewId="0">
      <selection activeCell="F32" sqref="F32"/>
    </sheetView>
  </sheetViews>
  <sheetFormatPr defaultRowHeight="14.25" x14ac:dyDescent="0.2"/>
  <cols>
    <col min="1" max="1" width="3.140625" style="629" customWidth="1"/>
    <col min="2" max="2" width="12.28515625" style="669" customWidth="1"/>
    <col min="3" max="3" width="39" style="629" bestFit="1" customWidth="1"/>
    <col min="4" max="4" width="11.28515625" style="629" customWidth="1"/>
    <col min="5" max="5" width="7.7109375" style="629" customWidth="1"/>
    <col min="6" max="6" width="9" style="629" customWidth="1"/>
    <col min="7" max="7" width="7.7109375" style="629" customWidth="1"/>
    <col min="8" max="8" width="11.28515625" style="629" customWidth="1"/>
    <col min="9" max="9" width="7.7109375" style="629" customWidth="1"/>
    <col min="10" max="10" width="8.28515625" style="629" customWidth="1"/>
    <col min="11" max="11" width="7.7109375" style="629" customWidth="1"/>
    <col min="12" max="12" width="11.28515625" style="629" customWidth="1"/>
    <col min="13" max="13" width="7.7109375" style="629" customWidth="1"/>
    <col min="14" max="14" width="8.28515625" style="629" customWidth="1"/>
    <col min="15" max="15" width="7.7109375" style="629" customWidth="1"/>
    <col min="16" max="16" width="11.28515625" style="629" customWidth="1"/>
    <col min="17" max="17" width="7.7109375" style="629" customWidth="1"/>
    <col min="18" max="18" width="8.28515625" style="629" customWidth="1"/>
    <col min="19" max="19" width="7.7109375" style="629" customWidth="1"/>
    <col min="20" max="20" width="11.28515625" style="629" customWidth="1"/>
    <col min="21" max="21" width="7.7109375" style="629" customWidth="1"/>
    <col min="22" max="22" width="8.28515625" style="629" customWidth="1"/>
    <col min="23" max="23" width="7.7109375" style="629" customWidth="1"/>
    <col min="24" max="24" width="11.28515625" style="629" customWidth="1"/>
    <col min="25" max="25" width="7.7109375" style="629" customWidth="1"/>
    <col min="26" max="26" width="8.28515625" style="629" customWidth="1"/>
    <col min="27" max="27" width="7.7109375" style="629" customWidth="1"/>
    <col min="28" max="28" width="11.28515625" style="629" customWidth="1"/>
    <col min="29" max="29" width="7.7109375" style="629" customWidth="1"/>
    <col min="30" max="30" width="8.28515625" style="629" customWidth="1"/>
    <col min="31" max="31" width="7.7109375" style="629" customWidth="1"/>
    <col min="32" max="32" width="12.85546875" style="629" bestFit="1" customWidth="1"/>
    <col min="33" max="33" width="11.28515625" style="629" bestFit="1" customWidth="1"/>
    <col min="34" max="34" width="11.42578125" style="629" bestFit="1" customWidth="1"/>
    <col min="35" max="35" width="8.5703125" style="629" customWidth="1"/>
    <col min="36" max="256" width="9.140625" style="629"/>
    <col min="257" max="257" width="3.140625" style="629" customWidth="1"/>
    <col min="258" max="258" width="12.28515625" style="629" customWidth="1"/>
    <col min="259" max="259" width="39" style="629" bestFit="1" customWidth="1"/>
    <col min="260" max="260" width="11.28515625" style="629" customWidth="1"/>
    <col min="261" max="261" width="7.7109375" style="629" customWidth="1"/>
    <col min="262" max="262" width="9" style="629" customWidth="1"/>
    <col min="263" max="263" width="7.7109375" style="629" customWidth="1"/>
    <col min="264" max="264" width="11.28515625" style="629" customWidth="1"/>
    <col min="265" max="265" width="7.7109375" style="629" customWidth="1"/>
    <col min="266" max="266" width="8.28515625" style="629" customWidth="1"/>
    <col min="267" max="267" width="7.7109375" style="629" customWidth="1"/>
    <col min="268" max="268" width="11.28515625" style="629" customWidth="1"/>
    <col min="269" max="269" width="7.7109375" style="629" customWidth="1"/>
    <col min="270" max="270" width="8.28515625" style="629" customWidth="1"/>
    <col min="271" max="271" width="7.7109375" style="629" customWidth="1"/>
    <col min="272" max="272" width="11.28515625" style="629" customWidth="1"/>
    <col min="273" max="273" width="7.7109375" style="629" customWidth="1"/>
    <col min="274" max="274" width="8.28515625" style="629" customWidth="1"/>
    <col min="275" max="275" width="7.7109375" style="629" customWidth="1"/>
    <col min="276" max="276" width="11.28515625" style="629" customWidth="1"/>
    <col min="277" max="277" width="7.7109375" style="629" customWidth="1"/>
    <col min="278" max="278" width="8.28515625" style="629" customWidth="1"/>
    <col min="279" max="279" width="7.7109375" style="629" customWidth="1"/>
    <col min="280" max="280" width="11.28515625" style="629" customWidth="1"/>
    <col min="281" max="281" width="7.7109375" style="629" customWidth="1"/>
    <col min="282" max="282" width="8.28515625" style="629" customWidth="1"/>
    <col min="283" max="283" width="7.7109375" style="629" customWidth="1"/>
    <col min="284" max="284" width="11.28515625" style="629" customWidth="1"/>
    <col min="285" max="285" width="7.7109375" style="629" customWidth="1"/>
    <col min="286" max="286" width="8.28515625" style="629" customWidth="1"/>
    <col min="287" max="287" width="7.7109375" style="629" customWidth="1"/>
    <col min="288" max="288" width="12.85546875" style="629" bestFit="1" customWidth="1"/>
    <col min="289" max="289" width="11.28515625" style="629" bestFit="1" customWidth="1"/>
    <col min="290" max="290" width="11.42578125" style="629" bestFit="1" customWidth="1"/>
    <col min="291" max="291" width="8.5703125" style="629" customWidth="1"/>
    <col min="292" max="512" width="9.140625" style="629"/>
    <col min="513" max="513" width="3.140625" style="629" customWidth="1"/>
    <col min="514" max="514" width="12.28515625" style="629" customWidth="1"/>
    <col min="515" max="515" width="39" style="629" bestFit="1" customWidth="1"/>
    <col min="516" max="516" width="11.28515625" style="629" customWidth="1"/>
    <col min="517" max="517" width="7.7109375" style="629" customWidth="1"/>
    <col min="518" max="518" width="9" style="629" customWidth="1"/>
    <col min="519" max="519" width="7.7109375" style="629" customWidth="1"/>
    <col min="520" max="520" width="11.28515625" style="629" customWidth="1"/>
    <col min="521" max="521" width="7.7109375" style="629" customWidth="1"/>
    <col min="522" max="522" width="8.28515625" style="629" customWidth="1"/>
    <col min="523" max="523" width="7.7109375" style="629" customWidth="1"/>
    <col min="524" max="524" width="11.28515625" style="629" customWidth="1"/>
    <col min="525" max="525" width="7.7109375" style="629" customWidth="1"/>
    <col min="526" max="526" width="8.28515625" style="629" customWidth="1"/>
    <col min="527" max="527" width="7.7109375" style="629" customWidth="1"/>
    <col min="528" max="528" width="11.28515625" style="629" customWidth="1"/>
    <col min="529" max="529" width="7.7109375" style="629" customWidth="1"/>
    <col min="530" max="530" width="8.28515625" style="629" customWidth="1"/>
    <col min="531" max="531" width="7.7109375" style="629" customWidth="1"/>
    <col min="532" max="532" width="11.28515625" style="629" customWidth="1"/>
    <col min="533" max="533" width="7.7109375" style="629" customWidth="1"/>
    <col min="534" max="534" width="8.28515625" style="629" customWidth="1"/>
    <col min="535" max="535" width="7.7109375" style="629" customWidth="1"/>
    <col min="536" max="536" width="11.28515625" style="629" customWidth="1"/>
    <col min="537" max="537" width="7.7109375" style="629" customWidth="1"/>
    <col min="538" max="538" width="8.28515625" style="629" customWidth="1"/>
    <col min="539" max="539" width="7.7109375" style="629" customWidth="1"/>
    <col min="540" max="540" width="11.28515625" style="629" customWidth="1"/>
    <col min="541" max="541" width="7.7109375" style="629" customWidth="1"/>
    <col min="542" max="542" width="8.28515625" style="629" customWidth="1"/>
    <col min="543" max="543" width="7.7109375" style="629" customWidth="1"/>
    <col min="544" max="544" width="12.85546875" style="629" bestFit="1" customWidth="1"/>
    <col min="545" max="545" width="11.28515625" style="629" bestFit="1" customWidth="1"/>
    <col min="546" max="546" width="11.42578125" style="629" bestFit="1" customWidth="1"/>
    <col min="547" max="547" width="8.5703125" style="629" customWidth="1"/>
    <col min="548" max="768" width="9.140625" style="629"/>
    <col min="769" max="769" width="3.140625" style="629" customWidth="1"/>
    <col min="770" max="770" width="12.28515625" style="629" customWidth="1"/>
    <col min="771" max="771" width="39" style="629" bestFit="1" customWidth="1"/>
    <col min="772" max="772" width="11.28515625" style="629" customWidth="1"/>
    <col min="773" max="773" width="7.7109375" style="629" customWidth="1"/>
    <col min="774" max="774" width="9" style="629" customWidth="1"/>
    <col min="775" max="775" width="7.7109375" style="629" customWidth="1"/>
    <col min="776" max="776" width="11.28515625" style="629" customWidth="1"/>
    <col min="777" max="777" width="7.7109375" style="629" customWidth="1"/>
    <col min="778" max="778" width="8.28515625" style="629" customWidth="1"/>
    <col min="779" max="779" width="7.7109375" style="629" customWidth="1"/>
    <col min="780" max="780" width="11.28515625" style="629" customWidth="1"/>
    <col min="781" max="781" width="7.7109375" style="629" customWidth="1"/>
    <col min="782" max="782" width="8.28515625" style="629" customWidth="1"/>
    <col min="783" max="783" width="7.7109375" style="629" customWidth="1"/>
    <col min="784" max="784" width="11.28515625" style="629" customWidth="1"/>
    <col min="785" max="785" width="7.7109375" style="629" customWidth="1"/>
    <col min="786" max="786" width="8.28515625" style="629" customWidth="1"/>
    <col min="787" max="787" width="7.7109375" style="629" customWidth="1"/>
    <col min="788" max="788" width="11.28515625" style="629" customWidth="1"/>
    <col min="789" max="789" width="7.7109375" style="629" customWidth="1"/>
    <col min="790" max="790" width="8.28515625" style="629" customWidth="1"/>
    <col min="791" max="791" width="7.7109375" style="629" customWidth="1"/>
    <col min="792" max="792" width="11.28515625" style="629" customWidth="1"/>
    <col min="793" max="793" width="7.7109375" style="629" customWidth="1"/>
    <col min="794" max="794" width="8.28515625" style="629" customWidth="1"/>
    <col min="795" max="795" width="7.7109375" style="629" customWidth="1"/>
    <col min="796" max="796" width="11.28515625" style="629" customWidth="1"/>
    <col min="797" max="797" width="7.7109375" style="629" customWidth="1"/>
    <col min="798" max="798" width="8.28515625" style="629" customWidth="1"/>
    <col min="799" max="799" width="7.7109375" style="629" customWidth="1"/>
    <col min="800" max="800" width="12.85546875" style="629" bestFit="1" customWidth="1"/>
    <col min="801" max="801" width="11.28515625" style="629" bestFit="1" customWidth="1"/>
    <col min="802" max="802" width="11.42578125" style="629" bestFit="1" customWidth="1"/>
    <col min="803" max="803" width="8.5703125" style="629" customWidth="1"/>
    <col min="804" max="1024" width="9.140625" style="629"/>
    <col min="1025" max="1025" width="3.140625" style="629" customWidth="1"/>
    <col min="1026" max="1026" width="12.28515625" style="629" customWidth="1"/>
    <col min="1027" max="1027" width="39" style="629" bestFit="1" customWidth="1"/>
    <col min="1028" max="1028" width="11.28515625" style="629" customWidth="1"/>
    <col min="1029" max="1029" width="7.7109375" style="629" customWidth="1"/>
    <col min="1030" max="1030" width="9" style="629" customWidth="1"/>
    <col min="1031" max="1031" width="7.7109375" style="629" customWidth="1"/>
    <col min="1032" max="1032" width="11.28515625" style="629" customWidth="1"/>
    <col min="1033" max="1033" width="7.7109375" style="629" customWidth="1"/>
    <col min="1034" max="1034" width="8.28515625" style="629" customWidth="1"/>
    <col min="1035" max="1035" width="7.7109375" style="629" customWidth="1"/>
    <col min="1036" max="1036" width="11.28515625" style="629" customWidth="1"/>
    <col min="1037" max="1037" width="7.7109375" style="629" customWidth="1"/>
    <col min="1038" max="1038" width="8.28515625" style="629" customWidth="1"/>
    <col min="1039" max="1039" width="7.7109375" style="629" customWidth="1"/>
    <col min="1040" max="1040" width="11.28515625" style="629" customWidth="1"/>
    <col min="1041" max="1041" width="7.7109375" style="629" customWidth="1"/>
    <col min="1042" max="1042" width="8.28515625" style="629" customWidth="1"/>
    <col min="1043" max="1043" width="7.7109375" style="629" customWidth="1"/>
    <col min="1044" max="1044" width="11.28515625" style="629" customWidth="1"/>
    <col min="1045" max="1045" width="7.7109375" style="629" customWidth="1"/>
    <col min="1046" max="1046" width="8.28515625" style="629" customWidth="1"/>
    <col min="1047" max="1047" width="7.7109375" style="629" customWidth="1"/>
    <col min="1048" max="1048" width="11.28515625" style="629" customWidth="1"/>
    <col min="1049" max="1049" width="7.7109375" style="629" customWidth="1"/>
    <col min="1050" max="1050" width="8.28515625" style="629" customWidth="1"/>
    <col min="1051" max="1051" width="7.7109375" style="629" customWidth="1"/>
    <col min="1052" max="1052" width="11.28515625" style="629" customWidth="1"/>
    <col min="1053" max="1053" width="7.7109375" style="629" customWidth="1"/>
    <col min="1054" max="1054" width="8.28515625" style="629" customWidth="1"/>
    <col min="1055" max="1055" width="7.7109375" style="629" customWidth="1"/>
    <col min="1056" max="1056" width="12.85546875" style="629" bestFit="1" customWidth="1"/>
    <col min="1057" max="1057" width="11.28515625" style="629" bestFit="1" customWidth="1"/>
    <col min="1058" max="1058" width="11.42578125" style="629" bestFit="1" customWidth="1"/>
    <col min="1059" max="1059" width="8.5703125" style="629" customWidth="1"/>
    <col min="1060" max="1280" width="9.140625" style="629"/>
    <col min="1281" max="1281" width="3.140625" style="629" customWidth="1"/>
    <col min="1282" max="1282" width="12.28515625" style="629" customWidth="1"/>
    <col min="1283" max="1283" width="39" style="629" bestFit="1" customWidth="1"/>
    <col min="1284" max="1284" width="11.28515625" style="629" customWidth="1"/>
    <col min="1285" max="1285" width="7.7109375" style="629" customWidth="1"/>
    <col min="1286" max="1286" width="9" style="629" customWidth="1"/>
    <col min="1287" max="1287" width="7.7109375" style="629" customWidth="1"/>
    <col min="1288" max="1288" width="11.28515625" style="629" customWidth="1"/>
    <col min="1289" max="1289" width="7.7109375" style="629" customWidth="1"/>
    <col min="1290" max="1290" width="8.28515625" style="629" customWidth="1"/>
    <col min="1291" max="1291" width="7.7109375" style="629" customWidth="1"/>
    <col min="1292" max="1292" width="11.28515625" style="629" customWidth="1"/>
    <col min="1293" max="1293" width="7.7109375" style="629" customWidth="1"/>
    <col min="1294" max="1294" width="8.28515625" style="629" customWidth="1"/>
    <col min="1295" max="1295" width="7.7109375" style="629" customWidth="1"/>
    <col min="1296" max="1296" width="11.28515625" style="629" customWidth="1"/>
    <col min="1297" max="1297" width="7.7109375" style="629" customWidth="1"/>
    <col min="1298" max="1298" width="8.28515625" style="629" customWidth="1"/>
    <col min="1299" max="1299" width="7.7109375" style="629" customWidth="1"/>
    <col min="1300" max="1300" width="11.28515625" style="629" customWidth="1"/>
    <col min="1301" max="1301" width="7.7109375" style="629" customWidth="1"/>
    <col min="1302" max="1302" width="8.28515625" style="629" customWidth="1"/>
    <col min="1303" max="1303" width="7.7109375" style="629" customWidth="1"/>
    <col min="1304" max="1304" width="11.28515625" style="629" customWidth="1"/>
    <col min="1305" max="1305" width="7.7109375" style="629" customWidth="1"/>
    <col min="1306" max="1306" width="8.28515625" style="629" customWidth="1"/>
    <col min="1307" max="1307" width="7.7109375" style="629" customWidth="1"/>
    <col min="1308" max="1308" width="11.28515625" style="629" customWidth="1"/>
    <col min="1309" max="1309" width="7.7109375" style="629" customWidth="1"/>
    <col min="1310" max="1310" width="8.28515625" style="629" customWidth="1"/>
    <col min="1311" max="1311" width="7.7109375" style="629" customWidth="1"/>
    <col min="1312" max="1312" width="12.85546875" style="629" bestFit="1" customWidth="1"/>
    <col min="1313" max="1313" width="11.28515625" style="629" bestFit="1" customWidth="1"/>
    <col min="1314" max="1314" width="11.42578125" style="629" bestFit="1" customWidth="1"/>
    <col min="1315" max="1315" width="8.5703125" style="629" customWidth="1"/>
    <col min="1316" max="1536" width="9.140625" style="629"/>
    <col min="1537" max="1537" width="3.140625" style="629" customWidth="1"/>
    <col min="1538" max="1538" width="12.28515625" style="629" customWidth="1"/>
    <col min="1539" max="1539" width="39" style="629" bestFit="1" customWidth="1"/>
    <col min="1540" max="1540" width="11.28515625" style="629" customWidth="1"/>
    <col min="1541" max="1541" width="7.7109375" style="629" customWidth="1"/>
    <col min="1542" max="1542" width="9" style="629" customWidth="1"/>
    <col min="1543" max="1543" width="7.7109375" style="629" customWidth="1"/>
    <col min="1544" max="1544" width="11.28515625" style="629" customWidth="1"/>
    <col min="1545" max="1545" width="7.7109375" style="629" customWidth="1"/>
    <col min="1546" max="1546" width="8.28515625" style="629" customWidth="1"/>
    <col min="1547" max="1547" width="7.7109375" style="629" customWidth="1"/>
    <col min="1548" max="1548" width="11.28515625" style="629" customWidth="1"/>
    <col min="1549" max="1549" width="7.7109375" style="629" customWidth="1"/>
    <col min="1550" max="1550" width="8.28515625" style="629" customWidth="1"/>
    <col min="1551" max="1551" width="7.7109375" style="629" customWidth="1"/>
    <col min="1552" max="1552" width="11.28515625" style="629" customWidth="1"/>
    <col min="1553" max="1553" width="7.7109375" style="629" customWidth="1"/>
    <col min="1554" max="1554" width="8.28515625" style="629" customWidth="1"/>
    <col min="1555" max="1555" width="7.7109375" style="629" customWidth="1"/>
    <col min="1556" max="1556" width="11.28515625" style="629" customWidth="1"/>
    <col min="1557" max="1557" width="7.7109375" style="629" customWidth="1"/>
    <col min="1558" max="1558" width="8.28515625" style="629" customWidth="1"/>
    <col min="1559" max="1559" width="7.7109375" style="629" customWidth="1"/>
    <col min="1560" max="1560" width="11.28515625" style="629" customWidth="1"/>
    <col min="1561" max="1561" width="7.7109375" style="629" customWidth="1"/>
    <col min="1562" max="1562" width="8.28515625" style="629" customWidth="1"/>
    <col min="1563" max="1563" width="7.7109375" style="629" customWidth="1"/>
    <col min="1564" max="1564" width="11.28515625" style="629" customWidth="1"/>
    <col min="1565" max="1565" width="7.7109375" style="629" customWidth="1"/>
    <col min="1566" max="1566" width="8.28515625" style="629" customWidth="1"/>
    <col min="1567" max="1567" width="7.7109375" style="629" customWidth="1"/>
    <col min="1568" max="1568" width="12.85546875" style="629" bestFit="1" customWidth="1"/>
    <col min="1569" max="1569" width="11.28515625" style="629" bestFit="1" customWidth="1"/>
    <col min="1570" max="1570" width="11.42578125" style="629" bestFit="1" customWidth="1"/>
    <col min="1571" max="1571" width="8.5703125" style="629" customWidth="1"/>
    <col min="1572" max="1792" width="9.140625" style="629"/>
    <col min="1793" max="1793" width="3.140625" style="629" customWidth="1"/>
    <col min="1794" max="1794" width="12.28515625" style="629" customWidth="1"/>
    <col min="1795" max="1795" width="39" style="629" bestFit="1" customWidth="1"/>
    <col min="1796" max="1796" width="11.28515625" style="629" customWidth="1"/>
    <col min="1797" max="1797" width="7.7109375" style="629" customWidth="1"/>
    <col min="1798" max="1798" width="9" style="629" customWidth="1"/>
    <col min="1799" max="1799" width="7.7109375" style="629" customWidth="1"/>
    <col min="1800" max="1800" width="11.28515625" style="629" customWidth="1"/>
    <col min="1801" max="1801" width="7.7109375" style="629" customWidth="1"/>
    <col min="1802" max="1802" width="8.28515625" style="629" customWidth="1"/>
    <col min="1803" max="1803" width="7.7109375" style="629" customWidth="1"/>
    <col min="1804" max="1804" width="11.28515625" style="629" customWidth="1"/>
    <col min="1805" max="1805" width="7.7109375" style="629" customWidth="1"/>
    <col min="1806" max="1806" width="8.28515625" style="629" customWidth="1"/>
    <col min="1807" max="1807" width="7.7109375" style="629" customWidth="1"/>
    <col min="1808" max="1808" width="11.28515625" style="629" customWidth="1"/>
    <col min="1809" max="1809" width="7.7109375" style="629" customWidth="1"/>
    <col min="1810" max="1810" width="8.28515625" style="629" customWidth="1"/>
    <col min="1811" max="1811" width="7.7109375" style="629" customWidth="1"/>
    <col min="1812" max="1812" width="11.28515625" style="629" customWidth="1"/>
    <col min="1813" max="1813" width="7.7109375" style="629" customWidth="1"/>
    <col min="1814" max="1814" width="8.28515625" style="629" customWidth="1"/>
    <col min="1815" max="1815" width="7.7109375" style="629" customWidth="1"/>
    <col min="1816" max="1816" width="11.28515625" style="629" customWidth="1"/>
    <col min="1817" max="1817" width="7.7109375" style="629" customWidth="1"/>
    <col min="1818" max="1818" width="8.28515625" style="629" customWidth="1"/>
    <col min="1819" max="1819" width="7.7109375" style="629" customWidth="1"/>
    <col min="1820" max="1820" width="11.28515625" style="629" customWidth="1"/>
    <col min="1821" max="1821" width="7.7109375" style="629" customWidth="1"/>
    <col min="1822" max="1822" width="8.28515625" style="629" customWidth="1"/>
    <col min="1823" max="1823" width="7.7109375" style="629" customWidth="1"/>
    <col min="1824" max="1824" width="12.85546875" style="629" bestFit="1" customWidth="1"/>
    <col min="1825" max="1825" width="11.28515625" style="629" bestFit="1" customWidth="1"/>
    <col min="1826" max="1826" width="11.42578125" style="629" bestFit="1" customWidth="1"/>
    <col min="1827" max="1827" width="8.5703125" style="629" customWidth="1"/>
    <col min="1828" max="2048" width="9.140625" style="629"/>
    <col min="2049" max="2049" width="3.140625" style="629" customWidth="1"/>
    <col min="2050" max="2050" width="12.28515625" style="629" customWidth="1"/>
    <col min="2051" max="2051" width="39" style="629" bestFit="1" customWidth="1"/>
    <col min="2052" max="2052" width="11.28515625" style="629" customWidth="1"/>
    <col min="2053" max="2053" width="7.7109375" style="629" customWidth="1"/>
    <col min="2054" max="2054" width="9" style="629" customWidth="1"/>
    <col min="2055" max="2055" width="7.7109375" style="629" customWidth="1"/>
    <col min="2056" max="2056" width="11.28515625" style="629" customWidth="1"/>
    <col min="2057" max="2057" width="7.7109375" style="629" customWidth="1"/>
    <col min="2058" max="2058" width="8.28515625" style="629" customWidth="1"/>
    <col min="2059" max="2059" width="7.7109375" style="629" customWidth="1"/>
    <col min="2060" max="2060" width="11.28515625" style="629" customWidth="1"/>
    <col min="2061" max="2061" width="7.7109375" style="629" customWidth="1"/>
    <col min="2062" max="2062" width="8.28515625" style="629" customWidth="1"/>
    <col min="2063" max="2063" width="7.7109375" style="629" customWidth="1"/>
    <col min="2064" max="2064" width="11.28515625" style="629" customWidth="1"/>
    <col min="2065" max="2065" width="7.7109375" style="629" customWidth="1"/>
    <col min="2066" max="2066" width="8.28515625" style="629" customWidth="1"/>
    <col min="2067" max="2067" width="7.7109375" style="629" customWidth="1"/>
    <col min="2068" max="2068" width="11.28515625" style="629" customWidth="1"/>
    <col min="2069" max="2069" width="7.7109375" style="629" customWidth="1"/>
    <col min="2070" max="2070" width="8.28515625" style="629" customWidth="1"/>
    <col min="2071" max="2071" width="7.7109375" style="629" customWidth="1"/>
    <col min="2072" max="2072" width="11.28515625" style="629" customWidth="1"/>
    <col min="2073" max="2073" width="7.7109375" style="629" customWidth="1"/>
    <col min="2074" max="2074" width="8.28515625" style="629" customWidth="1"/>
    <col min="2075" max="2075" width="7.7109375" style="629" customWidth="1"/>
    <col min="2076" max="2076" width="11.28515625" style="629" customWidth="1"/>
    <col min="2077" max="2077" width="7.7109375" style="629" customWidth="1"/>
    <col min="2078" max="2078" width="8.28515625" style="629" customWidth="1"/>
    <col min="2079" max="2079" width="7.7109375" style="629" customWidth="1"/>
    <col min="2080" max="2080" width="12.85546875" style="629" bestFit="1" customWidth="1"/>
    <col min="2081" max="2081" width="11.28515625" style="629" bestFit="1" customWidth="1"/>
    <col min="2082" max="2082" width="11.42578125" style="629" bestFit="1" customWidth="1"/>
    <col min="2083" max="2083" width="8.5703125" style="629" customWidth="1"/>
    <col min="2084" max="2304" width="9.140625" style="629"/>
    <col min="2305" max="2305" width="3.140625" style="629" customWidth="1"/>
    <col min="2306" max="2306" width="12.28515625" style="629" customWidth="1"/>
    <col min="2307" max="2307" width="39" style="629" bestFit="1" customWidth="1"/>
    <col min="2308" max="2308" width="11.28515625" style="629" customWidth="1"/>
    <col min="2309" max="2309" width="7.7109375" style="629" customWidth="1"/>
    <col min="2310" max="2310" width="9" style="629" customWidth="1"/>
    <col min="2311" max="2311" width="7.7109375" style="629" customWidth="1"/>
    <col min="2312" max="2312" width="11.28515625" style="629" customWidth="1"/>
    <col min="2313" max="2313" width="7.7109375" style="629" customWidth="1"/>
    <col min="2314" max="2314" width="8.28515625" style="629" customWidth="1"/>
    <col min="2315" max="2315" width="7.7109375" style="629" customWidth="1"/>
    <col min="2316" max="2316" width="11.28515625" style="629" customWidth="1"/>
    <col min="2317" max="2317" width="7.7109375" style="629" customWidth="1"/>
    <col min="2318" max="2318" width="8.28515625" style="629" customWidth="1"/>
    <col min="2319" max="2319" width="7.7109375" style="629" customWidth="1"/>
    <col min="2320" max="2320" width="11.28515625" style="629" customWidth="1"/>
    <col min="2321" max="2321" width="7.7109375" style="629" customWidth="1"/>
    <col min="2322" max="2322" width="8.28515625" style="629" customWidth="1"/>
    <col min="2323" max="2323" width="7.7109375" style="629" customWidth="1"/>
    <col min="2324" max="2324" width="11.28515625" style="629" customWidth="1"/>
    <col min="2325" max="2325" width="7.7109375" style="629" customWidth="1"/>
    <col min="2326" max="2326" width="8.28515625" style="629" customWidth="1"/>
    <col min="2327" max="2327" width="7.7109375" style="629" customWidth="1"/>
    <col min="2328" max="2328" width="11.28515625" style="629" customWidth="1"/>
    <col min="2329" max="2329" width="7.7109375" style="629" customWidth="1"/>
    <col min="2330" max="2330" width="8.28515625" style="629" customWidth="1"/>
    <col min="2331" max="2331" width="7.7109375" style="629" customWidth="1"/>
    <col min="2332" max="2332" width="11.28515625" style="629" customWidth="1"/>
    <col min="2333" max="2333" width="7.7109375" style="629" customWidth="1"/>
    <col min="2334" max="2334" width="8.28515625" style="629" customWidth="1"/>
    <col min="2335" max="2335" width="7.7109375" style="629" customWidth="1"/>
    <col min="2336" max="2336" width="12.85546875" style="629" bestFit="1" customWidth="1"/>
    <col min="2337" max="2337" width="11.28515625" style="629" bestFit="1" customWidth="1"/>
    <col min="2338" max="2338" width="11.42578125" style="629" bestFit="1" customWidth="1"/>
    <col min="2339" max="2339" width="8.5703125" style="629" customWidth="1"/>
    <col min="2340" max="2560" width="9.140625" style="629"/>
    <col min="2561" max="2561" width="3.140625" style="629" customWidth="1"/>
    <col min="2562" max="2562" width="12.28515625" style="629" customWidth="1"/>
    <col min="2563" max="2563" width="39" style="629" bestFit="1" customWidth="1"/>
    <col min="2564" max="2564" width="11.28515625" style="629" customWidth="1"/>
    <col min="2565" max="2565" width="7.7109375" style="629" customWidth="1"/>
    <col min="2566" max="2566" width="9" style="629" customWidth="1"/>
    <col min="2567" max="2567" width="7.7109375" style="629" customWidth="1"/>
    <col min="2568" max="2568" width="11.28515625" style="629" customWidth="1"/>
    <col min="2569" max="2569" width="7.7109375" style="629" customWidth="1"/>
    <col min="2570" max="2570" width="8.28515625" style="629" customWidth="1"/>
    <col min="2571" max="2571" width="7.7109375" style="629" customWidth="1"/>
    <col min="2572" max="2572" width="11.28515625" style="629" customWidth="1"/>
    <col min="2573" max="2573" width="7.7109375" style="629" customWidth="1"/>
    <col min="2574" max="2574" width="8.28515625" style="629" customWidth="1"/>
    <col min="2575" max="2575" width="7.7109375" style="629" customWidth="1"/>
    <col min="2576" max="2576" width="11.28515625" style="629" customWidth="1"/>
    <col min="2577" max="2577" width="7.7109375" style="629" customWidth="1"/>
    <col min="2578" max="2578" width="8.28515625" style="629" customWidth="1"/>
    <col min="2579" max="2579" width="7.7109375" style="629" customWidth="1"/>
    <col min="2580" max="2580" width="11.28515625" style="629" customWidth="1"/>
    <col min="2581" max="2581" width="7.7109375" style="629" customWidth="1"/>
    <col min="2582" max="2582" width="8.28515625" style="629" customWidth="1"/>
    <col min="2583" max="2583" width="7.7109375" style="629" customWidth="1"/>
    <col min="2584" max="2584" width="11.28515625" style="629" customWidth="1"/>
    <col min="2585" max="2585" width="7.7109375" style="629" customWidth="1"/>
    <col min="2586" max="2586" width="8.28515625" style="629" customWidth="1"/>
    <col min="2587" max="2587" width="7.7109375" style="629" customWidth="1"/>
    <col min="2588" max="2588" width="11.28515625" style="629" customWidth="1"/>
    <col min="2589" max="2589" width="7.7109375" style="629" customWidth="1"/>
    <col min="2590" max="2590" width="8.28515625" style="629" customWidth="1"/>
    <col min="2591" max="2591" width="7.7109375" style="629" customWidth="1"/>
    <col min="2592" max="2592" width="12.85546875" style="629" bestFit="1" customWidth="1"/>
    <col min="2593" max="2593" width="11.28515625" style="629" bestFit="1" customWidth="1"/>
    <col min="2594" max="2594" width="11.42578125" style="629" bestFit="1" customWidth="1"/>
    <col min="2595" max="2595" width="8.5703125" style="629" customWidth="1"/>
    <col min="2596" max="2816" width="9.140625" style="629"/>
    <col min="2817" max="2817" width="3.140625" style="629" customWidth="1"/>
    <col min="2818" max="2818" width="12.28515625" style="629" customWidth="1"/>
    <col min="2819" max="2819" width="39" style="629" bestFit="1" customWidth="1"/>
    <col min="2820" max="2820" width="11.28515625" style="629" customWidth="1"/>
    <col min="2821" max="2821" width="7.7109375" style="629" customWidth="1"/>
    <col min="2822" max="2822" width="9" style="629" customWidth="1"/>
    <col min="2823" max="2823" width="7.7109375" style="629" customWidth="1"/>
    <col min="2824" max="2824" width="11.28515625" style="629" customWidth="1"/>
    <col min="2825" max="2825" width="7.7109375" style="629" customWidth="1"/>
    <col min="2826" max="2826" width="8.28515625" style="629" customWidth="1"/>
    <col min="2827" max="2827" width="7.7109375" style="629" customWidth="1"/>
    <col min="2828" max="2828" width="11.28515625" style="629" customWidth="1"/>
    <col min="2829" max="2829" width="7.7109375" style="629" customWidth="1"/>
    <col min="2830" max="2830" width="8.28515625" style="629" customWidth="1"/>
    <col min="2831" max="2831" width="7.7109375" style="629" customWidth="1"/>
    <col min="2832" max="2832" width="11.28515625" style="629" customWidth="1"/>
    <col min="2833" max="2833" width="7.7109375" style="629" customWidth="1"/>
    <col min="2834" max="2834" width="8.28515625" style="629" customWidth="1"/>
    <col min="2835" max="2835" width="7.7109375" style="629" customWidth="1"/>
    <col min="2836" max="2836" width="11.28515625" style="629" customWidth="1"/>
    <col min="2837" max="2837" width="7.7109375" style="629" customWidth="1"/>
    <col min="2838" max="2838" width="8.28515625" style="629" customWidth="1"/>
    <col min="2839" max="2839" width="7.7109375" style="629" customWidth="1"/>
    <col min="2840" max="2840" width="11.28515625" style="629" customWidth="1"/>
    <col min="2841" max="2841" width="7.7109375" style="629" customWidth="1"/>
    <col min="2842" max="2842" width="8.28515625" style="629" customWidth="1"/>
    <col min="2843" max="2843" width="7.7109375" style="629" customWidth="1"/>
    <col min="2844" max="2844" width="11.28515625" style="629" customWidth="1"/>
    <col min="2845" max="2845" width="7.7109375" style="629" customWidth="1"/>
    <col min="2846" max="2846" width="8.28515625" style="629" customWidth="1"/>
    <col min="2847" max="2847" width="7.7109375" style="629" customWidth="1"/>
    <col min="2848" max="2848" width="12.85546875" style="629" bestFit="1" customWidth="1"/>
    <col min="2849" max="2849" width="11.28515625" style="629" bestFit="1" customWidth="1"/>
    <col min="2850" max="2850" width="11.42578125" style="629" bestFit="1" customWidth="1"/>
    <col min="2851" max="2851" width="8.5703125" style="629" customWidth="1"/>
    <col min="2852" max="3072" width="9.140625" style="629"/>
    <col min="3073" max="3073" width="3.140625" style="629" customWidth="1"/>
    <col min="3074" max="3074" width="12.28515625" style="629" customWidth="1"/>
    <col min="3075" max="3075" width="39" style="629" bestFit="1" customWidth="1"/>
    <col min="3076" max="3076" width="11.28515625" style="629" customWidth="1"/>
    <col min="3077" max="3077" width="7.7109375" style="629" customWidth="1"/>
    <col min="3078" max="3078" width="9" style="629" customWidth="1"/>
    <col min="3079" max="3079" width="7.7109375" style="629" customWidth="1"/>
    <col min="3080" max="3080" width="11.28515625" style="629" customWidth="1"/>
    <col min="3081" max="3081" width="7.7109375" style="629" customWidth="1"/>
    <col min="3082" max="3082" width="8.28515625" style="629" customWidth="1"/>
    <col min="3083" max="3083" width="7.7109375" style="629" customWidth="1"/>
    <col min="3084" max="3084" width="11.28515625" style="629" customWidth="1"/>
    <col min="3085" max="3085" width="7.7109375" style="629" customWidth="1"/>
    <col min="3086" max="3086" width="8.28515625" style="629" customWidth="1"/>
    <col min="3087" max="3087" width="7.7109375" style="629" customWidth="1"/>
    <col min="3088" max="3088" width="11.28515625" style="629" customWidth="1"/>
    <col min="3089" max="3089" width="7.7109375" style="629" customWidth="1"/>
    <col min="3090" max="3090" width="8.28515625" style="629" customWidth="1"/>
    <col min="3091" max="3091" width="7.7109375" style="629" customWidth="1"/>
    <col min="3092" max="3092" width="11.28515625" style="629" customWidth="1"/>
    <col min="3093" max="3093" width="7.7109375" style="629" customWidth="1"/>
    <col min="3094" max="3094" width="8.28515625" style="629" customWidth="1"/>
    <col min="3095" max="3095" width="7.7109375" style="629" customWidth="1"/>
    <col min="3096" max="3096" width="11.28515625" style="629" customWidth="1"/>
    <col min="3097" max="3097" width="7.7109375" style="629" customWidth="1"/>
    <col min="3098" max="3098" width="8.28515625" style="629" customWidth="1"/>
    <col min="3099" max="3099" width="7.7109375" style="629" customWidth="1"/>
    <col min="3100" max="3100" width="11.28515625" style="629" customWidth="1"/>
    <col min="3101" max="3101" width="7.7109375" style="629" customWidth="1"/>
    <col min="3102" max="3102" width="8.28515625" style="629" customWidth="1"/>
    <col min="3103" max="3103" width="7.7109375" style="629" customWidth="1"/>
    <col min="3104" max="3104" width="12.85546875" style="629" bestFit="1" customWidth="1"/>
    <col min="3105" max="3105" width="11.28515625" style="629" bestFit="1" customWidth="1"/>
    <col min="3106" max="3106" width="11.42578125" style="629" bestFit="1" customWidth="1"/>
    <col min="3107" max="3107" width="8.5703125" style="629" customWidth="1"/>
    <col min="3108" max="3328" width="9.140625" style="629"/>
    <col min="3329" max="3329" width="3.140625" style="629" customWidth="1"/>
    <col min="3330" max="3330" width="12.28515625" style="629" customWidth="1"/>
    <col min="3331" max="3331" width="39" style="629" bestFit="1" customWidth="1"/>
    <col min="3332" max="3332" width="11.28515625" style="629" customWidth="1"/>
    <col min="3333" max="3333" width="7.7109375" style="629" customWidth="1"/>
    <col min="3334" max="3334" width="9" style="629" customWidth="1"/>
    <col min="3335" max="3335" width="7.7109375" style="629" customWidth="1"/>
    <col min="3336" max="3336" width="11.28515625" style="629" customWidth="1"/>
    <col min="3337" max="3337" width="7.7109375" style="629" customWidth="1"/>
    <col min="3338" max="3338" width="8.28515625" style="629" customWidth="1"/>
    <col min="3339" max="3339" width="7.7109375" style="629" customWidth="1"/>
    <col min="3340" max="3340" width="11.28515625" style="629" customWidth="1"/>
    <col min="3341" max="3341" width="7.7109375" style="629" customWidth="1"/>
    <col min="3342" max="3342" width="8.28515625" style="629" customWidth="1"/>
    <col min="3343" max="3343" width="7.7109375" style="629" customWidth="1"/>
    <col min="3344" max="3344" width="11.28515625" style="629" customWidth="1"/>
    <col min="3345" max="3345" width="7.7109375" style="629" customWidth="1"/>
    <col min="3346" max="3346" width="8.28515625" style="629" customWidth="1"/>
    <col min="3347" max="3347" width="7.7109375" style="629" customWidth="1"/>
    <col min="3348" max="3348" width="11.28515625" style="629" customWidth="1"/>
    <col min="3349" max="3349" width="7.7109375" style="629" customWidth="1"/>
    <col min="3350" max="3350" width="8.28515625" style="629" customWidth="1"/>
    <col min="3351" max="3351" width="7.7109375" style="629" customWidth="1"/>
    <col min="3352" max="3352" width="11.28515625" style="629" customWidth="1"/>
    <col min="3353" max="3353" width="7.7109375" style="629" customWidth="1"/>
    <col min="3354" max="3354" width="8.28515625" style="629" customWidth="1"/>
    <col min="3355" max="3355" width="7.7109375" style="629" customWidth="1"/>
    <col min="3356" max="3356" width="11.28515625" style="629" customWidth="1"/>
    <col min="3357" max="3357" width="7.7109375" style="629" customWidth="1"/>
    <col min="3358" max="3358" width="8.28515625" style="629" customWidth="1"/>
    <col min="3359" max="3359" width="7.7109375" style="629" customWidth="1"/>
    <col min="3360" max="3360" width="12.85546875" style="629" bestFit="1" customWidth="1"/>
    <col min="3361" max="3361" width="11.28515625" style="629" bestFit="1" customWidth="1"/>
    <col min="3362" max="3362" width="11.42578125" style="629" bestFit="1" customWidth="1"/>
    <col min="3363" max="3363" width="8.5703125" style="629" customWidth="1"/>
    <col min="3364" max="3584" width="9.140625" style="629"/>
    <col min="3585" max="3585" width="3.140625" style="629" customWidth="1"/>
    <col min="3586" max="3586" width="12.28515625" style="629" customWidth="1"/>
    <col min="3587" max="3587" width="39" style="629" bestFit="1" customWidth="1"/>
    <col min="3588" max="3588" width="11.28515625" style="629" customWidth="1"/>
    <col min="3589" max="3589" width="7.7109375" style="629" customWidth="1"/>
    <col min="3590" max="3590" width="9" style="629" customWidth="1"/>
    <col min="3591" max="3591" width="7.7109375" style="629" customWidth="1"/>
    <col min="3592" max="3592" width="11.28515625" style="629" customWidth="1"/>
    <col min="3593" max="3593" width="7.7109375" style="629" customWidth="1"/>
    <col min="3594" max="3594" width="8.28515625" style="629" customWidth="1"/>
    <col min="3595" max="3595" width="7.7109375" style="629" customWidth="1"/>
    <col min="3596" max="3596" width="11.28515625" style="629" customWidth="1"/>
    <col min="3597" max="3597" width="7.7109375" style="629" customWidth="1"/>
    <col min="3598" max="3598" width="8.28515625" style="629" customWidth="1"/>
    <col min="3599" max="3599" width="7.7109375" style="629" customWidth="1"/>
    <col min="3600" max="3600" width="11.28515625" style="629" customWidth="1"/>
    <col min="3601" max="3601" width="7.7109375" style="629" customWidth="1"/>
    <col min="3602" max="3602" width="8.28515625" style="629" customWidth="1"/>
    <col min="3603" max="3603" width="7.7109375" style="629" customWidth="1"/>
    <col min="3604" max="3604" width="11.28515625" style="629" customWidth="1"/>
    <col min="3605" max="3605" width="7.7109375" style="629" customWidth="1"/>
    <col min="3606" max="3606" width="8.28515625" style="629" customWidth="1"/>
    <col min="3607" max="3607" width="7.7109375" style="629" customWidth="1"/>
    <col min="3608" max="3608" width="11.28515625" style="629" customWidth="1"/>
    <col min="3609" max="3609" width="7.7109375" style="629" customWidth="1"/>
    <col min="3610" max="3610" width="8.28515625" style="629" customWidth="1"/>
    <col min="3611" max="3611" width="7.7109375" style="629" customWidth="1"/>
    <col min="3612" max="3612" width="11.28515625" style="629" customWidth="1"/>
    <col min="3613" max="3613" width="7.7109375" style="629" customWidth="1"/>
    <col min="3614" max="3614" width="8.28515625" style="629" customWidth="1"/>
    <col min="3615" max="3615" width="7.7109375" style="629" customWidth="1"/>
    <col min="3616" max="3616" width="12.85546875" style="629" bestFit="1" customWidth="1"/>
    <col min="3617" max="3617" width="11.28515625" style="629" bestFit="1" customWidth="1"/>
    <col min="3618" max="3618" width="11.42578125" style="629" bestFit="1" customWidth="1"/>
    <col min="3619" max="3619" width="8.5703125" style="629" customWidth="1"/>
    <col min="3620" max="3840" width="9.140625" style="629"/>
    <col min="3841" max="3841" width="3.140625" style="629" customWidth="1"/>
    <col min="3842" max="3842" width="12.28515625" style="629" customWidth="1"/>
    <col min="3843" max="3843" width="39" style="629" bestFit="1" customWidth="1"/>
    <col min="3844" max="3844" width="11.28515625" style="629" customWidth="1"/>
    <col min="3845" max="3845" width="7.7109375" style="629" customWidth="1"/>
    <col min="3846" max="3846" width="9" style="629" customWidth="1"/>
    <col min="3847" max="3847" width="7.7109375" style="629" customWidth="1"/>
    <col min="3848" max="3848" width="11.28515625" style="629" customWidth="1"/>
    <col min="3849" max="3849" width="7.7109375" style="629" customWidth="1"/>
    <col min="3850" max="3850" width="8.28515625" style="629" customWidth="1"/>
    <col min="3851" max="3851" width="7.7109375" style="629" customWidth="1"/>
    <col min="3852" max="3852" width="11.28515625" style="629" customWidth="1"/>
    <col min="3853" max="3853" width="7.7109375" style="629" customWidth="1"/>
    <col min="3854" max="3854" width="8.28515625" style="629" customWidth="1"/>
    <col min="3855" max="3855" width="7.7109375" style="629" customWidth="1"/>
    <col min="3856" max="3856" width="11.28515625" style="629" customWidth="1"/>
    <col min="3857" max="3857" width="7.7109375" style="629" customWidth="1"/>
    <col min="3858" max="3858" width="8.28515625" style="629" customWidth="1"/>
    <col min="3859" max="3859" width="7.7109375" style="629" customWidth="1"/>
    <col min="3860" max="3860" width="11.28515625" style="629" customWidth="1"/>
    <col min="3861" max="3861" width="7.7109375" style="629" customWidth="1"/>
    <col min="3862" max="3862" width="8.28515625" style="629" customWidth="1"/>
    <col min="3863" max="3863" width="7.7109375" style="629" customWidth="1"/>
    <col min="3864" max="3864" width="11.28515625" style="629" customWidth="1"/>
    <col min="3865" max="3865" width="7.7109375" style="629" customWidth="1"/>
    <col min="3866" max="3866" width="8.28515625" style="629" customWidth="1"/>
    <col min="3867" max="3867" width="7.7109375" style="629" customWidth="1"/>
    <col min="3868" max="3868" width="11.28515625" style="629" customWidth="1"/>
    <col min="3869" max="3869" width="7.7109375" style="629" customWidth="1"/>
    <col min="3870" max="3870" width="8.28515625" style="629" customWidth="1"/>
    <col min="3871" max="3871" width="7.7109375" style="629" customWidth="1"/>
    <col min="3872" max="3872" width="12.85546875" style="629" bestFit="1" customWidth="1"/>
    <col min="3873" max="3873" width="11.28515625" style="629" bestFit="1" customWidth="1"/>
    <col min="3874" max="3874" width="11.42578125" style="629" bestFit="1" customWidth="1"/>
    <col min="3875" max="3875" width="8.5703125" style="629" customWidth="1"/>
    <col min="3876" max="4096" width="9.140625" style="629"/>
    <col min="4097" max="4097" width="3.140625" style="629" customWidth="1"/>
    <col min="4098" max="4098" width="12.28515625" style="629" customWidth="1"/>
    <col min="4099" max="4099" width="39" style="629" bestFit="1" customWidth="1"/>
    <col min="4100" max="4100" width="11.28515625" style="629" customWidth="1"/>
    <col min="4101" max="4101" width="7.7109375" style="629" customWidth="1"/>
    <col min="4102" max="4102" width="9" style="629" customWidth="1"/>
    <col min="4103" max="4103" width="7.7109375" style="629" customWidth="1"/>
    <col min="4104" max="4104" width="11.28515625" style="629" customWidth="1"/>
    <col min="4105" max="4105" width="7.7109375" style="629" customWidth="1"/>
    <col min="4106" max="4106" width="8.28515625" style="629" customWidth="1"/>
    <col min="4107" max="4107" width="7.7109375" style="629" customWidth="1"/>
    <col min="4108" max="4108" width="11.28515625" style="629" customWidth="1"/>
    <col min="4109" max="4109" width="7.7109375" style="629" customWidth="1"/>
    <col min="4110" max="4110" width="8.28515625" style="629" customWidth="1"/>
    <col min="4111" max="4111" width="7.7109375" style="629" customWidth="1"/>
    <col min="4112" max="4112" width="11.28515625" style="629" customWidth="1"/>
    <col min="4113" max="4113" width="7.7109375" style="629" customWidth="1"/>
    <col min="4114" max="4114" width="8.28515625" style="629" customWidth="1"/>
    <col min="4115" max="4115" width="7.7109375" style="629" customWidth="1"/>
    <col min="4116" max="4116" width="11.28515625" style="629" customWidth="1"/>
    <col min="4117" max="4117" width="7.7109375" style="629" customWidth="1"/>
    <col min="4118" max="4118" width="8.28515625" style="629" customWidth="1"/>
    <col min="4119" max="4119" width="7.7109375" style="629" customWidth="1"/>
    <col min="4120" max="4120" width="11.28515625" style="629" customWidth="1"/>
    <col min="4121" max="4121" width="7.7109375" style="629" customWidth="1"/>
    <col min="4122" max="4122" width="8.28515625" style="629" customWidth="1"/>
    <col min="4123" max="4123" width="7.7109375" style="629" customWidth="1"/>
    <col min="4124" max="4124" width="11.28515625" style="629" customWidth="1"/>
    <col min="4125" max="4125" width="7.7109375" style="629" customWidth="1"/>
    <col min="4126" max="4126" width="8.28515625" style="629" customWidth="1"/>
    <col min="4127" max="4127" width="7.7109375" style="629" customWidth="1"/>
    <col min="4128" max="4128" width="12.85546875" style="629" bestFit="1" customWidth="1"/>
    <col min="4129" max="4129" width="11.28515625" style="629" bestFit="1" customWidth="1"/>
    <col min="4130" max="4130" width="11.42578125" style="629" bestFit="1" customWidth="1"/>
    <col min="4131" max="4131" width="8.5703125" style="629" customWidth="1"/>
    <col min="4132" max="4352" width="9.140625" style="629"/>
    <col min="4353" max="4353" width="3.140625" style="629" customWidth="1"/>
    <col min="4354" max="4354" width="12.28515625" style="629" customWidth="1"/>
    <col min="4355" max="4355" width="39" style="629" bestFit="1" customWidth="1"/>
    <col min="4356" max="4356" width="11.28515625" style="629" customWidth="1"/>
    <col min="4357" max="4357" width="7.7109375" style="629" customWidth="1"/>
    <col min="4358" max="4358" width="9" style="629" customWidth="1"/>
    <col min="4359" max="4359" width="7.7109375" style="629" customWidth="1"/>
    <col min="4360" max="4360" width="11.28515625" style="629" customWidth="1"/>
    <col min="4361" max="4361" width="7.7109375" style="629" customWidth="1"/>
    <col min="4362" max="4362" width="8.28515625" style="629" customWidth="1"/>
    <col min="4363" max="4363" width="7.7109375" style="629" customWidth="1"/>
    <col min="4364" max="4364" width="11.28515625" style="629" customWidth="1"/>
    <col min="4365" max="4365" width="7.7109375" style="629" customWidth="1"/>
    <col min="4366" max="4366" width="8.28515625" style="629" customWidth="1"/>
    <col min="4367" max="4367" width="7.7109375" style="629" customWidth="1"/>
    <col min="4368" max="4368" width="11.28515625" style="629" customWidth="1"/>
    <col min="4369" max="4369" width="7.7109375" style="629" customWidth="1"/>
    <col min="4370" max="4370" width="8.28515625" style="629" customWidth="1"/>
    <col min="4371" max="4371" width="7.7109375" style="629" customWidth="1"/>
    <col min="4372" max="4372" width="11.28515625" style="629" customWidth="1"/>
    <col min="4373" max="4373" width="7.7109375" style="629" customWidth="1"/>
    <col min="4374" max="4374" width="8.28515625" style="629" customWidth="1"/>
    <col min="4375" max="4375" width="7.7109375" style="629" customWidth="1"/>
    <col min="4376" max="4376" width="11.28515625" style="629" customWidth="1"/>
    <col min="4377" max="4377" width="7.7109375" style="629" customWidth="1"/>
    <col min="4378" max="4378" width="8.28515625" style="629" customWidth="1"/>
    <col min="4379" max="4379" width="7.7109375" style="629" customWidth="1"/>
    <col min="4380" max="4380" width="11.28515625" style="629" customWidth="1"/>
    <col min="4381" max="4381" width="7.7109375" style="629" customWidth="1"/>
    <col min="4382" max="4382" width="8.28515625" style="629" customWidth="1"/>
    <col min="4383" max="4383" width="7.7109375" style="629" customWidth="1"/>
    <col min="4384" max="4384" width="12.85546875" style="629" bestFit="1" customWidth="1"/>
    <col min="4385" max="4385" width="11.28515625" style="629" bestFit="1" customWidth="1"/>
    <col min="4386" max="4386" width="11.42578125" style="629" bestFit="1" customWidth="1"/>
    <col min="4387" max="4387" width="8.5703125" style="629" customWidth="1"/>
    <col min="4388" max="4608" width="9.140625" style="629"/>
    <col min="4609" max="4609" width="3.140625" style="629" customWidth="1"/>
    <col min="4610" max="4610" width="12.28515625" style="629" customWidth="1"/>
    <col min="4611" max="4611" width="39" style="629" bestFit="1" customWidth="1"/>
    <col min="4612" max="4612" width="11.28515625" style="629" customWidth="1"/>
    <col min="4613" max="4613" width="7.7109375" style="629" customWidth="1"/>
    <col min="4614" max="4614" width="9" style="629" customWidth="1"/>
    <col min="4615" max="4615" width="7.7109375" style="629" customWidth="1"/>
    <col min="4616" max="4616" width="11.28515625" style="629" customWidth="1"/>
    <col min="4617" max="4617" width="7.7109375" style="629" customWidth="1"/>
    <col min="4618" max="4618" width="8.28515625" style="629" customWidth="1"/>
    <col min="4619" max="4619" width="7.7109375" style="629" customWidth="1"/>
    <col min="4620" max="4620" width="11.28515625" style="629" customWidth="1"/>
    <col min="4621" max="4621" width="7.7109375" style="629" customWidth="1"/>
    <col min="4622" max="4622" width="8.28515625" style="629" customWidth="1"/>
    <col min="4623" max="4623" width="7.7109375" style="629" customWidth="1"/>
    <col min="4624" max="4624" width="11.28515625" style="629" customWidth="1"/>
    <col min="4625" max="4625" width="7.7109375" style="629" customWidth="1"/>
    <col min="4626" max="4626" width="8.28515625" style="629" customWidth="1"/>
    <col min="4627" max="4627" width="7.7109375" style="629" customWidth="1"/>
    <col min="4628" max="4628" width="11.28515625" style="629" customWidth="1"/>
    <col min="4629" max="4629" width="7.7109375" style="629" customWidth="1"/>
    <col min="4630" max="4630" width="8.28515625" style="629" customWidth="1"/>
    <col min="4631" max="4631" width="7.7109375" style="629" customWidth="1"/>
    <col min="4632" max="4632" width="11.28515625" style="629" customWidth="1"/>
    <col min="4633" max="4633" width="7.7109375" style="629" customWidth="1"/>
    <col min="4634" max="4634" width="8.28515625" style="629" customWidth="1"/>
    <col min="4635" max="4635" width="7.7109375" style="629" customWidth="1"/>
    <col min="4636" max="4636" width="11.28515625" style="629" customWidth="1"/>
    <col min="4637" max="4637" width="7.7109375" style="629" customWidth="1"/>
    <col min="4638" max="4638" width="8.28515625" style="629" customWidth="1"/>
    <col min="4639" max="4639" width="7.7109375" style="629" customWidth="1"/>
    <col min="4640" max="4640" width="12.85546875" style="629" bestFit="1" customWidth="1"/>
    <col min="4641" max="4641" width="11.28515625" style="629" bestFit="1" customWidth="1"/>
    <col min="4642" max="4642" width="11.42578125" style="629" bestFit="1" customWidth="1"/>
    <col min="4643" max="4643" width="8.5703125" style="629" customWidth="1"/>
    <col min="4644" max="4864" width="9.140625" style="629"/>
    <col min="4865" max="4865" width="3.140625" style="629" customWidth="1"/>
    <col min="4866" max="4866" width="12.28515625" style="629" customWidth="1"/>
    <col min="4867" max="4867" width="39" style="629" bestFit="1" customWidth="1"/>
    <col min="4868" max="4868" width="11.28515625" style="629" customWidth="1"/>
    <col min="4869" max="4869" width="7.7109375" style="629" customWidth="1"/>
    <col min="4870" max="4870" width="9" style="629" customWidth="1"/>
    <col min="4871" max="4871" width="7.7109375" style="629" customWidth="1"/>
    <col min="4872" max="4872" width="11.28515625" style="629" customWidth="1"/>
    <col min="4873" max="4873" width="7.7109375" style="629" customWidth="1"/>
    <col min="4874" max="4874" width="8.28515625" style="629" customWidth="1"/>
    <col min="4875" max="4875" width="7.7109375" style="629" customWidth="1"/>
    <col min="4876" max="4876" width="11.28515625" style="629" customWidth="1"/>
    <col min="4877" max="4877" width="7.7109375" style="629" customWidth="1"/>
    <col min="4878" max="4878" width="8.28515625" style="629" customWidth="1"/>
    <col min="4879" max="4879" width="7.7109375" style="629" customWidth="1"/>
    <col min="4880" max="4880" width="11.28515625" style="629" customWidth="1"/>
    <col min="4881" max="4881" width="7.7109375" style="629" customWidth="1"/>
    <col min="4882" max="4882" width="8.28515625" style="629" customWidth="1"/>
    <col min="4883" max="4883" width="7.7109375" style="629" customWidth="1"/>
    <col min="4884" max="4884" width="11.28515625" style="629" customWidth="1"/>
    <col min="4885" max="4885" width="7.7109375" style="629" customWidth="1"/>
    <col min="4886" max="4886" width="8.28515625" style="629" customWidth="1"/>
    <col min="4887" max="4887" width="7.7109375" style="629" customWidth="1"/>
    <col min="4888" max="4888" width="11.28515625" style="629" customWidth="1"/>
    <col min="4889" max="4889" width="7.7109375" style="629" customWidth="1"/>
    <col min="4890" max="4890" width="8.28515625" style="629" customWidth="1"/>
    <col min="4891" max="4891" width="7.7109375" style="629" customWidth="1"/>
    <col min="4892" max="4892" width="11.28515625" style="629" customWidth="1"/>
    <col min="4893" max="4893" width="7.7109375" style="629" customWidth="1"/>
    <col min="4894" max="4894" width="8.28515625" style="629" customWidth="1"/>
    <col min="4895" max="4895" width="7.7109375" style="629" customWidth="1"/>
    <col min="4896" max="4896" width="12.85546875" style="629" bestFit="1" customWidth="1"/>
    <col min="4897" max="4897" width="11.28515625" style="629" bestFit="1" customWidth="1"/>
    <col min="4898" max="4898" width="11.42578125" style="629" bestFit="1" customWidth="1"/>
    <col min="4899" max="4899" width="8.5703125" style="629" customWidth="1"/>
    <col min="4900" max="5120" width="9.140625" style="629"/>
    <col min="5121" max="5121" width="3.140625" style="629" customWidth="1"/>
    <col min="5122" max="5122" width="12.28515625" style="629" customWidth="1"/>
    <col min="5123" max="5123" width="39" style="629" bestFit="1" customWidth="1"/>
    <col min="5124" max="5124" width="11.28515625" style="629" customWidth="1"/>
    <col min="5125" max="5125" width="7.7109375" style="629" customWidth="1"/>
    <col min="5126" max="5126" width="9" style="629" customWidth="1"/>
    <col min="5127" max="5127" width="7.7109375" style="629" customWidth="1"/>
    <col min="5128" max="5128" width="11.28515625" style="629" customWidth="1"/>
    <col min="5129" max="5129" width="7.7109375" style="629" customWidth="1"/>
    <col min="5130" max="5130" width="8.28515625" style="629" customWidth="1"/>
    <col min="5131" max="5131" width="7.7109375" style="629" customWidth="1"/>
    <col min="5132" max="5132" width="11.28515625" style="629" customWidth="1"/>
    <col min="5133" max="5133" width="7.7109375" style="629" customWidth="1"/>
    <col min="5134" max="5134" width="8.28515625" style="629" customWidth="1"/>
    <col min="5135" max="5135" width="7.7109375" style="629" customWidth="1"/>
    <col min="5136" max="5136" width="11.28515625" style="629" customWidth="1"/>
    <col min="5137" max="5137" width="7.7109375" style="629" customWidth="1"/>
    <col min="5138" max="5138" width="8.28515625" style="629" customWidth="1"/>
    <col min="5139" max="5139" width="7.7109375" style="629" customWidth="1"/>
    <col min="5140" max="5140" width="11.28515625" style="629" customWidth="1"/>
    <col min="5141" max="5141" width="7.7109375" style="629" customWidth="1"/>
    <col min="5142" max="5142" width="8.28515625" style="629" customWidth="1"/>
    <col min="5143" max="5143" width="7.7109375" style="629" customWidth="1"/>
    <col min="5144" max="5144" width="11.28515625" style="629" customWidth="1"/>
    <col min="5145" max="5145" width="7.7109375" style="629" customWidth="1"/>
    <col min="5146" max="5146" width="8.28515625" style="629" customWidth="1"/>
    <col min="5147" max="5147" width="7.7109375" style="629" customWidth="1"/>
    <col min="5148" max="5148" width="11.28515625" style="629" customWidth="1"/>
    <col min="5149" max="5149" width="7.7109375" style="629" customWidth="1"/>
    <col min="5150" max="5150" width="8.28515625" style="629" customWidth="1"/>
    <col min="5151" max="5151" width="7.7109375" style="629" customWidth="1"/>
    <col min="5152" max="5152" width="12.85546875" style="629" bestFit="1" customWidth="1"/>
    <col min="5153" max="5153" width="11.28515625" style="629" bestFit="1" customWidth="1"/>
    <col min="5154" max="5154" width="11.42578125" style="629" bestFit="1" customWidth="1"/>
    <col min="5155" max="5155" width="8.5703125" style="629" customWidth="1"/>
    <col min="5156" max="5376" width="9.140625" style="629"/>
    <col min="5377" max="5377" width="3.140625" style="629" customWidth="1"/>
    <col min="5378" max="5378" width="12.28515625" style="629" customWidth="1"/>
    <col min="5379" max="5379" width="39" style="629" bestFit="1" customWidth="1"/>
    <col min="5380" max="5380" width="11.28515625" style="629" customWidth="1"/>
    <col min="5381" max="5381" width="7.7109375" style="629" customWidth="1"/>
    <col min="5382" max="5382" width="9" style="629" customWidth="1"/>
    <col min="5383" max="5383" width="7.7109375" style="629" customWidth="1"/>
    <col min="5384" max="5384" width="11.28515625" style="629" customWidth="1"/>
    <col min="5385" max="5385" width="7.7109375" style="629" customWidth="1"/>
    <col min="5386" max="5386" width="8.28515625" style="629" customWidth="1"/>
    <col min="5387" max="5387" width="7.7109375" style="629" customWidth="1"/>
    <col min="5388" max="5388" width="11.28515625" style="629" customWidth="1"/>
    <col min="5389" max="5389" width="7.7109375" style="629" customWidth="1"/>
    <col min="5390" max="5390" width="8.28515625" style="629" customWidth="1"/>
    <col min="5391" max="5391" width="7.7109375" style="629" customWidth="1"/>
    <col min="5392" max="5392" width="11.28515625" style="629" customWidth="1"/>
    <col min="5393" max="5393" width="7.7109375" style="629" customWidth="1"/>
    <col min="5394" max="5394" width="8.28515625" style="629" customWidth="1"/>
    <col min="5395" max="5395" width="7.7109375" style="629" customWidth="1"/>
    <col min="5396" max="5396" width="11.28515625" style="629" customWidth="1"/>
    <col min="5397" max="5397" width="7.7109375" style="629" customWidth="1"/>
    <col min="5398" max="5398" width="8.28515625" style="629" customWidth="1"/>
    <col min="5399" max="5399" width="7.7109375" style="629" customWidth="1"/>
    <col min="5400" max="5400" width="11.28515625" style="629" customWidth="1"/>
    <col min="5401" max="5401" width="7.7109375" style="629" customWidth="1"/>
    <col min="5402" max="5402" width="8.28515625" style="629" customWidth="1"/>
    <col min="5403" max="5403" width="7.7109375" style="629" customWidth="1"/>
    <col min="5404" max="5404" width="11.28515625" style="629" customWidth="1"/>
    <col min="5405" max="5405" width="7.7109375" style="629" customWidth="1"/>
    <col min="5406" max="5406" width="8.28515625" style="629" customWidth="1"/>
    <col min="5407" max="5407" width="7.7109375" style="629" customWidth="1"/>
    <col min="5408" max="5408" width="12.85546875" style="629" bestFit="1" customWidth="1"/>
    <col min="5409" max="5409" width="11.28515625" style="629" bestFit="1" customWidth="1"/>
    <col min="5410" max="5410" width="11.42578125" style="629" bestFit="1" customWidth="1"/>
    <col min="5411" max="5411" width="8.5703125" style="629" customWidth="1"/>
    <col min="5412" max="5632" width="9.140625" style="629"/>
    <col min="5633" max="5633" width="3.140625" style="629" customWidth="1"/>
    <col min="5634" max="5634" width="12.28515625" style="629" customWidth="1"/>
    <col min="5635" max="5635" width="39" style="629" bestFit="1" customWidth="1"/>
    <col min="5636" max="5636" width="11.28515625" style="629" customWidth="1"/>
    <col min="5637" max="5637" width="7.7109375" style="629" customWidth="1"/>
    <col min="5638" max="5638" width="9" style="629" customWidth="1"/>
    <col min="5639" max="5639" width="7.7109375" style="629" customWidth="1"/>
    <col min="5640" max="5640" width="11.28515625" style="629" customWidth="1"/>
    <col min="5641" max="5641" width="7.7109375" style="629" customWidth="1"/>
    <col min="5642" max="5642" width="8.28515625" style="629" customWidth="1"/>
    <col min="5643" max="5643" width="7.7109375" style="629" customWidth="1"/>
    <col min="5644" max="5644" width="11.28515625" style="629" customWidth="1"/>
    <col min="5645" max="5645" width="7.7109375" style="629" customWidth="1"/>
    <col min="5646" max="5646" width="8.28515625" style="629" customWidth="1"/>
    <col min="5647" max="5647" width="7.7109375" style="629" customWidth="1"/>
    <col min="5648" max="5648" width="11.28515625" style="629" customWidth="1"/>
    <col min="5649" max="5649" width="7.7109375" style="629" customWidth="1"/>
    <col min="5650" max="5650" width="8.28515625" style="629" customWidth="1"/>
    <col min="5651" max="5651" width="7.7109375" style="629" customWidth="1"/>
    <col min="5652" max="5652" width="11.28515625" style="629" customWidth="1"/>
    <col min="5653" max="5653" width="7.7109375" style="629" customWidth="1"/>
    <col min="5654" max="5654" width="8.28515625" style="629" customWidth="1"/>
    <col min="5655" max="5655" width="7.7109375" style="629" customWidth="1"/>
    <col min="5656" max="5656" width="11.28515625" style="629" customWidth="1"/>
    <col min="5657" max="5657" width="7.7109375" style="629" customWidth="1"/>
    <col min="5658" max="5658" width="8.28515625" style="629" customWidth="1"/>
    <col min="5659" max="5659" width="7.7109375" style="629" customWidth="1"/>
    <col min="5660" max="5660" width="11.28515625" style="629" customWidth="1"/>
    <col min="5661" max="5661" width="7.7109375" style="629" customWidth="1"/>
    <col min="5662" max="5662" width="8.28515625" style="629" customWidth="1"/>
    <col min="5663" max="5663" width="7.7109375" style="629" customWidth="1"/>
    <col min="5664" max="5664" width="12.85546875" style="629" bestFit="1" customWidth="1"/>
    <col min="5665" max="5665" width="11.28515625" style="629" bestFit="1" customWidth="1"/>
    <col min="5666" max="5666" width="11.42578125" style="629" bestFit="1" customWidth="1"/>
    <col min="5667" max="5667" width="8.5703125" style="629" customWidth="1"/>
    <col min="5668" max="5888" width="9.140625" style="629"/>
    <col min="5889" max="5889" width="3.140625" style="629" customWidth="1"/>
    <col min="5890" max="5890" width="12.28515625" style="629" customWidth="1"/>
    <col min="5891" max="5891" width="39" style="629" bestFit="1" customWidth="1"/>
    <col min="5892" max="5892" width="11.28515625" style="629" customWidth="1"/>
    <col min="5893" max="5893" width="7.7109375" style="629" customWidth="1"/>
    <col min="5894" max="5894" width="9" style="629" customWidth="1"/>
    <col min="5895" max="5895" width="7.7109375" style="629" customWidth="1"/>
    <col min="5896" max="5896" width="11.28515625" style="629" customWidth="1"/>
    <col min="5897" max="5897" width="7.7109375" style="629" customWidth="1"/>
    <col min="5898" max="5898" width="8.28515625" style="629" customWidth="1"/>
    <col min="5899" max="5899" width="7.7109375" style="629" customWidth="1"/>
    <col min="5900" max="5900" width="11.28515625" style="629" customWidth="1"/>
    <col min="5901" max="5901" width="7.7109375" style="629" customWidth="1"/>
    <col min="5902" max="5902" width="8.28515625" style="629" customWidth="1"/>
    <col min="5903" max="5903" width="7.7109375" style="629" customWidth="1"/>
    <col min="5904" max="5904" width="11.28515625" style="629" customWidth="1"/>
    <col min="5905" max="5905" width="7.7109375" style="629" customWidth="1"/>
    <col min="5906" max="5906" width="8.28515625" style="629" customWidth="1"/>
    <col min="5907" max="5907" width="7.7109375" style="629" customWidth="1"/>
    <col min="5908" max="5908" width="11.28515625" style="629" customWidth="1"/>
    <col min="5909" max="5909" width="7.7109375" style="629" customWidth="1"/>
    <col min="5910" max="5910" width="8.28515625" style="629" customWidth="1"/>
    <col min="5911" max="5911" width="7.7109375" style="629" customWidth="1"/>
    <col min="5912" max="5912" width="11.28515625" style="629" customWidth="1"/>
    <col min="5913" max="5913" width="7.7109375" style="629" customWidth="1"/>
    <col min="5914" max="5914" width="8.28515625" style="629" customWidth="1"/>
    <col min="5915" max="5915" width="7.7109375" style="629" customWidth="1"/>
    <col min="5916" max="5916" width="11.28515625" style="629" customWidth="1"/>
    <col min="5917" max="5917" width="7.7109375" style="629" customWidth="1"/>
    <col min="5918" max="5918" width="8.28515625" style="629" customWidth="1"/>
    <col min="5919" max="5919" width="7.7109375" style="629" customWidth="1"/>
    <col min="5920" max="5920" width="12.85546875" style="629" bestFit="1" customWidth="1"/>
    <col min="5921" max="5921" width="11.28515625" style="629" bestFit="1" customWidth="1"/>
    <col min="5922" max="5922" width="11.42578125" style="629" bestFit="1" customWidth="1"/>
    <col min="5923" max="5923" width="8.5703125" style="629" customWidth="1"/>
    <col min="5924" max="6144" width="9.140625" style="629"/>
    <col min="6145" max="6145" width="3.140625" style="629" customWidth="1"/>
    <col min="6146" max="6146" width="12.28515625" style="629" customWidth="1"/>
    <col min="6147" max="6147" width="39" style="629" bestFit="1" customWidth="1"/>
    <col min="6148" max="6148" width="11.28515625" style="629" customWidth="1"/>
    <col min="6149" max="6149" width="7.7109375" style="629" customWidth="1"/>
    <col min="6150" max="6150" width="9" style="629" customWidth="1"/>
    <col min="6151" max="6151" width="7.7109375" style="629" customWidth="1"/>
    <col min="6152" max="6152" width="11.28515625" style="629" customWidth="1"/>
    <col min="6153" max="6153" width="7.7109375" style="629" customWidth="1"/>
    <col min="6154" max="6154" width="8.28515625" style="629" customWidth="1"/>
    <col min="6155" max="6155" width="7.7109375" style="629" customWidth="1"/>
    <col min="6156" max="6156" width="11.28515625" style="629" customWidth="1"/>
    <col min="6157" max="6157" width="7.7109375" style="629" customWidth="1"/>
    <col min="6158" max="6158" width="8.28515625" style="629" customWidth="1"/>
    <col min="6159" max="6159" width="7.7109375" style="629" customWidth="1"/>
    <col min="6160" max="6160" width="11.28515625" style="629" customWidth="1"/>
    <col min="6161" max="6161" width="7.7109375" style="629" customWidth="1"/>
    <col min="6162" max="6162" width="8.28515625" style="629" customWidth="1"/>
    <col min="6163" max="6163" width="7.7109375" style="629" customWidth="1"/>
    <col min="6164" max="6164" width="11.28515625" style="629" customWidth="1"/>
    <col min="6165" max="6165" width="7.7109375" style="629" customWidth="1"/>
    <col min="6166" max="6166" width="8.28515625" style="629" customWidth="1"/>
    <col min="6167" max="6167" width="7.7109375" style="629" customWidth="1"/>
    <col min="6168" max="6168" width="11.28515625" style="629" customWidth="1"/>
    <col min="6169" max="6169" width="7.7109375" style="629" customWidth="1"/>
    <col min="6170" max="6170" width="8.28515625" style="629" customWidth="1"/>
    <col min="6171" max="6171" width="7.7109375" style="629" customWidth="1"/>
    <col min="6172" max="6172" width="11.28515625" style="629" customWidth="1"/>
    <col min="6173" max="6173" width="7.7109375" style="629" customWidth="1"/>
    <col min="6174" max="6174" width="8.28515625" style="629" customWidth="1"/>
    <col min="6175" max="6175" width="7.7109375" style="629" customWidth="1"/>
    <col min="6176" max="6176" width="12.85546875" style="629" bestFit="1" customWidth="1"/>
    <col min="6177" max="6177" width="11.28515625" style="629" bestFit="1" customWidth="1"/>
    <col min="6178" max="6178" width="11.42578125" style="629" bestFit="1" customWidth="1"/>
    <col min="6179" max="6179" width="8.5703125" style="629" customWidth="1"/>
    <col min="6180" max="6400" width="9.140625" style="629"/>
    <col min="6401" max="6401" width="3.140625" style="629" customWidth="1"/>
    <col min="6402" max="6402" width="12.28515625" style="629" customWidth="1"/>
    <col min="6403" max="6403" width="39" style="629" bestFit="1" customWidth="1"/>
    <col min="6404" max="6404" width="11.28515625" style="629" customWidth="1"/>
    <col min="6405" max="6405" width="7.7109375" style="629" customWidth="1"/>
    <col min="6406" max="6406" width="9" style="629" customWidth="1"/>
    <col min="6407" max="6407" width="7.7109375" style="629" customWidth="1"/>
    <col min="6408" max="6408" width="11.28515625" style="629" customWidth="1"/>
    <col min="6409" max="6409" width="7.7109375" style="629" customWidth="1"/>
    <col min="6410" max="6410" width="8.28515625" style="629" customWidth="1"/>
    <col min="6411" max="6411" width="7.7109375" style="629" customWidth="1"/>
    <col min="6412" max="6412" width="11.28515625" style="629" customWidth="1"/>
    <col min="6413" max="6413" width="7.7109375" style="629" customWidth="1"/>
    <col min="6414" max="6414" width="8.28515625" style="629" customWidth="1"/>
    <col min="6415" max="6415" width="7.7109375" style="629" customWidth="1"/>
    <col min="6416" max="6416" width="11.28515625" style="629" customWidth="1"/>
    <col min="6417" max="6417" width="7.7109375" style="629" customWidth="1"/>
    <col min="6418" max="6418" width="8.28515625" style="629" customWidth="1"/>
    <col min="6419" max="6419" width="7.7109375" style="629" customWidth="1"/>
    <col min="6420" max="6420" width="11.28515625" style="629" customWidth="1"/>
    <col min="6421" max="6421" width="7.7109375" style="629" customWidth="1"/>
    <col min="6422" max="6422" width="8.28515625" style="629" customWidth="1"/>
    <col min="6423" max="6423" width="7.7109375" style="629" customWidth="1"/>
    <col min="6424" max="6424" width="11.28515625" style="629" customWidth="1"/>
    <col min="6425" max="6425" width="7.7109375" style="629" customWidth="1"/>
    <col min="6426" max="6426" width="8.28515625" style="629" customWidth="1"/>
    <col min="6427" max="6427" width="7.7109375" style="629" customWidth="1"/>
    <col min="6428" max="6428" width="11.28515625" style="629" customWidth="1"/>
    <col min="6429" max="6429" width="7.7109375" style="629" customWidth="1"/>
    <col min="6430" max="6430" width="8.28515625" style="629" customWidth="1"/>
    <col min="6431" max="6431" width="7.7109375" style="629" customWidth="1"/>
    <col min="6432" max="6432" width="12.85546875" style="629" bestFit="1" customWidth="1"/>
    <col min="6433" max="6433" width="11.28515625" style="629" bestFit="1" customWidth="1"/>
    <col min="6434" max="6434" width="11.42578125" style="629" bestFit="1" customWidth="1"/>
    <col min="6435" max="6435" width="8.5703125" style="629" customWidth="1"/>
    <col min="6436" max="6656" width="9.140625" style="629"/>
    <col min="6657" max="6657" width="3.140625" style="629" customWidth="1"/>
    <col min="6658" max="6658" width="12.28515625" style="629" customWidth="1"/>
    <col min="6659" max="6659" width="39" style="629" bestFit="1" customWidth="1"/>
    <col min="6660" max="6660" width="11.28515625" style="629" customWidth="1"/>
    <col min="6661" max="6661" width="7.7109375" style="629" customWidth="1"/>
    <col min="6662" max="6662" width="9" style="629" customWidth="1"/>
    <col min="6663" max="6663" width="7.7109375" style="629" customWidth="1"/>
    <col min="6664" max="6664" width="11.28515625" style="629" customWidth="1"/>
    <col min="6665" max="6665" width="7.7109375" style="629" customWidth="1"/>
    <col min="6666" max="6666" width="8.28515625" style="629" customWidth="1"/>
    <col min="6667" max="6667" width="7.7109375" style="629" customWidth="1"/>
    <col min="6668" max="6668" width="11.28515625" style="629" customWidth="1"/>
    <col min="6669" max="6669" width="7.7109375" style="629" customWidth="1"/>
    <col min="6670" max="6670" width="8.28515625" style="629" customWidth="1"/>
    <col min="6671" max="6671" width="7.7109375" style="629" customWidth="1"/>
    <col min="6672" max="6672" width="11.28515625" style="629" customWidth="1"/>
    <col min="6673" max="6673" width="7.7109375" style="629" customWidth="1"/>
    <col min="6674" max="6674" width="8.28515625" style="629" customWidth="1"/>
    <col min="6675" max="6675" width="7.7109375" style="629" customWidth="1"/>
    <col min="6676" max="6676" width="11.28515625" style="629" customWidth="1"/>
    <col min="6677" max="6677" width="7.7109375" style="629" customWidth="1"/>
    <col min="6678" max="6678" width="8.28515625" style="629" customWidth="1"/>
    <col min="6679" max="6679" width="7.7109375" style="629" customWidth="1"/>
    <col min="6680" max="6680" width="11.28515625" style="629" customWidth="1"/>
    <col min="6681" max="6681" width="7.7109375" style="629" customWidth="1"/>
    <col min="6682" max="6682" width="8.28515625" style="629" customWidth="1"/>
    <col min="6683" max="6683" width="7.7109375" style="629" customWidth="1"/>
    <col min="6684" max="6684" width="11.28515625" style="629" customWidth="1"/>
    <col min="6685" max="6685" width="7.7109375" style="629" customWidth="1"/>
    <col min="6686" max="6686" width="8.28515625" style="629" customWidth="1"/>
    <col min="6687" max="6687" width="7.7109375" style="629" customWidth="1"/>
    <col min="6688" max="6688" width="12.85546875" style="629" bestFit="1" customWidth="1"/>
    <col min="6689" max="6689" width="11.28515625" style="629" bestFit="1" customWidth="1"/>
    <col min="6690" max="6690" width="11.42578125" style="629" bestFit="1" customWidth="1"/>
    <col min="6691" max="6691" width="8.5703125" style="629" customWidth="1"/>
    <col min="6692" max="6912" width="9.140625" style="629"/>
    <col min="6913" max="6913" width="3.140625" style="629" customWidth="1"/>
    <col min="6914" max="6914" width="12.28515625" style="629" customWidth="1"/>
    <col min="6915" max="6915" width="39" style="629" bestFit="1" customWidth="1"/>
    <col min="6916" max="6916" width="11.28515625" style="629" customWidth="1"/>
    <col min="6917" max="6917" width="7.7109375" style="629" customWidth="1"/>
    <col min="6918" max="6918" width="9" style="629" customWidth="1"/>
    <col min="6919" max="6919" width="7.7109375" style="629" customWidth="1"/>
    <col min="6920" max="6920" width="11.28515625" style="629" customWidth="1"/>
    <col min="6921" max="6921" width="7.7109375" style="629" customWidth="1"/>
    <col min="6922" max="6922" width="8.28515625" style="629" customWidth="1"/>
    <col min="6923" max="6923" width="7.7109375" style="629" customWidth="1"/>
    <col min="6924" max="6924" width="11.28515625" style="629" customWidth="1"/>
    <col min="6925" max="6925" width="7.7109375" style="629" customWidth="1"/>
    <col min="6926" max="6926" width="8.28515625" style="629" customWidth="1"/>
    <col min="6927" max="6927" width="7.7109375" style="629" customWidth="1"/>
    <col min="6928" max="6928" width="11.28515625" style="629" customWidth="1"/>
    <col min="6929" max="6929" width="7.7109375" style="629" customWidth="1"/>
    <col min="6930" max="6930" width="8.28515625" style="629" customWidth="1"/>
    <col min="6931" max="6931" width="7.7109375" style="629" customWidth="1"/>
    <col min="6932" max="6932" width="11.28515625" style="629" customWidth="1"/>
    <col min="6933" max="6933" width="7.7109375" style="629" customWidth="1"/>
    <col min="6934" max="6934" width="8.28515625" style="629" customWidth="1"/>
    <col min="6935" max="6935" width="7.7109375" style="629" customWidth="1"/>
    <col min="6936" max="6936" width="11.28515625" style="629" customWidth="1"/>
    <col min="6937" max="6937" width="7.7109375" style="629" customWidth="1"/>
    <col min="6938" max="6938" width="8.28515625" style="629" customWidth="1"/>
    <col min="6939" max="6939" width="7.7109375" style="629" customWidth="1"/>
    <col min="6940" max="6940" width="11.28515625" style="629" customWidth="1"/>
    <col min="6941" max="6941" width="7.7109375" style="629" customWidth="1"/>
    <col min="6942" max="6942" width="8.28515625" style="629" customWidth="1"/>
    <col min="6943" max="6943" width="7.7109375" style="629" customWidth="1"/>
    <col min="6944" max="6944" width="12.85546875" style="629" bestFit="1" customWidth="1"/>
    <col min="6945" max="6945" width="11.28515625" style="629" bestFit="1" customWidth="1"/>
    <col min="6946" max="6946" width="11.42578125" style="629" bestFit="1" customWidth="1"/>
    <col min="6947" max="6947" width="8.5703125" style="629" customWidth="1"/>
    <col min="6948" max="7168" width="9.140625" style="629"/>
    <col min="7169" max="7169" width="3.140625" style="629" customWidth="1"/>
    <col min="7170" max="7170" width="12.28515625" style="629" customWidth="1"/>
    <col min="7171" max="7171" width="39" style="629" bestFit="1" customWidth="1"/>
    <col min="7172" max="7172" width="11.28515625" style="629" customWidth="1"/>
    <col min="7173" max="7173" width="7.7109375" style="629" customWidth="1"/>
    <col min="7174" max="7174" width="9" style="629" customWidth="1"/>
    <col min="7175" max="7175" width="7.7109375" style="629" customWidth="1"/>
    <col min="7176" max="7176" width="11.28515625" style="629" customWidth="1"/>
    <col min="7177" max="7177" width="7.7109375" style="629" customWidth="1"/>
    <col min="7178" max="7178" width="8.28515625" style="629" customWidth="1"/>
    <col min="7179" max="7179" width="7.7109375" style="629" customWidth="1"/>
    <col min="7180" max="7180" width="11.28515625" style="629" customWidth="1"/>
    <col min="7181" max="7181" width="7.7109375" style="629" customWidth="1"/>
    <col min="7182" max="7182" width="8.28515625" style="629" customWidth="1"/>
    <col min="7183" max="7183" width="7.7109375" style="629" customWidth="1"/>
    <col min="7184" max="7184" width="11.28515625" style="629" customWidth="1"/>
    <col min="7185" max="7185" width="7.7109375" style="629" customWidth="1"/>
    <col min="7186" max="7186" width="8.28515625" style="629" customWidth="1"/>
    <col min="7187" max="7187" width="7.7109375" style="629" customWidth="1"/>
    <col min="7188" max="7188" width="11.28515625" style="629" customWidth="1"/>
    <col min="7189" max="7189" width="7.7109375" style="629" customWidth="1"/>
    <col min="7190" max="7190" width="8.28515625" style="629" customWidth="1"/>
    <col min="7191" max="7191" width="7.7109375" style="629" customWidth="1"/>
    <col min="7192" max="7192" width="11.28515625" style="629" customWidth="1"/>
    <col min="7193" max="7193" width="7.7109375" style="629" customWidth="1"/>
    <col min="7194" max="7194" width="8.28515625" style="629" customWidth="1"/>
    <col min="7195" max="7195" width="7.7109375" style="629" customWidth="1"/>
    <col min="7196" max="7196" width="11.28515625" style="629" customWidth="1"/>
    <col min="7197" max="7197" width="7.7109375" style="629" customWidth="1"/>
    <col min="7198" max="7198" width="8.28515625" style="629" customWidth="1"/>
    <col min="7199" max="7199" width="7.7109375" style="629" customWidth="1"/>
    <col min="7200" max="7200" width="12.85546875" style="629" bestFit="1" customWidth="1"/>
    <col min="7201" max="7201" width="11.28515625" style="629" bestFit="1" customWidth="1"/>
    <col min="7202" max="7202" width="11.42578125" style="629" bestFit="1" customWidth="1"/>
    <col min="7203" max="7203" width="8.5703125" style="629" customWidth="1"/>
    <col min="7204" max="7424" width="9.140625" style="629"/>
    <col min="7425" max="7425" width="3.140625" style="629" customWidth="1"/>
    <col min="7426" max="7426" width="12.28515625" style="629" customWidth="1"/>
    <col min="7427" max="7427" width="39" style="629" bestFit="1" customWidth="1"/>
    <col min="7428" max="7428" width="11.28515625" style="629" customWidth="1"/>
    <col min="7429" max="7429" width="7.7109375" style="629" customWidth="1"/>
    <col min="7430" max="7430" width="9" style="629" customWidth="1"/>
    <col min="7431" max="7431" width="7.7109375" style="629" customWidth="1"/>
    <col min="7432" max="7432" width="11.28515625" style="629" customWidth="1"/>
    <col min="7433" max="7433" width="7.7109375" style="629" customWidth="1"/>
    <col min="7434" max="7434" width="8.28515625" style="629" customWidth="1"/>
    <col min="7435" max="7435" width="7.7109375" style="629" customWidth="1"/>
    <col min="7436" max="7436" width="11.28515625" style="629" customWidth="1"/>
    <col min="7437" max="7437" width="7.7109375" style="629" customWidth="1"/>
    <col min="7438" max="7438" width="8.28515625" style="629" customWidth="1"/>
    <col min="7439" max="7439" width="7.7109375" style="629" customWidth="1"/>
    <col min="7440" max="7440" width="11.28515625" style="629" customWidth="1"/>
    <col min="7441" max="7441" width="7.7109375" style="629" customWidth="1"/>
    <col min="7442" max="7442" width="8.28515625" style="629" customWidth="1"/>
    <col min="7443" max="7443" width="7.7109375" style="629" customWidth="1"/>
    <col min="7444" max="7444" width="11.28515625" style="629" customWidth="1"/>
    <col min="7445" max="7445" width="7.7109375" style="629" customWidth="1"/>
    <col min="7446" max="7446" width="8.28515625" style="629" customWidth="1"/>
    <col min="7447" max="7447" width="7.7109375" style="629" customWidth="1"/>
    <col min="7448" max="7448" width="11.28515625" style="629" customWidth="1"/>
    <col min="7449" max="7449" width="7.7109375" style="629" customWidth="1"/>
    <col min="7450" max="7450" width="8.28515625" style="629" customWidth="1"/>
    <col min="7451" max="7451" width="7.7109375" style="629" customWidth="1"/>
    <col min="7452" max="7452" width="11.28515625" style="629" customWidth="1"/>
    <col min="7453" max="7453" width="7.7109375" style="629" customWidth="1"/>
    <col min="7454" max="7454" width="8.28515625" style="629" customWidth="1"/>
    <col min="7455" max="7455" width="7.7109375" style="629" customWidth="1"/>
    <col min="7456" max="7456" width="12.85546875" style="629" bestFit="1" customWidth="1"/>
    <col min="7457" max="7457" width="11.28515625" style="629" bestFit="1" customWidth="1"/>
    <col min="7458" max="7458" width="11.42578125" style="629" bestFit="1" customWidth="1"/>
    <col min="7459" max="7459" width="8.5703125" style="629" customWidth="1"/>
    <col min="7460" max="7680" width="9.140625" style="629"/>
    <col min="7681" max="7681" width="3.140625" style="629" customWidth="1"/>
    <col min="7682" max="7682" width="12.28515625" style="629" customWidth="1"/>
    <col min="7683" max="7683" width="39" style="629" bestFit="1" customWidth="1"/>
    <col min="7684" max="7684" width="11.28515625" style="629" customWidth="1"/>
    <col min="7685" max="7685" width="7.7109375" style="629" customWidth="1"/>
    <col min="7686" max="7686" width="9" style="629" customWidth="1"/>
    <col min="7687" max="7687" width="7.7109375" style="629" customWidth="1"/>
    <col min="7688" max="7688" width="11.28515625" style="629" customWidth="1"/>
    <col min="7689" max="7689" width="7.7109375" style="629" customWidth="1"/>
    <col min="7690" max="7690" width="8.28515625" style="629" customWidth="1"/>
    <col min="7691" max="7691" width="7.7109375" style="629" customWidth="1"/>
    <col min="7692" max="7692" width="11.28515625" style="629" customWidth="1"/>
    <col min="7693" max="7693" width="7.7109375" style="629" customWidth="1"/>
    <col min="7694" max="7694" width="8.28515625" style="629" customWidth="1"/>
    <col min="7695" max="7695" width="7.7109375" style="629" customWidth="1"/>
    <col min="7696" max="7696" width="11.28515625" style="629" customWidth="1"/>
    <col min="7697" max="7697" width="7.7109375" style="629" customWidth="1"/>
    <col min="7698" max="7698" width="8.28515625" style="629" customWidth="1"/>
    <col min="7699" max="7699" width="7.7109375" style="629" customWidth="1"/>
    <col min="7700" max="7700" width="11.28515625" style="629" customWidth="1"/>
    <col min="7701" max="7701" width="7.7109375" style="629" customWidth="1"/>
    <col min="7702" max="7702" width="8.28515625" style="629" customWidth="1"/>
    <col min="7703" max="7703" width="7.7109375" style="629" customWidth="1"/>
    <col min="7704" max="7704" width="11.28515625" style="629" customWidth="1"/>
    <col min="7705" max="7705" width="7.7109375" style="629" customWidth="1"/>
    <col min="7706" max="7706" width="8.28515625" style="629" customWidth="1"/>
    <col min="7707" max="7707" width="7.7109375" style="629" customWidth="1"/>
    <col min="7708" max="7708" width="11.28515625" style="629" customWidth="1"/>
    <col min="7709" max="7709" width="7.7109375" style="629" customWidth="1"/>
    <col min="7710" max="7710" width="8.28515625" style="629" customWidth="1"/>
    <col min="7711" max="7711" width="7.7109375" style="629" customWidth="1"/>
    <col min="7712" max="7712" width="12.85546875" style="629" bestFit="1" customWidth="1"/>
    <col min="7713" max="7713" width="11.28515625" style="629" bestFit="1" customWidth="1"/>
    <col min="7714" max="7714" width="11.42578125" style="629" bestFit="1" customWidth="1"/>
    <col min="7715" max="7715" width="8.5703125" style="629" customWidth="1"/>
    <col min="7716" max="7936" width="9.140625" style="629"/>
    <col min="7937" max="7937" width="3.140625" style="629" customWidth="1"/>
    <col min="7938" max="7938" width="12.28515625" style="629" customWidth="1"/>
    <col min="7939" max="7939" width="39" style="629" bestFit="1" customWidth="1"/>
    <col min="7940" max="7940" width="11.28515625" style="629" customWidth="1"/>
    <col min="7941" max="7941" width="7.7109375" style="629" customWidth="1"/>
    <col min="7942" max="7942" width="9" style="629" customWidth="1"/>
    <col min="7943" max="7943" width="7.7109375" style="629" customWidth="1"/>
    <col min="7944" max="7944" width="11.28515625" style="629" customWidth="1"/>
    <col min="7945" max="7945" width="7.7109375" style="629" customWidth="1"/>
    <col min="7946" max="7946" width="8.28515625" style="629" customWidth="1"/>
    <col min="7947" max="7947" width="7.7109375" style="629" customWidth="1"/>
    <col min="7948" max="7948" width="11.28515625" style="629" customWidth="1"/>
    <col min="7949" max="7949" width="7.7109375" style="629" customWidth="1"/>
    <col min="7950" max="7950" width="8.28515625" style="629" customWidth="1"/>
    <col min="7951" max="7951" width="7.7109375" style="629" customWidth="1"/>
    <col min="7952" max="7952" width="11.28515625" style="629" customWidth="1"/>
    <col min="7953" max="7953" width="7.7109375" style="629" customWidth="1"/>
    <col min="7954" max="7954" width="8.28515625" style="629" customWidth="1"/>
    <col min="7955" max="7955" width="7.7109375" style="629" customWidth="1"/>
    <col min="7956" max="7956" width="11.28515625" style="629" customWidth="1"/>
    <col min="7957" max="7957" width="7.7109375" style="629" customWidth="1"/>
    <col min="7958" max="7958" width="8.28515625" style="629" customWidth="1"/>
    <col min="7959" max="7959" width="7.7109375" style="629" customWidth="1"/>
    <col min="7960" max="7960" width="11.28515625" style="629" customWidth="1"/>
    <col min="7961" max="7961" width="7.7109375" style="629" customWidth="1"/>
    <col min="7962" max="7962" width="8.28515625" style="629" customWidth="1"/>
    <col min="7963" max="7963" width="7.7109375" style="629" customWidth="1"/>
    <col min="7964" max="7964" width="11.28515625" style="629" customWidth="1"/>
    <col min="7965" max="7965" width="7.7109375" style="629" customWidth="1"/>
    <col min="7966" max="7966" width="8.28515625" style="629" customWidth="1"/>
    <col min="7967" max="7967" width="7.7109375" style="629" customWidth="1"/>
    <col min="7968" max="7968" width="12.85546875" style="629" bestFit="1" customWidth="1"/>
    <col min="7969" max="7969" width="11.28515625" style="629" bestFit="1" customWidth="1"/>
    <col min="7970" max="7970" width="11.42578125" style="629" bestFit="1" customWidth="1"/>
    <col min="7971" max="7971" width="8.5703125" style="629" customWidth="1"/>
    <col min="7972" max="8192" width="9.140625" style="629"/>
    <col min="8193" max="8193" width="3.140625" style="629" customWidth="1"/>
    <col min="8194" max="8194" width="12.28515625" style="629" customWidth="1"/>
    <col min="8195" max="8195" width="39" style="629" bestFit="1" customWidth="1"/>
    <col min="8196" max="8196" width="11.28515625" style="629" customWidth="1"/>
    <col min="8197" max="8197" width="7.7109375" style="629" customWidth="1"/>
    <col min="8198" max="8198" width="9" style="629" customWidth="1"/>
    <col min="8199" max="8199" width="7.7109375" style="629" customWidth="1"/>
    <col min="8200" max="8200" width="11.28515625" style="629" customWidth="1"/>
    <col min="8201" max="8201" width="7.7109375" style="629" customWidth="1"/>
    <col min="8202" max="8202" width="8.28515625" style="629" customWidth="1"/>
    <col min="8203" max="8203" width="7.7109375" style="629" customWidth="1"/>
    <col min="8204" max="8204" width="11.28515625" style="629" customWidth="1"/>
    <col min="8205" max="8205" width="7.7109375" style="629" customWidth="1"/>
    <col min="8206" max="8206" width="8.28515625" style="629" customWidth="1"/>
    <col min="8207" max="8207" width="7.7109375" style="629" customWidth="1"/>
    <col min="8208" max="8208" width="11.28515625" style="629" customWidth="1"/>
    <col min="8209" max="8209" width="7.7109375" style="629" customWidth="1"/>
    <col min="8210" max="8210" width="8.28515625" style="629" customWidth="1"/>
    <col min="8211" max="8211" width="7.7109375" style="629" customWidth="1"/>
    <col min="8212" max="8212" width="11.28515625" style="629" customWidth="1"/>
    <col min="8213" max="8213" width="7.7109375" style="629" customWidth="1"/>
    <col min="8214" max="8214" width="8.28515625" style="629" customWidth="1"/>
    <col min="8215" max="8215" width="7.7109375" style="629" customWidth="1"/>
    <col min="8216" max="8216" width="11.28515625" style="629" customWidth="1"/>
    <col min="8217" max="8217" width="7.7109375" style="629" customWidth="1"/>
    <col min="8218" max="8218" width="8.28515625" style="629" customWidth="1"/>
    <col min="8219" max="8219" width="7.7109375" style="629" customWidth="1"/>
    <col min="8220" max="8220" width="11.28515625" style="629" customWidth="1"/>
    <col min="8221" max="8221" width="7.7109375" style="629" customWidth="1"/>
    <col min="8222" max="8222" width="8.28515625" style="629" customWidth="1"/>
    <col min="8223" max="8223" width="7.7109375" style="629" customWidth="1"/>
    <col min="8224" max="8224" width="12.85546875" style="629" bestFit="1" customWidth="1"/>
    <col min="8225" max="8225" width="11.28515625" style="629" bestFit="1" customWidth="1"/>
    <col min="8226" max="8226" width="11.42578125" style="629" bestFit="1" customWidth="1"/>
    <col min="8227" max="8227" width="8.5703125" style="629" customWidth="1"/>
    <col min="8228" max="8448" width="9.140625" style="629"/>
    <col min="8449" max="8449" width="3.140625" style="629" customWidth="1"/>
    <col min="8450" max="8450" width="12.28515625" style="629" customWidth="1"/>
    <col min="8451" max="8451" width="39" style="629" bestFit="1" customWidth="1"/>
    <col min="8452" max="8452" width="11.28515625" style="629" customWidth="1"/>
    <col min="8453" max="8453" width="7.7109375" style="629" customWidth="1"/>
    <col min="8454" max="8454" width="9" style="629" customWidth="1"/>
    <col min="8455" max="8455" width="7.7109375" style="629" customWidth="1"/>
    <col min="8456" max="8456" width="11.28515625" style="629" customWidth="1"/>
    <col min="8457" max="8457" width="7.7109375" style="629" customWidth="1"/>
    <col min="8458" max="8458" width="8.28515625" style="629" customWidth="1"/>
    <col min="8459" max="8459" width="7.7109375" style="629" customWidth="1"/>
    <col min="8460" max="8460" width="11.28515625" style="629" customWidth="1"/>
    <col min="8461" max="8461" width="7.7109375" style="629" customWidth="1"/>
    <col min="8462" max="8462" width="8.28515625" style="629" customWidth="1"/>
    <col min="8463" max="8463" width="7.7109375" style="629" customWidth="1"/>
    <col min="8464" max="8464" width="11.28515625" style="629" customWidth="1"/>
    <col min="8465" max="8465" width="7.7109375" style="629" customWidth="1"/>
    <col min="8466" max="8466" width="8.28515625" style="629" customWidth="1"/>
    <col min="8467" max="8467" width="7.7109375" style="629" customWidth="1"/>
    <col min="8468" max="8468" width="11.28515625" style="629" customWidth="1"/>
    <col min="8469" max="8469" width="7.7109375" style="629" customWidth="1"/>
    <col min="8470" max="8470" width="8.28515625" style="629" customWidth="1"/>
    <col min="8471" max="8471" width="7.7109375" style="629" customWidth="1"/>
    <col min="8472" max="8472" width="11.28515625" style="629" customWidth="1"/>
    <col min="8473" max="8473" width="7.7109375" style="629" customWidth="1"/>
    <col min="8474" max="8474" width="8.28515625" style="629" customWidth="1"/>
    <col min="8475" max="8475" width="7.7109375" style="629" customWidth="1"/>
    <col min="8476" max="8476" width="11.28515625" style="629" customWidth="1"/>
    <col min="8477" max="8477" width="7.7109375" style="629" customWidth="1"/>
    <col min="8478" max="8478" width="8.28515625" style="629" customWidth="1"/>
    <col min="8479" max="8479" width="7.7109375" style="629" customWidth="1"/>
    <col min="8480" max="8480" width="12.85546875" style="629" bestFit="1" customWidth="1"/>
    <col min="8481" max="8481" width="11.28515625" style="629" bestFit="1" customWidth="1"/>
    <col min="8482" max="8482" width="11.42578125" style="629" bestFit="1" customWidth="1"/>
    <col min="8483" max="8483" width="8.5703125" style="629" customWidth="1"/>
    <col min="8484" max="8704" width="9.140625" style="629"/>
    <col min="8705" max="8705" width="3.140625" style="629" customWidth="1"/>
    <col min="8706" max="8706" width="12.28515625" style="629" customWidth="1"/>
    <col min="8707" max="8707" width="39" style="629" bestFit="1" customWidth="1"/>
    <col min="8708" max="8708" width="11.28515625" style="629" customWidth="1"/>
    <col min="8709" max="8709" width="7.7109375" style="629" customWidth="1"/>
    <col min="8710" max="8710" width="9" style="629" customWidth="1"/>
    <col min="8711" max="8711" width="7.7109375" style="629" customWidth="1"/>
    <col min="8712" max="8712" width="11.28515625" style="629" customWidth="1"/>
    <col min="8713" max="8713" width="7.7109375" style="629" customWidth="1"/>
    <col min="8714" max="8714" width="8.28515625" style="629" customWidth="1"/>
    <col min="8715" max="8715" width="7.7109375" style="629" customWidth="1"/>
    <col min="8716" max="8716" width="11.28515625" style="629" customWidth="1"/>
    <col min="8717" max="8717" width="7.7109375" style="629" customWidth="1"/>
    <col min="8718" max="8718" width="8.28515625" style="629" customWidth="1"/>
    <col min="8719" max="8719" width="7.7109375" style="629" customWidth="1"/>
    <col min="8720" max="8720" width="11.28515625" style="629" customWidth="1"/>
    <col min="8721" max="8721" width="7.7109375" style="629" customWidth="1"/>
    <col min="8722" max="8722" width="8.28515625" style="629" customWidth="1"/>
    <col min="8723" max="8723" width="7.7109375" style="629" customWidth="1"/>
    <col min="8724" max="8724" width="11.28515625" style="629" customWidth="1"/>
    <col min="8725" max="8725" width="7.7109375" style="629" customWidth="1"/>
    <col min="8726" max="8726" width="8.28515625" style="629" customWidth="1"/>
    <col min="8727" max="8727" width="7.7109375" style="629" customWidth="1"/>
    <col min="8728" max="8728" width="11.28515625" style="629" customWidth="1"/>
    <col min="8729" max="8729" width="7.7109375" style="629" customWidth="1"/>
    <col min="8730" max="8730" width="8.28515625" style="629" customWidth="1"/>
    <col min="8731" max="8731" width="7.7109375" style="629" customWidth="1"/>
    <col min="8732" max="8732" width="11.28515625" style="629" customWidth="1"/>
    <col min="8733" max="8733" width="7.7109375" style="629" customWidth="1"/>
    <col min="8734" max="8734" width="8.28515625" style="629" customWidth="1"/>
    <col min="8735" max="8735" width="7.7109375" style="629" customWidth="1"/>
    <col min="8736" max="8736" width="12.85546875" style="629" bestFit="1" customWidth="1"/>
    <col min="8737" max="8737" width="11.28515625" style="629" bestFit="1" customWidth="1"/>
    <col min="8738" max="8738" width="11.42578125" style="629" bestFit="1" customWidth="1"/>
    <col min="8739" max="8739" width="8.5703125" style="629" customWidth="1"/>
    <col min="8740" max="8960" width="9.140625" style="629"/>
    <col min="8961" max="8961" width="3.140625" style="629" customWidth="1"/>
    <col min="8962" max="8962" width="12.28515625" style="629" customWidth="1"/>
    <col min="8963" max="8963" width="39" style="629" bestFit="1" customWidth="1"/>
    <col min="8964" max="8964" width="11.28515625" style="629" customWidth="1"/>
    <col min="8965" max="8965" width="7.7109375" style="629" customWidth="1"/>
    <col min="8966" max="8966" width="9" style="629" customWidth="1"/>
    <col min="8967" max="8967" width="7.7109375" style="629" customWidth="1"/>
    <col min="8968" max="8968" width="11.28515625" style="629" customWidth="1"/>
    <col min="8969" max="8969" width="7.7109375" style="629" customWidth="1"/>
    <col min="8970" max="8970" width="8.28515625" style="629" customWidth="1"/>
    <col min="8971" max="8971" width="7.7109375" style="629" customWidth="1"/>
    <col min="8972" max="8972" width="11.28515625" style="629" customWidth="1"/>
    <col min="8973" max="8973" width="7.7109375" style="629" customWidth="1"/>
    <col min="8974" max="8974" width="8.28515625" style="629" customWidth="1"/>
    <col min="8975" max="8975" width="7.7109375" style="629" customWidth="1"/>
    <col min="8976" max="8976" width="11.28515625" style="629" customWidth="1"/>
    <col min="8977" max="8977" width="7.7109375" style="629" customWidth="1"/>
    <col min="8978" max="8978" width="8.28515625" style="629" customWidth="1"/>
    <col min="8979" max="8979" width="7.7109375" style="629" customWidth="1"/>
    <col min="8980" max="8980" width="11.28515625" style="629" customWidth="1"/>
    <col min="8981" max="8981" width="7.7109375" style="629" customWidth="1"/>
    <col min="8982" max="8982" width="8.28515625" style="629" customWidth="1"/>
    <col min="8983" max="8983" width="7.7109375" style="629" customWidth="1"/>
    <col min="8984" max="8984" width="11.28515625" style="629" customWidth="1"/>
    <col min="8985" max="8985" width="7.7109375" style="629" customWidth="1"/>
    <col min="8986" max="8986" width="8.28515625" style="629" customWidth="1"/>
    <col min="8987" max="8987" width="7.7109375" style="629" customWidth="1"/>
    <col min="8988" max="8988" width="11.28515625" style="629" customWidth="1"/>
    <col min="8989" max="8989" width="7.7109375" style="629" customWidth="1"/>
    <col min="8990" max="8990" width="8.28515625" style="629" customWidth="1"/>
    <col min="8991" max="8991" width="7.7109375" style="629" customWidth="1"/>
    <col min="8992" max="8992" width="12.85546875" style="629" bestFit="1" customWidth="1"/>
    <col min="8993" max="8993" width="11.28515625" style="629" bestFit="1" customWidth="1"/>
    <col min="8994" max="8994" width="11.42578125" style="629" bestFit="1" customWidth="1"/>
    <col min="8995" max="8995" width="8.5703125" style="629" customWidth="1"/>
    <col min="8996" max="9216" width="9.140625" style="629"/>
    <col min="9217" max="9217" width="3.140625" style="629" customWidth="1"/>
    <col min="9218" max="9218" width="12.28515625" style="629" customWidth="1"/>
    <col min="9219" max="9219" width="39" style="629" bestFit="1" customWidth="1"/>
    <col min="9220" max="9220" width="11.28515625" style="629" customWidth="1"/>
    <col min="9221" max="9221" width="7.7109375" style="629" customWidth="1"/>
    <col min="9222" max="9222" width="9" style="629" customWidth="1"/>
    <col min="9223" max="9223" width="7.7109375" style="629" customWidth="1"/>
    <col min="9224" max="9224" width="11.28515625" style="629" customWidth="1"/>
    <col min="9225" max="9225" width="7.7109375" style="629" customWidth="1"/>
    <col min="9226" max="9226" width="8.28515625" style="629" customWidth="1"/>
    <col min="9227" max="9227" width="7.7109375" style="629" customWidth="1"/>
    <col min="9228" max="9228" width="11.28515625" style="629" customWidth="1"/>
    <col min="9229" max="9229" width="7.7109375" style="629" customWidth="1"/>
    <col min="9230" max="9230" width="8.28515625" style="629" customWidth="1"/>
    <col min="9231" max="9231" width="7.7109375" style="629" customWidth="1"/>
    <col min="9232" max="9232" width="11.28515625" style="629" customWidth="1"/>
    <col min="9233" max="9233" width="7.7109375" style="629" customWidth="1"/>
    <col min="9234" max="9234" width="8.28515625" style="629" customWidth="1"/>
    <col min="9235" max="9235" width="7.7109375" style="629" customWidth="1"/>
    <col min="9236" max="9236" width="11.28515625" style="629" customWidth="1"/>
    <col min="9237" max="9237" width="7.7109375" style="629" customWidth="1"/>
    <col min="9238" max="9238" width="8.28515625" style="629" customWidth="1"/>
    <col min="9239" max="9239" width="7.7109375" style="629" customWidth="1"/>
    <col min="9240" max="9240" width="11.28515625" style="629" customWidth="1"/>
    <col min="9241" max="9241" width="7.7109375" style="629" customWidth="1"/>
    <col min="9242" max="9242" width="8.28515625" style="629" customWidth="1"/>
    <col min="9243" max="9243" width="7.7109375" style="629" customWidth="1"/>
    <col min="9244" max="9244" width="11.28515625" style="629" customWidth="1"/>
    <col min="9245" max="9245" width="7.7109375" style="629" customWidth="1"/>
    <col min="9246" max="9246" width="8.28515625" style="629" customWidth="1"/>
    <col min="9247" max="9247" width="7.7109375" style="629" customWidth="1"/>
    <col min="9248" max="9248" width="12.85546875" style="629" bestFit="1" customWidth="1"/>
    <col min="9249" max="9249" width="11.28515625" style="629" bestFit="1" customWidth="1"/>
    <col min="9250" max="9250" width="11.42578125" style="629" bestFit="1" customWidth="1"/>
    <col min="9251" max="9251" width="8.5703125" style="629" customWidth="1"/>
    <col min="9252" max="9472" width="9.140625" style="629"/>
    <col min="9473" max="9473" width="3.140625" style="629" customWidth="1"/>
    <col min="9474" max="9474" width="12.28515625" style="629" customWidth="1"/>
    <col min="9475" max="9475" width="39" style="629" bestFit="1" customWidth="1"/>
    <col min="9476" max="9476" width="11.28515625" style="629" customWidth="1"/>
    <col min="9477" max="9477" width="7.7109375" style="629" customWidth="1"/>
    <col min="9478" max="9478" width="9" style="629" customWidth="1"/>
    <col min="9479" max="9479" width="7.7109375" style="629" customWidth="1"/>
    <col min="9480" max="9480" width="11.28515625" style="629" customWidth="1"/>
    <col min="9481" max="9481" width="7.7109375" style="629" customWidth="1"/>
    <col min="9482" max="9482" width="8.28515625" style="629" customWidth="1"/>
    <col min="9483" max="9483" width="7.7109375" style="629" customWidth="1"/>
    <col min="9484" max="9484" width="11.28515625" style="629" customWidth="1"/>
    <col min="9485" max="9485" width="7.7109375" style="629" customWidth="1"/>
    <col min="9486" max="9486" width="8.28515625" style="629" customWidth="1"/>
    <col min="9487" max="9487" width="7.7109375" style="629" customWidth="1"/>
    <col min="9488" max="9488" width="11.28515625" style="629" customWidth="1"/>
    <col min="9489" max="9489" width="7.7109375" style="629" customWidth="1"/>
    <col min="9490" max="9490" width="8.28515625" style="629" customWidth="1"/>
    <col min="9491" max="9491" width="7.7109375" style="629" customWidth="1"/>
    <col min="9492" max="9492" width="11.28515625" style="629" customWidth="1"/>
    <col min="9493" max="9493" width="7.7109375" style="629" customWidth="1"/>
    <col min="9494" max="9494" width="8.28515625" style="629" customWidth="1"/>
    <col min="9495" max="9495" width="7.7109375" style="629" customWidth="1"/>
    <col min="9496" max="9496" width="11.28515625" style="629" customWidth="1"/>
    <col min="9497" max="9497" width="7.7109375" style="629" customWidth="1"/>
    <col min="9498" max="9498" width="8.28515625" style="629" customWidth="1"/>
    <col min="9499" max="9499" width="7.7109375" style="629" customWidth="1"/>
    <col min="9500" max="9500" width="11.28515625" style="629" customWidth="1"/>
    <col min="9501" max="9501" width="7.7109375" style="629" customWidth="1"/>
    <col min="9502" max="9502" width="8.28515625" style="629" customWidth="1"/>
    <col min="9503" max="9503" width="7.7109375" style="629" customWidth="1"/>
    <col min="9504" max="9504" width="12.85546875" style="629" bestFit="1" customWidth="1"/>
    <col min="9505" max="9505" width="11.28515625" style="629" bestFit="1" customWidth="1"/>
    <col min="9506" max="9506" width="11.42578125" style="629" bestFit="1" customWidth="1"/>
    <col min="9507" max="9507" width="8.5703125" style="629" customWidth="1"/>
    <col min="9508" max="9728" width="9.140625" style="629"/>
    <col min="9729" max="9729" width="3.140625" style="629" customWidth="1"/>
    <col min="9730" max="9730" width="12.28515625" style="629" customWidth="1"/>
    <col min="9731" max="9731" width="39" style="629" bestFit="1" customWidth="1"/>
    <col min="9732" max="9732" width="11.28515625" style="629" customWidth="1"/>
    <col min="9733" max="9733" width="7.7109375" style="629" customWidth="1"/>
    <col min="9734" max="9734" width="9" style="629" customWidth="1"/>
    <col min="9735" max="9735" width="7.7109375" style="629" customWidth="1"/>
    <col min="9736" max="9736" width="11.28515625" style="629" customWidth="1"/>
    <col min="9737" max="9737" width="7.7109375" style="629" customWidth="1"/>
    <col min="9738" max="9738" width="8.28515625" style="629" customWidth="1"/>
    <col min="9739" max="9739" width="7.7109375" style="629" customWidth="1"/>
    <col min="9740" max="9740" width="11.28515625" style="629" customWidth="1"/>
    <col min="9741" max="9741" width="7.7109375" style="629" customWidth="1"/>
    <col min="9742" max="9742" width="8.28515625" style="629" customWidth="1"/>
    <col min="9743" max="9743" width="7.7109375" style="629" customWidth="1"/>
    <col min="9744" max="9744" width="11.28515625" style="629" customWidth="1"/>
    <col min="9745" max="9745" width="7.7109375" style="629" customWidth="1"/>
    <col min="9746" max="9746" width="8.28515625" style="629" customWidth="1"/>
    <col min="9747" max="9747" width="7.7109375" style="629" customWidth="1"/>
    <col min="9748" max="9748" width="11.28515625" style="629" customWidth="1"/>
    <col min="9749" max="9749" width="7.7109375" style="629" customWidth="1"/>
    <col min="9750" max="9750" width="8.28515625" style="629" customWidth="1"/>
    <col min="9751" max="9751" width="7.7109375" style="629" customWidth="1"/>
    <col min="9752" max="9752" width="11.28515625" style="629" customWidth="1"/>
    <col min="9753" max="9753" width="7.7109375" style="629" customWidth="1"/>
    <col min="9754" max="9754" width="8.28515625" style="629" customWidth="1"/>
    <col min="9755" max="9755" width="7.7109375" style="629" customWidth="1"/>
    <col min="9756" max="9756" width="11.28515625" style="629" customWidth="1"/>
    <col min="9757" max="9757" width="7.7109375" style="629" customWidth="1"/>
    <col min="9758" max="9758" width="8.28515625" style="629" customWidth="1"/>
    <col min="9759" max="9759" width="7.7109375" style="629" customWidth="1"/>
    <col min="9760" max="9760" width="12.85546875" style="629" bestFit="1" customWidth="1"/>
    <col min="9761" max="9761" width="11.28515625" style="629" bestFit="1" customWidth="1"/>
    <col min="9762" max="9762" width="11.42578125" style="629" bestFit="1" customWidth="1"/>
    <col min="9763" max="9763" width="8.5703125" style="629" customWidth="1"/>
    <col min="9764" max="9984" width="9.140625" style="629"/>
    <col min="9985" max="9985" width="3.140625" style="629" customWidth="1"/>
    <col min="9986" max="9986" width="12.28515625" style="629" customWidth="1"/>
    <col min="9987" max="9987" width="39" style="629" bestFit="1" customWidth="1"/>
    <col min="9988" max="9988" width="11.28515625" style="629" customWidth="1"/>
    <col min="9989" max="9989" width="7.7109375" style="629" customWidth="1"/>
    <col min="9990" max="9990" width="9" style="629" customWidth="1"/>
    <col min="9991" max="9991" width="7.7109375" style="629" customWidth="1"/>
    <col min="9992" max="9992" width="11.28515625" style="629" customWidth="1"/>
    <col min="9993" max="9993" width="7.7109375" style="629" customWidth="1"/>
    <col min="9994" max="9994" width="8.28515625" style="629" customWidth="1"/>
    <col min="9995" max="9995" width="7.7109375" style="629" customWidth="1"/>
    <col min="9996" max="9996" width="11.28515625" style="629" customWidth="1"/>
    <col min="9997" max="9997" width="7.7109375" style="629" customWidth="1"/>
    <col min="9998" max="9998" width="8.28515625" style="629" customWidth="1"/>
    <col min="9999" max="9999" width="7.7109375" style="629" customWidth="1"/>
    <col min="10000" max="10000" width="11.28515625" style="629" customWidth="1"/>
    <col min="10001" max="10001" width="7.7109375" style="629" customWidth="1"/>
    <col min="10002" max="10002" width="8.28515625" style="629" customWidth="1"/>
    <col min="10003" max="10003" width="7.7109375" style="629" customWidth="1"/>
    <col min="10004" max="10004" width="11.28515625" style="629" customWidth="1"/>
    <col min="10005" max="10005" width="7.7109375" style="629" customWidth="1"/>
    <col min="10006" max="10006" width="8.28515625" style="629" customWidth="1"/>
    <col min="10007" max="10007" width="7.7109375" style="629" customWidth="1"/>
    <col min="10008" max="10008" width="11.28515625" style="629" customWidth="1"/>
    <col min="10009" max="10009" width="7.7109375" style="629" customWidth="1"/>
    <col min="10010" max="10010" width="8.28515625" style="629" customWidth="1"/>
    <col min="10011" max="10011" width="7.7109375" style="629" customWidth="1"/>
    <col min="10012" max="10012" width="11.28515625" style="629" customWidth="1"/>
    <col min="10013" max="10013" width="7.7109375" style="629" customWidth="1"/>
    <col min="10014" max="10014" width="8.28515625" style="629" customWidth="1"/>
    <col min="10015" max="10015" width="7.7109375" style="629" customWidth="1"/>
    <col min="10016" max="10016" width="12.85546875" style="629" bestFit="1" customWidth="1"/>
    <col min="10017" max="10017" width="11.28515625" style="629" bestFit="1" customWidth="1"/>
    <col min="10018" max="10018" width="11.42578125" style="629" bestFit="1" customWidth="1"/>
    <col min="10019" max="10019" width="8.5703125" style="629" customWidth="1"/>
    <col min="10020" max="10240" width="9.140625" style="629"/>
    <col min="10241" max="10241" width="3.140625" style="629" customWidth="1"/>
    <col min="10242" max="10242" width="12.28515625" style="629" customWidth="1"/>
    <col min="10243" max="10243" width="39" style="629" bestFit="1" customWidth="1"/>
    <col min="10244" max="10244" width="11.28515625" style="629" customWidth="1"/>
    <col min="10245" max="10245" width="7.7109375" style="629" customWidth="1"/>
    <col min="10246" max="10246" width="9" style="629" customWidth="1"/>
    <col min="10247" max="10247" width="7.7109375" style="629" customWidth="1"/>
    <col min="10248" max="10248" width="11.28515625" style="629" customWidth="1"/>
    <col min="10249" max="10249" width="7.7109375" style="629" customWidth="1"/>
    <col min="10250" max="10250" width="8.28515625" style="629" customWidth="1"/>
    <col min="10251" max="10251" width="7.7109375" style="629" customWidth="1"/>
    <col min="10252" max="10252" width="11.28515625" style="629" customWidth="1"/>
    <col min="10253" max="10253" width="7.7109375" style="629" customWidth="1"/>
    <col min="10254" max="10254" width="8.28515625" style="629" customWidth="1"/>
    <col min="10255" max="10255" width="7.7109375" style="629" customWidth="1"/>
    <col min="10256" max="10256" width="11.28515625" style="629" customWidth="1"/>
    <col min="10257" max="10257" width="7.7109375" style="629" customWidth="1"/>
    <col min="10258" max="10258" width="8.28515625" style="629" customWidth="1"/>
    <col min="10259" max="10259" width="7.7109375" style="629" customWidth="1"/>
    <col min="10260" max="10260" width="11.28515625" style="629" customWidth="1"/>
    <col min="10261" max="10261" width="7.7109375" style="629" customWidth="1"/>
    <col min="10262" max="10262" width="8.28515625" style="629" customWidth="1"/>
    <col min="10263" max="10263" width="7.7109375" style="629" customWidth="1"/>
    <col min="10264" max="10264" width="11.28515625" style="629" customWidth="1"/>
    <col min="10265" max="10265" width="7.7109375" style="629" customWidth="1"/>
    <col min="10266" max="10266" width="8.28515625" style="629" customWidth="1"/>
    <col min="10267" max="10267" width="7.7109375" style="629" customWidth="1"/>
    <col min="10268" max="10268" width="11.28515625" style="629" customWidth="1"/>
    <col min="10269" max="10269" width="7.7109375" style="629" customWidth="1"/>
    <col min="10270" max="10270" width="8.28515625" style="629" customWidth="1"/>
    <col min="10271" max="10271" width="7.7109375" style="629" customWidth="1"/>
    <col min="10272" max="10272" width="12.85546875" style="629" bestFit="1" customWidth="1"/>
    <col min="10273" max="10273" width="11.28515625" style="629" bestFit="1" customWidth="1"/>
    <col min="10274" max="10274" width="11.42578125" style="629" bestFit="1" customWidth="1"/>
    <col min="10275" max="10275" width="8.5703125" style="629" customWidth="1"/>
    <col min="10276" max="10496" width="9.140625" style="629"/>
    <col min="10497" max="10497" width="3.140625" style="629" customWidth="1"/>
    <col min="10498" max="10498" width="12.28515625" style="629" customWidth="1"/>
    <col min="10499" max="10499" width="39" style="629" bestFit="1" customWidth="1"/>
    <col min="10500" max="10500" width="11.28515625" style="629" customWidth="1"/>
    <col min="10501" max="10501" width="7.7109375" style="629" customWidth="1"/>
    <col min="10502" max="10502" width="9" style="629" customWidth="1"/>
    <col min="10503" max="10503" width="7.7109375" style="629" customWidth="1"/>
    <col min="10504" max="10504" width="11.28515625" style="629" customWidth="1"/>
    <col min="10505" max="10505" width="7.7109375" style="629" customWidth="1"/>
    <col min="10506" max="10506" width="8.28515625" style="629" customWidth="1"/>
    <col min="10507" max="10507" width="7.7109375" style="629" customWidth="1"/>
    <col min="10508" max="10508" width="11.28515625" style="629" customWidth="1"/>
    <col min="10509" max="10509" width="7.7109375" style="629" customWidth="1"/>
    <col min="10510" max="10510" width="8.28515625" style="629" customWidth="1"/>
    <col min="10511" max="10511" width="7.7109375" style="629" customWidth="1"/>
    <col min="10512" max="10512" width="11.28515625" style="629" customWidth="1"/>
    <col min="10513" max="10513" width="7.7109375" style="629" customWidth="1"/>
    <col min="10514" max="10514" width="8.28515625" style="629" customWidth="1"/>
    <col min="10515" max="10515" width="7.7109375" style="629" customWidth="1"/>
    <col min="10516" max="10516" width="11.28515625" style="629" customWidth="1"/>
    <col min="10517" max="10517" width="7.7109375" style="629" customWidth="1"/>
    <col min="10518" max="10518" width="8.28515625" style="629" customWidth="1"/>
    <col min="10519" max="10519" width="7.7109375" style="629" customWidth="1"/>
    <col min="10520" max="10520" width="11.28515625" style="629" customWidth="1"/>
    <col min="10521" max="10521" width="7.7109375" style="629" customWidth="1"/>
    <col min="10522" max="10522" width="8.28515625" style="629" customWidth="1"/>
    <col min="10523" max="10523" width="7.7109375" style="629" customWidth="1"/>
    <col min="10524" max="10524" width="11.28515625" style="629" customWidth="1"/>
    <col min="10525" max="10525" width="7.7109375" style="629" customWidth="1"/>
    <col min="10526" max="10526" width="8.28515625" style="629" customWidth="1"/>
    <col min="10527" max="10527" width="7.7109375" style="629" customWidth="1"/>
    <col min="10528" max="10528" width="12.85546875" style="629" bestFit="1" customWidth="1"/>
    <col min="10529" max="10529" width="11.28515625" style="629" bestFit="1" customWidth="1"/>
    <col min="10530" max="10530" width="11.42578125" style="629" bestFit="1" customWidth="1"/>
    <col min="10531" max="10531" width="8.5703125" style="629" customWidth="1"/>
    <col min="10532" max="10752" width="9.140625" style="629"/>
    <col min="10753" max="10753" width="3.140625" style="629" customWidth="1"/>
    <col min="10754" max="10754" width="12.28515625" style="629" customWidth="1"/>
    <col min="10755" max="10755" width="39" style="629" bestFit="1" customWidth="1"/>
    <col min="10756" max="10756" width="11.28515625" style="629" customWidth="1"/>
    <col min="10757" max="10757" width="7.7109375" style="629" customWidth="1"/>
    <col min="10758" max="10758" width="9" style="629" customWidth="1"/>
    <col min="10759" max="10759" width="7.7109375" style="629" customWidth="1"/>
    <col min="10760" max="10760" width="11.28515625" style="629" customWidth="1"/>
    <col min="10761" max="10761" width="7.7109375" style="629" customWidth="1"/>
    <col min="10762" max="10762" width="8.28515625" style="629" customWidth="1"/>
    <col min="10763" max="10763" width="7.7109375" style="629" customWidth="1"/>
    <col min="10764" max="10764" width="11.28515625" style="629" customWidth="1"/>
    <col min="10765" max="10765" width="7.7109375" style="629" customWidth="1"/>
    <col min="10766" max="10766" width="8.28515625" style="629" customWidth="1"/>
    <col min="10767" max="10767" width="7.7109375" style="629" customWidth="1"/>
    <col min="10768" max="10768" width="11.28515625" style="629" customWidth="1"/>
    <col min="10769" max="10769" width="7.7109375" style="629" customWidth="1"/>
    <col min="10770" max="10770" width="8.28515625" style="629" customWidth="1"/>
    <col min="10771" max="10771" width="7.7109375" style="629" customWidth="1"/>
    <col min="10772" max="10772" width="11.28515625" style="629" customWidth="1"/>
    <col min="10773" max="10773" width="7.7109375" style="629" customWidth="1"/>
    <col min="10774" max="10774" width="8.28515625" style="629" customWidth="1"/>
    <col min="10775" max="10775" width="7.7109375" style="629" customWidth="1"/>
    <col min="10776" max="10776" width="11.28515625" style="629" customWidth="1"/>
    <col min="10777" max="10777" width="7.7109375" style="629" customWidth="1"/>
    <col min="10778" max="10778" width="8.28515625" style="629" customWidth="1"/>
    <col min="10779" max="10779" width="7.7109375" style="629" customWidth="1"/>
    <col min="10780" max="10780" width="11.28515625" style="629" customWidth="1"/>
    <col min="10781" max="10781" width="7.7109375" style="629" customWidth="1"/>
    <col min="10782" max="10782" width="8.28515625" style="629" customWidth="1"/>
    <col min="10783" max="10783" width="7.7109375" style="629" customWidth="1"/>
    <col min="10784" max="10784" width="12.85546875" style="629" bestFit="1" customWidth="1"/>
    <col min="10785" max="10785" width="11.28515625" style="629" bestFit="1" customWidth="1"/>
    <col min="10786" max="10786" width="11.42578125" style="629" bestFit="1" customWidth="1"/>
    <col min="10787" max="10787" width="8.5703125" style="629" customWidth="1"/>
    <col min="10788" max="11008" width="9.140625" style="629"/>
    <col min="11009" max="11009" width="3.140625" style="629" customWidth="1"/>
    <col min="11010" max="11010" width="12.28515625" style="629" customWidth="1"/>
    <col min="11011" max="11011" width="39" style="629" bestFit="1" customWidth="1"/>
    <col min="11012" max="11012" width="11.28515625" style="629" customWidth="1"/>
    <col min="11013" max="11013" width="7.7109375" style="629" customWidth="1"/>
    <col min="11014" max="11014" width="9" style="629" customWidth="1"/>
    <col min="11015" max="11015" width="7.7109375" style="629" customWidth="1"/>
    <col min="11016" max="11016" width="11.28515625" style="629" customWidth="1"/>
    <col min="11017" max="11017" width="7.7109375" style="629" customWidth="1"/>
    <col min="11018" max="11018" width="8.28515625" style="629" customWidth="1"/>
    <col min="11019" max="11019" width="7.7109375" style="629" customWidth="1"/>
    <col min="11020" max="11020" width="11.28515625" style="629" customWidth="1"/>
    <col min="11021" max="11021" width="7.7109375" style="629" customWidth="1"/>
    <col min="11022" max="11022" width="8.28515625" style="629" customWidth="1"/>
    <col min="11023" max="11023" width="7.7109375" style="629" customWidth="1"/>
    <col min="11024" max="11024" width="11.28515625" style="629" customWidth="1"/>
    <col min="11025" max="11025" width="7.7109375" style="629" customWidth="1"/>
    <col min="11026" max="11026" width="8.28515625" style="629" customWidth="1"/>
    <col min="11027" max="11027" width="7.7109375" style="629" customWidth="1"/>
    <col min="11028" max="11028" width="11.28515625" style="629" customWidth="1"/>
    <col min="11029" max="11029" width="7.7109375" style="629" customWidth="1"/>
    <col min="11030" max="11030" width="8.28515625" style="629" customWidth="1"/>
    <col min="11031" max="11031" width="7.7109375" style="629" customWidth="1"/>
    <col min="11032" max="11032" width="11.28515625" style="629" customWidth="1"/>
    <col min="11033" max="11033" width="7.7109375" style="629" customWidth="1"/>
    <col min="11034" max="11034" width="8.28515625" style="629" customWidth="1"/>
    <col min="11035" max="11035" width="7.7109375" style="629" customWidth="1"/>
    <col min="11036" max="11036" width="11.28515625" style="629" customWidth="1"/>
    <col min="11037" max="11037" width="7.7109375" style="629" customWidth="1"/>
    <col min="11038" max="11038" width="8.28515625" style="629" customWidth="1"/>
    <col min="11039" max="11039" width="7.7109375" style="629" customWidth="1"/>
    <col min="11040" max="11040" width="12.85546875" style="629" bestFit="1" customWidth="1"/>
    <col min="11041" max="11041" width="11.28515625" style="629" bestFit="1" customWidth="1"/>
    <col min="11042" max="11042" width="11.42578125" style="629" bestFit="1" customWidth="1"/>
    <col min="11043" max="11043" width="8.5703125" style="629" customWidth="1"/>
    <col min="11044" max="11264" width="9.140625" style="629"/>
    <col min="11265" max="11265" width="3.140625" style="629" customWidth="1"/>
    <col min="11266" max="11266" width="12.28515625" style="629" customWidth="1"/>
    <col min="11267" max="11267" width="39" style="629" bestFit="1" customWidth="1"/>
    <col min="11268" max="11268" width="11.28515625" style="629" customWidth="1"/>
    <col min="11269" max="11269" width="7.7109375" style="629" customWidth="1"/>
    <col min="11270" max="11270" width="9" style="629" customWidth="1"/>
    <col min="11271" max="11271" width="7.7109375" style="629" customWidth="1"/>
    <col min="11272" max="11272" width="11.28515625" style="629" customWidth="1"/>
    <col min="11273" max="11273" width="7.7109375" style="629" customWidth="1"/>
    <col min="11274" max="11274" width="8.28515625" style="629" customWidth="1"/>
    <col min="11275" max="11275" width="7.7109375" style="629" customWidth="1"/>
    <col min="11276" max="11276" width="11.28515625" style="629" customWidth="1"/>
    <col min="11277" max="11277" width="7.7109375" style="629" customWidth="1"/>
    <col min="11278" max="11278" width="8.28515625" style="629" customWidth="1"/>
    <col min="11279" max="11279" width="7.7109375" style="629" customWidth="1"/>
    <col min="11280" max="11280" width="11.28515625" style="629" customWidth="1"/>
    <col min="11281" max="11281" width="7.7109375" style="629" customWidth="1"/>
    <col min="11282" max="11282" width="8.28515625" style="629" customWidth="1"/>
    <col min="11283" max="11283" width="7.7109375" style="629" customWidth="1"/>
    <col min="11284" max="11284" width="11.28515625" style="629" customWidth="1"/>
    <col min="11285" max="11285" width="7.7109375" style="629" customWidth="1"/>
    <col min="11286" max="11286" width="8.28515625" style="629" customWidth="1"/>
    <col min="11287" max="11287" width="7.7109375" style="629" customWidth="1"/>
    <col min="11288" max="11288" width="11.28515625" style="629" customWidth="1"/>
    <col min="11289" max="11289" width="7.7109375" style="629" customWidth="1"/>
    <col min="11290" max="11290" width="8.28515625" style="629" customWidth="1"/>
    <col min="11291" max="11291" width="7.7109375" style="629" customWidth="1"/>
    <col min="11292" max="11292" width="11.28515625" style="629" customWidth="1"/>
    <col min="11293" max="11293" width="7.7109375" style="629" customWidth="1"/>
    <col min="11294" max="11294" width="8.28515625" style="629" customWidth="1"/>
    <col min="11295" max="11295" width="7.7109375" style="629" customWidth="1"/>
    <col min="11296" max="11296" width="12.85546875" style="629" bestFit="1" customWidth="1"/>
    <col min="11297" max="11297" width="11.28515625" style="629" bestFit="1" customWidth="1"/>
    <col min="11298" max="11298" width="11.42578125" style="629" bestFit="1" customWidth="1"/>
    <col min="11299" max="11299" width="8.5703125" style="629" customWidth="1"/>
    <col min="11300" max="11520" width="9.140625" style="629"/>
    <col min="11521" max="11521" width="3.140625" style="629" customWidth="1"/>
    <col min="11522" max="11522" width="12.28515625" style="629" customWidth="1"/>
    <col min="11523" max="11523" width="39" style="629" bestFit="1" customWidth="1"/>
    <col min="11524" max="11524" width="11.28515625" style="629" customWidth="1"/>
    <col min="11525" max="11525" width="7.7109375" style="629" customWidth="1"/>
    <col min="11526" max="11526" width="9" style="629" customWidth="1"/>
    <col min="11527" max="11527" width="7.7109375" style="629" customWidth="1"/>
    <col min="11528" max="11528" width="11.28515625" style="629" customWidth="1"/>
    <col min="11529" max="11529" width="7.7109375" style="629" customWidth="1"/>
    <col min="11530" max="11530" width="8.28515625" style="629" customWidth="1"/>
    <col min="11531" max="11531" width="7.7109375" style="629" customWidth="1"/>
    <col min="11532" max="11532" width="11.28515625" style="629" customWidth="1"/>
    <col min="11533" max="11533" width="7.7109375" style="629" customWidth="1"/>
    <col min="11534" max="11534" width="8.28515625" style="629" customWidth="1"/>
    <col min="11535" max="11535" width="7.7109375" style="629" customWidth="1"/>
    <col min="11536" max="11536" width="11.28515625" style="629" customWidth="1"/>
    <col min="11537" max="11537" width="7.7109375" style="629" customWidth="1"/>
    <col min="11538" max="11538" width="8.28515625" style="629" customWidth="1"/>
    <col min="11539" max="11539" width="7.7109375" style="629" customWidth="1"/>
    <col min="11540" max="11540" width="11.28515625" style="629" customWidth="1"/>
    <col min="11541" max="11541" width="7.7109375" style="629" customWidth="1"/>
    <col min="11542" max="11542" width="8.28515625" style="629" customWidth="1"/>
    <col min="11543" max="11543" width="7.7109375" style="629" customWidth="1"/>
    <col min="11544" max="11544" width="11.28515625" style="629" customWidth="1"/>
    <col min="11545" max="11545" width="7.7109375" style="629" customWidth="1"/>
    <col min="11546" max="11546" width="8.28515625" style="629" customWidth="1"/>
    <col min="11547" max="11547" width="7.7109375" style="629" customWidth="1"/>
    <col min="11548" max="11548" width="11.28515625" style="629" customWidth="1"/>
    <col min="11549" max="11549" width="7.7109375" style="629" customWidth="1"/>
    <col min="11550" max="11550" width="8.28515625" style="629" customWidth="1"/>
    <col min="11551" max="11551" width="7.7109375" style="629" customWidth="1"/>
    <col min="11552" max="11552" width="12.85546875" style="629" bestFit="1" customWidth="1"/>
    <col min="11553" max="11553" width="11.28515625" style="629" bestFit="1" customWidth="1"/>
    <col min="11554" max="11554" width="11.42578125" style="629" bestFit="1" customWidth="1"/>
    <col min="11555" max="11555" width="8.5703125" style="629" customWidth="1"/>
    <col min="11556" max="11776" width="9.140625" style="629"/>
    <col min="11777" max="11777" width="3.140625" style="629" customWidth="1"/>
    <col min="11778" max="11778" width="12.28515625" style="629" customWidth="1"/>
    <col min="11779" max="11779" width="39" style="629" bestFit="1" customWidth="1"/>
    <col min="11780" max="11780" width="11.28515625" style="629" customWidth="1"/>
    <col min="11781" max="11781" width="7.7109375" style="629" customWidth="1"/>
    <col min="11782" max="11782" width="9" style="629" customWidth="1"/>
    <col min="11783" max="11783" width="7.7109375" style="629" customWidth="1"/>
    <col min="11784" max="11784" width="11.28515625" style="629" customWidth="1"/>
    <col min="11785" max="11785" width="7.7109375" style="629" customWidth="1"/>
    <col min="11786" max="11786" width="8.28515625" style="629" customWidth="1"/>
    <col min="11787" max="11787" width="7.7109375" style="629" customWidth="1"/>
    <col min="11788" max="11788" width="11.28515625" style="629" customWidth="1"/>
    <col min="11789" max="11789" width="7.7109375" style="629" customWidth="1"/>
    <col min="11790" max="11790" width="8.28515625" style="629" customWidth="1"/>
    <col min="11791" max="11791" width="7.7109375" style="629" customWidth="1"/>
    <col min="11792" max="11792" width="11.28515625" style="629" customWidth="1"/>
    <col min="11793" max="11793" width="7.7109375" style="629" customWidth="1"/>
    <col min="11794" max="11794" width="8.28515625" style="629" customWidth="1"/>
    <col min="11795" max="11795" width="7.7109375" style="629" customWidth="1"/>
    <col min="11796" max="11796" width="11.28515625" style="629" customWidth="1"/>
    <col min="11797" max="11797" width="7.7109375" style="629" customWidth="1"/>
    <col min="11798" max="11798" width="8.28515625" style="629" customWidth="1"/>
    <col min="11799" max="11799" width="7.7109375" style="629" customWidth="1"/>
    <col min="11800" max="11800" width="11.28515625" style="629" customWidth="1"/>
    <col min="11801" max="11801" width="7.7109375" style="629" customWidth="1"/>
    <col min="11802" max="11802" width="8.28515625" style="629" customWidth="1"/>
    <col min="11803" max="11803" width="7.7109375" style="629" customWidth="1"/>
    <col min="11804" max="11804" width="11.28515625" style="629" customWidth="1"/>
    <col min="11805" max="11805" width="7.7109375" style="629" customWidth="1"/>
    <col min="11806" max="11806" width="8.28515625" style="629" customWidth="1"/>
    <col min="11807" max="11807" width="7.7109375" style="629" customWidth="1"/>
    <col min="11808" max="11808" width="12.85546875" style="629" bestFit="1" customWidth="1"/>
    <col min="11809" max="11809" width="11.28515625" style="629" bestFit="1" customWidth="1"/>
    <col min="11810" max="11810" width="11.42578125" style="629" bestFit="1" customWidth="1"/>
    <col min="11811" max="11811" width="8.5703125" style="629" customWidth="1"/>
    <col min="11812" max="12032" width="9.140625" style="629"/>
    <col min="12033" max="12033" width="3.140625" style="629" customWidth="1"/>
    <col min="12034" max="12034" width="12.28515625" style="629" customWidth="1"/>
    <col min="12035" max="12035" width="39" style="629" bestFit="1" customWidth="1"/>
    <col min="12036" max="12036" width="11.28515625" style="629" customWidth="1"/>
    <col min="12037" max="12037" width="7.7109375" style="629" customWidth="1"/>
    <col min="12038" max="12038" width="9" style="629" customWidth="1"/>
    <col min="12039" max="12039" width="7.7109375" style="629" customWidth="1"/>
    <col min="12040" max="12040" width="11.28515625" style="629" customWidth="1"/>
    <col min="12041" max="12041" width="7.7109375" style="629" customWidth="1"/>
    <col min="12042" max="12042" width="8.28515625" style="629" customWidth="1"/>
    <col min="12043" max="12043" width="7.7109375" style="629" customWidth="1"/>
    <col min="12044" max="12044" width="11.28515625" style="629" customWidth="1"/>
    <col min="12045" max="12045" width="7.7109375" style="629" customWidth="1"/>
    <col min="12046" max="12046" width="8.28515625" style="629" customWidth="1"/>
    <col min="12047" max="12047" width="7.7109375" style="629" customWidth="1"/>
    <col min="12048" max="12048" width="11.28515625" style="629" customWidth="1"/>
    <col min="12049" max="12049" width="7.7109375" style="629" customWidth="1"/>
    <col min="12050" max="12050" width="8.28515625" style="629" customWidth="1"/>
    <col min="12051" max="12051" width="7.7109375" style="629" customWidth="1"/>
    <col min="12052" max="12052" width="11.28515625" style="629" customWidth="1"/>
    <col min="12053" max="12053" width="7.7109375" style="629" customWidth="1"/>
    <col min="12054" max="12054" width="8.28515625" style="629" customWidth="1"/>
    <col min="12055" max="12055" width="7.7109375" style="629" customWidth="1"/>
    <col min="12056" max="12056" width="11.28515625" style="629" customWidth="1"/>
    <col min="12057" max="12057" width="7.7109375" style="629" customWidth="1"/>
    <col min="12058" max="12058" width="8.28515625" style="629" customWidth="1"/>
    <col min="12059" max="12059" width="7.7109375" style="629" customWidth="1"/>
    <col min="12060" max="12060" width="11.28515625" style="629" customWidth="1"/>
    <col min="12061" max="12061" width="7.7109375" style="629" customWidth="1"/>
    <col min="12062" max="12062" width="8.28515625" style="629" customWidth="1"/>
    <col min="12063" max="12063" width="7.7109375" style="629" customWidth="1"/>
    <col min="12064" max="12064" width="12.85546875" style="629" bestFit="1" customWidth="1"/>
    <col min="12065" max="12065" width="11.28515625" style="629" bestFit="1" customWidth="1"/>
    <col min="12066" max="12066" width="11.42578125" style="629" bestFit="1" customWidth="1"/>
    <col min="12067" max="12067" width="8.5703125" style="629" customWidth="1"/>
    <col min="12068" max="12288" width="9.140625" style="629"/>
    <col min="12289" max="12289" width="3.140625" style="629" customWidth="1"/>
    <col min="12290" max="12290" width="12.28515625" style="629" customWidth="1"/>
    <col min="12291" max="12291" width="39" style="629" bestFit="1" customWidth="1"/>
    <col min="12292" max="12292" width="11.28515625" style="629" customWidth="1"/>
    <col min="12293" max="12293" width="7.7109375" style="629" customWidth="1"/>
    <col min="12294" max="12294" width="9" style="629" customWidth="1"/>
    <col min="12295" max="12295" width="7.7109375" style="629" customWidth="1"/>
    <col min="12296" max="12296" width="11.28515625" style="629" customWidth="1"/>
    <col min="12297" max="12297" width="7.7109375" style="629" customWidth="1"/>
    <col min="12298" max="12298" width="8.28515625" style="629" customWidth="1"/>
    <col min="12299" max="12299" width="7.7109375" style="629" customWidth="1"/>
    <col min="12300" max="12300" width="11.28515625" style="629" customWidth="1"/>
    <col min="12301" max="12301" width="7.7109375" style="629" customWidth="1"/>
    <col min="12302" max="12302" width="8.28515625" style="629" customWidth="1"/>
    <col min="12303" max="12303" width="7.7109375" style="629" customWidth="1"/>
    <col min="12304" max="12304" width="11.28515625" style="629" customWidth="1"/>
    <col min="12305" max="12305" width="7.7109375" style="629" customWidth="1"/>
    <col min="12306" max="12306" width="8.28515625" style="629" customWidth="1"/>
    <col min="12307" max="12307" width="7.7109375" style="629" customWidth="1"/>
    <col min="12308" max="12308" width="11.28515625" style="629" customWidth="1"/>
    <col min="12309" max="12309" width="7.7109375" style="629" customWidth="1"/>
    <col min="12310" max="12310" width="8.28515625" style="629" customWidth="1"/>
    <col min="12311" max="12311" width="7.7109375" style="629" customWidth="1"/>
    <col min="12312" max="12312" width="11.28515625" style="629" customWidth="1"/>
    <col min="12313" max="12313" width="7.7109375" style="629" customWidth="1"/>
    <col min="12314" max="12314" width="8.28515625" style="629" customWidth="1"/>
    <col min="12315" max="12315" width="7.7109375" style="629" customWidth="1"/>
    <col min="12316" max="12316" width="11.28515625" style="629" customWidth="1"/>
    <col min="12317" max="12317" width="7.7109375" style="629" customWidth="1"/>
    <col min="12318" max="12318" width="8.28515625" style="629" customWidth="1"/>
    <col min="12319" max="12319" width="7.7109375" style="629" customWidth="1"/>
    <col min="12320" max="12320" width="12.85546875" style="629" bestFit="1" customWidth="1"/>
    <col min="12321" max="12321" width="11.28515625" style="629" bestFit="1" customWidth="1"/>
    <col min="12322" max="12322" width="11.42578125" style="629" bestFit="1" customWidth="1"/>
    <col min="12323" max="12323" width="8.5703125" style="629" customWidth="1"/>
    <col min="12324" max="12544" width="9.140625" style="629"/>
    <col min="12545" max="12545" width="3.140625" style="629" customWidth="1"/>
    <col min="12546" max="12546" width="12.28515625" style="629" customWidth="1"/>
    <col min="12547" max="12547" width="39" style="629" bestFit="1" customWidth="1"/>
    <col min="12548" max="12548" width="11.28515625" style="629" customWidth="1"/>
    <col min="12549" max="12549" width="7.7109375" style="629" customWidth="1"/>
    <col min="12550" max="12550" width="9" style="629" customWidth="1"/>
    <col min="12551" max="12551" width="7.7109375" style="629" customWidth="1"/>
    <col min="12552" max="12552" width="11.28515625" style="629" customWidth="1"/>
    <col min="12553" max="12553" width="7.7109375" style="629" customWidth="1"/>
    <col min="12554" max="12554" width="8.28515625" style="629" customWidth="1"/>
    <col min="12555" max="12555" width="7.7109375" style="629" customWidth="1"/>
    <col min="12556" max="12556" width="11.28515625" style="629" customWidth="1"/>
    <col min="12557" max="12557" width="7.7109375" style="629" customWidth="1"/>
    <col min="12558" max="12558" width="8.28515625" style="629" customWidth="1"/>
    <col min="12559" max="12559" width="7.7109375" style="629" customWidth="1"/>
    <col min="12560" max="12560" width="11.28515625" style="629" customWidth="1"/>
    <col min="12561" max="12561" width="7.7109375" style="629" customWidth="1"/>
    <col min="12562" max="12562" width="8.28515625" style="629" customWidth="1"/>
    <col min="12563" max="12563" width="7.7109375" style="629" customWidth="1"/>
    <col min="12564" max="12564" width="11.28515625" style="629" customWidth="1"/>
    <col min="12565" max="12565" width="7.7109375" style="629" customWidth="1"/>
    <col min="12566" max="12566" width="8.28515625" style="629" customWidth="1"/>
    <col min="12567" max="12567" width="7.7109375" style="629" customWidth="1"/>
    <col min="12568" max="12568" width="11.28515625" style="629" customWidth="1"/>
    <col min="12569" max="12569" width="7.7109375" style="629" customWidth="1"/>
    <col min="12570" max="12570" width="8.28515625" style="629" customWidth="1"/>
    <col min="12571" max="12571" width="7.7109375" style="629" customWidth="1"/>
    <col min="12572" max="12572" width="11.28515625" style="629" customWidth="1"/>
    <col min="12573" max="12573" width="7.7109375" style="629" customWidth="1"/>
    <col min="12574" max="12574" width="8.28515625" style="629" customWidth="1"/>
    <col min="12575" max="12575" width="7.7109375" style="629" customWidth="1"/>
    <col min="12576" max="12576" width="12.85546875" style="629" bestFit="1" customWidth="1"/>
    <col min="12577" max="12577" width="11.28515625" style="629" bestFit="1" customWidth="1"/>
    <col min="12578" max="12578" width="11.42578125" style="629" bestFit="1" customWidth="1"/>
    <col min="12579" max="12579" width="8.5703125" style="629" customWidth="1"/>
    <col min="12580" max="12800" width="9.140625" style="629"/>
    <col min="12801" max="12801" width="3.140625" style="629" customWidth="1"/>
    <col min="12802" max="12802" width="12.28515625" style="629" customWidth="1"/>
    <col min="12803" max="12803" width="39" style="629" bestFit="1" customWidth="1"/>
    <col min="12804" max="12804" width="11.28515625" style="629" customWidth="1"/>
    <col min="12805" max="12805" width="7.7109375" style="629" customWidth="1"/>
    <col min="12806" max="12806" width="9" style="629" customWidth="1"/>
    <col min="12807" max="12807" width="7.7109375" style="629" customWidth="1"/>
    <col min="12808" max="12808" width="11.28515625" style="629" customWidth="1"/>
    <col min="12809" max="12809" width="7.7109375" style="629" customWidth="1"/>
    <col min="12810" max="12810" width="8.28515625" style="629" customWidth="1"/>
    <col min="12811" max="12811" width="7.7109375" style="629" customWidth="1"/>
    <col min="12812" max="12812" width="11.28515625" style="629" customWidth="1"/>
    <col min="12813" max="12813" width="7.7109375" style="629" customWidth="1"/>
    <col min="12814" max="12814" width="8.28515625" style="629" customWidth="1"/>
    <col min="12815" max="12815" width="7.7109375" style="629" customWidth="1"/>
    <col min="12816" max="12816" width="11.28515625" style="629" customWidth="1"/>
    <col min="12817" max="12817" width="7.7109375" style="629" customWidth="1"/>
    <col min="12818" max="12818" width="8.28515625" style="629" customWidth="1"/>
    <col min="12819" max="12819" width="7.7109375" style="629" customWidth="1"/>
    <col min="12820" max="12820" width="11.28515625" style="629" customWidth="1"/>
    <col min="12821" max="12821" width="7.7109375" style="629" customWidth="1"/>
    <col min="12822" max="12822" width="8.28515625" style="629" customWidth="1"/>
    <col min="12823" max="12823" width="7.7109375" style="629" customWidth="1"/>
    <col min="12824" max="12824" width="11.28515625" style="629" customWidth="1"/>
    <col min="12825" max="12825" width="7.7109375" style="629" customWidth="1"/>
    <col min="12826" max="12826" width="8.28515625" style="629" customWidth="1"/>
    <col min="12827" max="12827" width="7.7109375" style="629" customWidth="1"/>
    <col min="12828" max="12828" width="11.28515625" style="629" customWidth="1"/>
    <col min="12829" max="12829" width="7.7109375" style="629" customWidth="1"/>
    <col min="12830" max="12830" width="8.28515625" style="629" customWidth="1"/>
    <col min="12831" max="12831" width="7.7109375" style="629" customWidth="1"/>
    <col min="12832" max="12832" width="12.85546875" style="629" bestFit="1" customWidth="1"/>
    <col min="12833" max="12833" width="11.28515625" style="629" bestFit="1" customWidth="1"/>
    <col min="12834" max="12834" width="11.42578125" style="629" bestFit="1" customWidth="1"/>
    <col min="12835" max="12835" width="8.5703125" style="629" customWidth="1"/>
    <col min="12836" max="13056" width="9.140625" style="629"/>
    <col min="13057" max="13057" width="3.140625" style="629" customWidth="1"/>
    <col min="13058" max="13058" width="12.28515625" style="629" customWidth="1"/>
    <col min="13059" max="13059" width="39" style="629" bestFit="1" customWidth="1"/>
    <col min="13060" max="13060" width="11.28515625" style="629" customWidth="1"/>
    <col min="13061" max="13061" width="7.7109375" style="629" customWidth="1"/>
    <col min="13062" max="13062" width="9" style="629" customWidth="1"/>
    <col min="13063" max="13063" width="7.7109375" style="629" customWidth="1"/>
    <col min="13064" max="13064" width="11.28515625" style="629" customWidth="1"/>
    <col min="13065" max="13065" width="7.7109375" style="629" customWidth="1"/>
    <col min="13066" max="13066" width="8.28515625" style="629" customWidth="1"/>
    <col min="13067" max="13067" width="7.7109375" style="629" customWidth="1"/>
    <col min="13068" max="13068" width="11.28515625" style="629" customWidth="1"/>
    <col min="13069" max="13069" width="7.7109375" style="629" customWidth="1"/>
    <col min="13070" max="13070" width="8.28515625" style="629" customWidth="1"/>
    <col min="13071" max="13071" width="7.7109375" style="629" customWidth="1"/>
    <col min="13072" max="13072" width="11.28515625" style="629" customWidth="1"/>
    <col min="13073" max="13073" width="7.7109375" style="629" customWidth="1"/>
    <col min="13074" max="13074" width="8.28515625" style="629" customWidth="1"/>
    <col min="13075" max="13075" width="7.7109375" style="629" customWidth="1"/>
    <col min="13076" max="13076" width="11.28515625" style="629" customWidth="1"/>
    <col min="13077" max="13077" width="7.7109375" style="629" customWidth="1"/>
    <col min="13078" max="13078" width="8.28515625" style="629" customWidth="1"/>
    <col min="13079" max="13079" width="7.7109375" style="629" customWidth="1"/>
    <col min="13080" max="13080" width="11.28515625" style="629" customWidth="1"/>
    <col min="13081" max="13081" width="7.7109375" style="629" customWidth="1"/>
    <col min="13082" max="13082" width="8.28515625" style="629" customWidth="1"/>
    <col min="13083" max="13083" width="7.7109375" style="629" customWidth="1"/>
    <col min="13084" max="13084" width="11.28515625" style="629" customWidth="1"/>
    <col min="13085" max="13085" width="7.7109375" style="629" customWidth="1"/>
    <col min="13086" max="13086" width="8.28515625" style="629" customWidth="1"/>
    <col min="13087" max="13087" width="7.7109375" style="629" customWidth="1"/>
    <col min="13088" max="13088" width="12.85546875" style="629" bestFit="1" customWidth="1"/>
    <col min="13089" max="13089" width="11.28515625" style="629" bestFit="1" customWidth="1"/>
    <col min="13090" max="13090" width="11.42578125" style="629" bestFit="1" customWidth="1"/>
    <col min="13091" max="13091" width="8.5703125" style="629" customWidth="1"/>
    <col min="13092" max="13312" width="9.140625" style="629"/>
    <col min="13313" max="13313" width="3.140625" style="629" customWidth="1"/>
    <col min="13314" max="13314" width="12.28515625" style="629" customWidth="1"/>
    <col min="13315" max="13315" width="39" style="629" bestFit="1" customWidth="1"/>
    <col min="13316" max="13316" width="11.28515625" style="629" customWidth="1"/>
    <col min="13317" max="13317" width="7.7109375" style="629" customWidth="1"/>
    <col min="13318" max="13318" width="9" style="629" customWidth="1"/>
    <col min="13319" max="13319" width="7.7109375" style="629" customWidth="1"/>
    <col min="13320" max="13320" width="11.28515625" style="629" customWidth="1"/>
    <col min="13321" max="13321" width="7.7109375" style="629" customWidth="1"/>
    <col min="13322" max="13322" width="8.28515625" style="629" customWidth="1"/>
    <col min="13323" max="13323" width="7.7109375" style="629" customWidth="1"/>
    <col min="13324" max="13324" width="11.28515625" style="629" customWidth="1"/>
    <col min="13325" max="13325" width="7.7109375" style="629" customWidth="1"/>
    <col min="13326" max="13326" width="8.28515625" style="629" customWidth="1"/>
    <col min="13327" max="13327" width="7.7109375" style="629" customWidth="1"/>
    <col min="13328" max="13328" width="11.28515625" style="629" customWidth="1"/>
    <col min="13329" max="13329" width="7.7109375" style="629" customWidth="1"/>
    <col min="13330" max="13330" width="8.28515625" style="629" customWidth="1"/>
    <col min="13331" max="13331" width="7.7109375" style="629" customWidth="1"/>
    <col min="13332" max="13332" width="11.28515625" style="629" customWidth="1"/>
    <col min="13333" max="13333" width="7.7109375" style="629" customWidth="1"/>
    <col min="13334" max="13334" width="8.28515625" style="629" customWidth="1"/>
    <col min="13335" max="13335" width="7.7109375" style="629" customWidth="1"/>
    <col min="13336" max="13336" width="11.28515625" style="629" customWidth="1"/>
    <col min="13337" max="13337" width="7.7109375" style="629" customWidth="1"/>
    <col min="13338" max="13338" width="8.28515625" style="629" customWidth="1"/>
    <col min="13339" max="13339" width="7.7109375" style="629" customWidth="1"/>
    <col min="13340" max="13340" width="11.28515625" style="629" customWidth="1"/>
    <col min="13341" max="13341" width="7.7109375" style="629" customWidth="1"/>
    <col min="13342" max="13342" width="8.28515625" style="629" customWidth="1"/>
    <col min="13343" max="13343" width="7.7109375" style="629" customWidth="1"/>
    <col min="13344" max="13344" width="12.85546875" style="629" bestFit="1" customWidth="1"/>
    <col min="13345" max="13345" width="11.28515625" style="629" bestFit="1" customWidth="1"/>
    <col min="13346" max="13346" width="11.42578125" style="629" bestFit="1" customWidth="1"/>
    <col min="13347" max="13347" width="8.5703125" style="629" customWidth="1"/>
    <col min="13348" max="13568" width="9.140625" style="629"/>
    <col min="13569" max="13569" width="3.140625" style="629" customWidth="1"/>
    <col min="13570" max="13570" width="12.28515625" style="629" customWidth="1"/>
    <col min="13571" max="13571" width="39" style="629" bestFit="1" customWidth="1"/>
    <col min="13572" max="13572" width="11.28515625" style="629" customWidth="1"/>
    <col min="13573" max="13573" width="7.7109375" style="629" customWidth="1"/>
    <col min="13574" max="13574" width="9" style="629" customWidth="1"/>
    <col min="13575" max="13575" width="7.7109375" style="629" customWidth="1"/>
    <col min="13576" max="13576" width="11.28515625" style="629" customWidth="1"/>
    <col min="13577" max="13577" width="7.7109375" style="629" customWidth="1"/>
    <col min="13578" max="13578" width="8.28515625" style="629" customWidth="1"/>
    <col min="13579" max="13579" width="7.7109375" style="629" customWidth="1"/>
    <col min="13580" max="13580" width="11.28515625" style="629" customWidth="1"/>
    <col min="13581" max="13581" width="7.7109375" style="629" customWidth="1"/>
    <col min="13582" max="13582" width="8.28515625" style="629" customWidth="1"/>
    <col min="13583" max="13583" width="7.7109375" style="629" customWidth="1"/>
    <col min="13584" max="13584" width="11.28515625" style="629" customWidth="1"/>
    <col min="13585" max="13585" width="7.7109375" style="629" customWidth="1"/>
    <col min="13586" max="13586" width="8.28515625" style="629" customWidth="1"/>
    <col min="13587" max="13587" width="7.7109375" style="629" customWidth="1"/>
    <col min="13588" max="13588" width="11.28515625" style="629" customWidth="1"/>
    <col min="13589" max="13589" width="7.7109375" style="629" customWidth="1"/>
    <col min="13590" max="13590" width="8.28515625" style="629" customWidth="1"/>
    <col min="13591" max="13591" width="7.7109375" style="629" customWidth="1"/>
    <col min="13592" max="13592" width="11.28515625" style="629" customWidth="1"/>
    <col min="13593" max="13593" width="7.7109375" style="629" customWidth="1"/>
    <col min="13594" max="13594" width="8.28515625" style="629" customWidth="1"/>
    <col min="13595" max="13595" width="7.7109375" style="629" customWidth="1"/>
    <col min="13596" max="13596" width="11.28515625" style="629" customWidth="1"/>
    <col min="13597" max="13597" width="7.7109375" style="629" customWidth="1"/>
    <col min="13598" max="13598" width="8.28515625" style="629" customWidth="1"/>
    <col min="13599" max="13599" width="7.7109375" style="629" customWidth="1"/>
    <col min="13600" max="13600" width="12.85546875" style="629" bestFit="1" customWidth="1"/>
    <col min="13601" max="13601" width="11.28515625" style="629" bestFit="1" customWidth="1"/>
    <col min="13602" max="13602" width="11.42578125" style="629" bestFit="1" customWidth="1"/>
    <col min="13603" max="13603" width="8.5703125" style="629" customWidth="1"/>
    <col min="13604" max="13824" width="9.140625" style="629"/>
    <col min="13825" max="13825" width="3.140625" style="629" customWidth="1"/>
    <col min="13826" max="13826" width="12.28515625" style="629" customWidth="1"/>
    <col min="13827" max="13827" width="39" style="629" bestFit="1" customWidth="1"/>
    <col min="13828" max="13828" width="11.28515625" style="629" customWidth="1"/>
    <col min="13829" max="13829" width="7.7109375" style="629" customWidth="1"/>
    <col min="13830" max="13830" width="9" style="629" customWidth="1"/>
    <col min="13831" max="13831" width="7.7109375" style="629" customWidth="1"/>
    <col min="13832" max="13832" width="11.28515625" style="629" customWidth="1"/>
    <col min="13833" max="13833" width="7.7109375" style="629" customWidth="1"/>
    <col min="13834" max="13834" width="8.28515625" style="629" customWidth="1"/>
    <col min="13835" max="13835" width="7.7109375" style="629" customWidth="1"/>
    <col min="13836" max="13836" width="11.28515625" style="629" customWidth="1"/>
    <col min="13837" max="13837" width="7.7109375" style="629" customWidth="1"/>
    <col min="13838" max="13838" width="8.28515625" style="629" customWidth="1"/>
    <col min="13839" max="13839" width="7.7109375" style="629" customWidth="1"/>
    <col min="13840" max="13840" width="11.28515625" style="629" customWidth="1"/>
    <col min="13841" max="13841" width="7.7109375" style="629" customWidth="1"/>
    <col min="13842" max="13842" width="8.28515625" style="629" customWidth="1"/>
    <col min="13843" max="13843" width="7.7109375" style="629" customWidth="1"/>
    <col min="13844" max="13844" width="11.28515625" style="629" customWidth="1"/>
    <col min="13845" max="13845" width="7.7109375" style="629" customWidth="1"/>
    <col min="13846" max="13846" width="8.28515625" style="629" customWidth="1"/>
    <col min="13847" max="13847" width="7.7109375" style="629" customWidth="1"/>
    <col min="13848" max="13848" width="11.28515625" style="629" customWidth="1"/>
    <col min="13849" max="13849" width="7.7109375" style="629" customWidth="1"/>
    <col min="13850" max="13850" width="8.28515625" style="629" customWidth="1"/>
    <col min="13851" max="13851" width="7.7109375" style="629" customWidth="1"/>
    <col min="13852" max="13852" width="11.28515625" style="629" customWidth="1"/>
    <col min="13853" max="13853" width="7.7109375" style="629" customWidth="1"/>
    <col min="13854" max="13854" width="8.28515625" style="629" customWidth="1"/>
    <col min="13855" max="13855" width="7.7109375" style="629" customWidth="1"/>
    <col min="13856" max="13856" width="12.85546875" style="629" bestFit="1" customWidth="1"/>
    <col min="13857" max="13857" width="11.28515625" style="629" bestFit="1" customWidth="1"/>
    <col min="13858" max="13858" width="11.42578125" style="629" bestFit="1" customWidth="1"/>
    <col min="13859" max="13859" width="8.5703125" style="629" customWidth="1"/>
    <col min="13860" max="14080" width="9.140625" style="629"/>
    <col min="14081" max="14081" width="3.140625" style="629" customWidth="1"/>
    <col min="14082" max="14082" width="12.28515625" style="629" customWidth="1"/>
    <col min="14083" max="14083" width="39" style="629" bestFit="1" customWidth="1"/>
    <col min="14084" max="14084" width="11.28515625" style="629" customWidth="1"/>
    <col min="14085" max="14085" width="7.7109375" style="629" customWidth="1"/>
    <col min="14086" max="14086" width="9" style="629" customWidth="1"/>
    <col min="14087" max="14087" width="7.7109375" style="629" customWidth="1"/>
    <col min="14088" max="14088" width="11.28515625" style="629" customWidth="1"/>
    <col min="14089" max="14089" width="7.7109375" style="629" customWidth="1"/>
    <col min="14090" max="14090" width="8.28515625" style="629" customWidth="1"/>
    <col min="14091" max="14091" width="7.7109375" style="629" customWidth="1"/>
    <col min="14092" max="14092" width="11.28515625" style="629" customWidth="1"/>
    <col min="14093" max="14093" width="7.7109375" style="629" customWidth="1"/>
    <col min="14094" max="14094" width="8.28515625" style="629" customWidth="1"/>
    <col min="14095" max="14095" width="7.7109375" style="629" customWidth="1"/>
    <col min="14096" max="14096" width="11.28515625" style="629" customWidth="1"/>
    <col min="14097" max="14097" width="7.7109375" style="629" customWidth="1"/>
    <col min="14098" max="14098" width="8.28515625" style="629" customWidth="1"/>
    <col min="14099" max="14099" width="7.7109375" style="629" customWidth="1"/>
    <col min="14100" max="14100" width="11.28515625" style="629" customWidth="1"/>
    <col min="14101" max="14101" width="7.7109375" style="629" customWidth="1"/>
    <col min="14102" max="14102" width="8.28515625" style="629" customWidth="1"/>
    <col min="14103" max="14103" width="7.7109375" style="629" customWidth="1"/>
    <col min="14104" max="14104" width="11.28515625" style="629" customWidth="1"/>
    <col min="14105" max="14105" width="7.7109375" style="629" customWidth="1"/>
    <col min="14106" max="14106" width="8.28515625" style="629" customWidth="1"/>
    <col min="14107" max="14107" width="7.7109375" style="629" customWidth="1"/>
    <col min="14108" max="14108" width="11.28515625" style="629" customWidth="1"/>
    <col min="14109" max="14109" width="7.7109375" style="629" customWidth="1"/>
    <col min="14110" max="14110" width="8.28515625" style="629" customWidth="1"/>
    <col min="14111" max="14111" width="7.7109375" style="629" customWidth="1"/>
    <col min="14112" max="14112" width="12.85546875" style="629" bestFit="1" customWidth="1"/>
    <col min="14113" max="14113" width="11.28515625" style="629" bestFit="1" customWidth="1"/>
    <col min="14114" max="14114" width="11.42578125" style="629" bestFit="1" customWidth="1"/>
    <col min="14115" max="14115" width="8.5703125" style="629" customWidth="1"/>
    <col min="14116" max="14336" width="9.140625" style="629"/>
    <col min="14337" max="14337" width="3.140625" style="629" customWidth="1"/>
    <col min="14338" max="14338" width="12.28515625" style="629" customWidth="1"/>
    <col min="14339" max="14339" width="39" style="629" bestFit="1" customWidth="1"/>
    <col min="14340" max="14340" width="11.28515625" style="629" customWidth="1"/>
    <col min="14341" max="14341" width="7.7109375" style="629" customWidth="1"/>
    <col min="14342" max="14342" width="9" style="629" customWidth="1"/>
    <col min="14343" max="14343" width="7.7109375" style="629" customWidth="1"/>
    <col min="14344" max="14344" width="11.28515625" style="629" customWidth="1"/>
    <col min="14345" max="14345" width="7.7109375" style="629" customWidth="1"/>
    <col min="14346" max="14346" width="8.28515625" style="629" customWidth="1"/>
    <col min="14347" max="14347" width="7.7109375" style="629" customWidth="1"/>
    <col min="14348" max="14348" width="11.28515625" style="629" customWidth="1"/>
    <col min="14349" max="14349" width="7.7109375" style="629" customWidth="1"/>
    <col min="14350" max="14350" width="8.28515625" style="629" customWidth="1"/>
    <col min="14351" max="14351" width="7.7109375" style="629" customWidth="1"/>
    <col min="14352" max="14352" width="11.28515625" style="629" customWidth="1"/>
    <col min="14353" max="14353" width="7.7109375" style="629" customWidth="1"/>
    <col min="14354" max="14354" width="8.28515625" style="629" customWidth="1"/>
    <col min="14355" max="14355" width="7.7109375" style="629" customWidth="1"/>
    <col min="14356" max="14356" width="11.28515625" style="629" customWidth="1"/>
    <col min="14357" max="14357" width="7.7109375" style="629" customWidth="1"/>
    <col min="14358" max="14358" width="8.28515625" style="629" customWidth="1"/>
    <col min="14359" max="14359" width="7.7109375" style="629" customWidth="1"/>
    <col min="14360" max="14360" width="11.28515625" style="629" customWidth="1"/>
    <col min="14361" max="14361" width="7.7109375" style="629" customWidth="1"/>
    <col min="14362" max="14362" width="8.28515625" style="629" customWidth="1"/>
    <col min="14363" max="14363" width="7.7109375" style="629" customWidth="1"/>
    <col min="14364" max="14364" width="11.28515625" style="629" customWidth="1"/>
    <col min="14365" max="14365" width="7.7109375" style="629" customWidth="1"/>
    <col min="14366" max="14366" width="8.28515625" style="629" customWidth="1"/>
    <col min="14367" max="14367" width="7.7109375" style="629" customWidth="1"/>
    <col min="14368" max="14368" width="12.85546875" style="629" bestFit="1" customWidth="1"/>
    <col min="14369" max="14369" width="11.28515625" style="629" bestFit="1" customWidth="1"/>
    <col min="14370" max="14370" width="11.42578125" style="629" bestFit="1" customWidth="1"/>
    <col min="14371" max="14371" width="8.5703125" style="629" customWidth="1"/>
    <col min="14372" max="14592" width="9.140625" style="629"/>
    <col min="14593" max="14593" width="3.140625" style="629" customWidth="1"/>
    <col min="14594" max="14594" width="12.28515625" style="629" customWidth="1"/>
    <col min="14595" max="14595" width="39" style="629" bestFit="1" customWidth="1"/>
    <col min="14596" max="14596" width="11.28515625" style="629" customWidth="1"/>
    <col min="14597" max="14597" width="7.7109375" style="629" customWidth="1"/>
    <col min="14598" max="14598" width="9" style="629" customWidth="1"/>
    <col min="14599" max="14599" width="7.7109375" style="629" customWidth="1"/>
    <col min="14600" max="14600" width="11.28515625" style="629" customWidth="1"/>
    <col min="14601" max="14601" width="7.7109375" style="629" customWidth="1"/>
    <col min="14602" max="14602" width="8.28515625" style="629" customWidth="1"/>
    <col min="14603" max="14603" width="7.7109375" style="629" customWidth="1"/>
    <col min="14604" max="14604" width="11.28515625" style="629" customWidth="1"/>
    <col min="14605" max="14605" width="7.7109375" style="629" customWidth="1"/>
    <col min="14606" max="14606" width="8.28515625" style="629" customWidth="1"/>
    <col min="14607" max="14607" width="7.7109375" style="629" customWidth="1"/>
    <col min="14608" max="14608" width="11.28515625" style="629" customWidth="1"/>
    <col min="14609" max="14609" width="7.7109375" style="629" customWidth="1"/>
    <col min="14610" max="14610" width="8.28515625" style="629" customWidth="1"/>
    <col min="14611" max="14611" width="7.7109375" style="629" customWidth="1"/>
    <col min="14612" max="14612" width="11.28515625" style="629" customWidth="1"/>
    <col min="14613" max="14613" width="7.7109375" style="629" customWidth="1"/>
    <col min="14614" max="14614" width="8.28515625" style="629" customWidth="1"/>
    <col min="14615" max="14615" width="7.7109375" style="629" customWidth="1"/>
    <col min="14616" max="14616" width="11.28515625" style="629" customWidth="1"/>
    <col min="14617" max="14617" width="7.7109375" style="629" customWidth="1"/>
    <col min="14618" max="14618" width="8.28515625" style="629" customWidth="1"/>
    <col min="14619" max="14619" width="7.7109375" style="629" customWidth="1"/>
    <col min="14620" max="14620" width="11.28515625" style="629" customWidth="1"/>
    <col min="14621" max="14621" width="7.7109375" style="629" customWidth="1"/>
    <col min="14622" max="14622" width="8.28515625" style="629" customWidth="1"/>
    <col min="14623" max="14623" width="7.7109375" style="629" customWidth="1"/>
    <col min="14624" max="14624" width="12.85546875" style="629" bestFit="1" customWidth="1"/>
    <col min="14625" max="14625" width="11.28515625" style="629" bestFit="1" customWidth="1"/>
    <col min="14626" max="14626" width="11.42578125" style="629" bestFit="1" customWidth="1"/>
    <col min="14627" max="14627" width="8.5703125" style="629" customWidth="1"/>
    <col min="14628" max="14848" width="9.140625" style="629"/>
    <col min="14849" max="14849" width="3.140625" style="629" customWidth="1"/>
    <col min="14850" max="14850" width="12.28515625" style="629" customWidth="1"/>
    <col min="14851" max="14851" width="39" style="629" bestFit="1" customWidth="1"/>
    <col min="14852" max="14852" width="11.28515625" style="629" customWidth="1"/>
    <col min="14853" max="14853" width="7.7109375" style="629" customWidth="1"/>
    <col min="14854" max="14854" width="9" style="629" customWidth="1"/>
    <col min="14855" max="14855" width="7.7109375" style="629" customWidth="1"/>
    <col min="14856" max="14856" width="11.28515625" style="629" customWidth="1"/>
    <col min="14857" max="14857" width="7.7109375" style="629" customWidth="1"/>
    <col min="14858" max="14858" width="8.28515625" style="629" customWidth="1"/>
    <col min="14859" max="14859" width="7.7109375" style="629" customWidth="1"/>
    <col min="14860" max="14860" width="11.28515625" style="629" customWidth="1"/>
    <col min="14861" max="14861" width="7.7109375" style="629" customWidth="1"/>
    <col min="14862" max="14862" width="8.28515625" style="629" customWidth="1"/>
    <col min="14863" max="14863" width="7.7109375" style="629" customWidth="1"/>
    <col min="14864" max="14864" width="11.28515625" style="629" customWidth="1"/>
    <col min="14865" max="14865" width="7.7109375" style="629" customWidth="1"/>
    <col min="14866" max="14866" width="8.28515625" style="629" customWidth="1"/>
    <col min="14867" max="14867" width="7.7109375" style="629" customWidth="1"/>
    <col min="14868" max="14868" width="11.28515625" style="629" customWidth="1"/>
    <col min="14869" max="14869" width="7.7109375" style="629" customWidth="1"/>
    <col min="14870" max="14870" width="8.28515625" style="629" customWidth="1"/>
    <col min="14871" max="14871" width="7.7109375" style="629" customWidth="1"/>
    <col min="14872" max="14872" width="11.28515625" style="629" customWidth="1"/>
    <col min="14873" max="14873" width="7.7109375" style="629" customWidth="1"/>
    <col min="14874" max="14874" width="8.28515625" style="629" customWidth="1"/>
    <col min="14875" max="14875" width="7.7109375" style="629" customWidth="1"/>
    <col min="14876" max="14876" width="11.28515625" style="629" customWidth="1"/>
    <col min="14877" max="14877" width="7.7109375" style="629" customWidth="1"/>
    <col min="14878" max="14878" width="8.28515625" style="629" customWidth="1"/>
    <col min="14879" max="14879" width="7.7109375" style="629" customWidth="1"/>
    <col min="14880" max="14880" width="12.85546875" style="629" bestFit="1" customWidth="1"/>
    <col min="14881" max="14881" width="11.28515625" style="629" bestFit="1" customWidth="1"/>
    <col min="14882" max="14882" width="11.42578125" style="629" bestFit="1" customWidth="1"/>
    <col min="14883" max="14883" width="8.5703125" style="629" customWidth="1"/>
    <col min="14884" max="15104" width="9.140625" style="629"/>
    <col min="15105" max="15105" width="3.140625" style="629" customWidth="1"/>
    <col min="15106" max="15106" width="12.28515625" style="629" customWidth="1"/>
    <col min="15107" max="15107" width="39" style="629" bestFit="1" customWidth="1"/>
    <col min="15108" max="15108" width="11.28515625" style="629" customWidth="1"/>
    <col min="15109" max="15109" width="7.7109375" style="629" customWidth="1"/>
    <col min="15110" max="15110" width="9" style="629" customWidth="1"/>
    <col min="15111" max="15111" width="7.7109375" style="629" customWidth="1"/>
    <col min="15112" max="15112" width="11.28515625" style="629" customWidth="1"/>
    <col min="15113" max="15113" width="7.7109375" style="629" customWidth="1"/>
    <col min="15114" max="15114" width="8.28515625" style="629" customWidth="1"/>
    <col min="15115" max="15115" width="7.7109375" style="629" customWidth="1"/>
    <col min="15116" max="15116" width="11.28515625" style="629" customWidth="1"/>
    <col min="15117" max="15117" width="7.7109375" style="629" customWidth="1"/>
    <col min="15118" max="15118" width="8.28515625" style="629" customWidth="1"/>
    <col min="15119" max="15119" width="7.7109375" style="629" customWidth="1"/>
    <col min="15120" max="15120" width="11.28515625" style="629" customWidth="1"/>
    <col min="15121" max="15121" width="7.7109375" style="629" customWidth="1"/>
    <col min="15122" max="15122" width="8.28515625" style="629" customWidth="1"/>
    <col min="15123" max="15123" width="7.7109375" style="629" customWidth="1"/>
    <col min="15124" max="15124" width="11.28515625" style="629" customWidth="1"/>
    <col min="15125" max="15125" width="7.7109375" style="629" customWidth="1"/>
    <col min="15126" max="15126" width="8.28515625" style="629" customWidth="1"/>
    <col min="15127" max="15127" width="7.7109375" style="629" customWidth="1"/>
    <col min="15128" max="15128" width="11.28515625" style="629" customWidth="1"/>
    <col min="15129" max="15129" width="7.7109375" style="629" customWidth="1"/>
    <col min="15130" max="15130" width="8.28515625" style="629" customWidth="1"/>
    <col min="15131" max="15131" width="7.7109375" style="629" customWidth="1"/>
    <col min="15132" max="15132" width="11.28515625" style="629" customWidth="1"/>
    <col min="15133" max="15133" width="7.7109375" style="629" customWidth="1"/>
    <col min="15134" max="15134" width="8.28515625" style="629" customWidth="1"/>
    <col min="15135" max="15135" width="7.7109375" style="629" customWidth="1"/>
    <col min="15136" max="15136" width="12.85546875" style="629" bestFit="1" customWidth="1"/>
    <col min="15137" max="15137" width="11.28515625" style="629" bestFit="1" customWidth="1"/>
    <col min="15138" max="15138" width="11.42578125" style="629" bestFit="1" customWidth="1"/>
    <col min="15139" max="15139" width="8.5703125" style="629" customWidth="1"/>
    <col min="15140" max="15360" width="9.140625" style="629"/>
    <col min="15361" max="15361" width="3.140625" style="629" customWidth="1"/>
    <col min="15362" max="15362" width="12.28515625" style="629" customWidth="1"/>
    <col min="15363" max="15363" width="39" style="629" bestFit="1" customWidth="1"/>
    <col min="15364" max="15364" width="11.28515625" style="629" customWidth="1"/>
    <col min="15365" max="15365" width="7.7109375" style="629" customWidth="1"/>
    <col min="15366" max="15366" width="9" style="629" customWidth="1"/>
    <col min="15367" max="15367" width="7.7109375" style="629" customWidth="1"/>
    <col min="15368" max="15368" width="11.28515625" style="629" customWidth="1"/>
    <col min="15369" max="15369" width="7.7109375" style="629" customWidth="1"/>
    <col min="15370" max="15370" width="8.28515625" style="629" customWidth="1"/>
    <col min="15371" max="15371" width="7.7109375" style="629" customWidth="1"/>
    <col min="15372" max="15372" width="11.28515625" style="629" customWidth="1"/>
    <col min="15373" max="15373" width="7.7109375" style="629" customWidth="1"/>
    <col min="15374" max="15374" width="8.28515625" style="629" customWidth="1"/>
    <col min="15375" max="15375" width="7.7109375" style="629" customWidth="1"/>
    <col min="15376" max="15376" width="11.28515625" style="629" customWidth="1"/>
    <col min="15377" max="15377" width="7.7109375" style="629" customWidth="1"/>
    <col min="15378" max="15378" width="8.28515625" style="629" customWidth="1"/>
    <col min="15379" max="15379" width="7.7109375" style="629" customWidth="1"/>
    <col min="15380" max="15380" width="11.28515625" style="629" customWidth="1"/>
    <col min="15381" max="15381" width="7.7109375" style="629" customWidth="1"/>
    <col min="15382" max="15382" width="8.28515625" style="629" customWidth="1"/>
    <col min="15383" max="15383" width="7.7109375" style="629" customWidth="1"/>
    <col min="15384" max="15384" width="11.28515625" style="629" customWidth="1"/>
    <col min="15385" max="15385" width="7.7109375" style="629" customWidth="1"/>
    <col min="15386" max="15386" width="8.28515625" style="629" customWidth="1"/>
    <col min="15387" max="15387" width="7.7109375" style="629" customWidth="1"/>
    <col min="15388" max="15388" width="11.28515625" style="629" customWidth="1"/>
    <col min="15389" max="15389" width="7.7109375" style="629" customWidth="1"/>
    <col min="15390" max="15390" width="8.28515625" style="629" customWidth="1"/>
    <col min="15391" max="15391" width="7.7109375" style="629" customWidth="1"/>
    <col min="15392" max="15392" width="12.85546875" style="629" bestFit="1" customWidth="1"/>
    <col min="15393" max="15393" width="11.28515625" style="629" bestFit="1" customWidth="1"/>
    <col min="15394" max="15394" width="11.42578125" style="629" bestFit="1" customWidth="1"/>
    <col min="15395" max="15395" width="8.5703125" style="629" customWidth="1"/>
    <col min="15396" max="15616" width="9.140625" style="629"/>
    <col min="15617" max="15617" width="3.140625" style="629" customWidth="1"/>
    <col min="15618" max="15618" width="12.28515625" style="629" customWidth="1"/>
    <col min="15619" max="15619" width="39" style="629" bestFit="1" customWidth="1"/>
    <col min="15620" max="15620" width="11.28515625" style="629" customWidth="1"/>
    <col min="15621" max="15621" width="7.7109375" style="629" customWidth="1"/>
    <col min="15622" max="15622" width="9" style="629" customWidth="1"/>
    <col min="15623" max="15623" width="7.7109375" style="629" customWidth="1"/>
    <col min="15624" max="15624" width="11.28515625" style="629" customWidth="1"/>
    <col min="15625" max="15625" width="7.7109375" style="629" customWidth="1"/>
    <col min="15626" max="15626" width="8.28515625" style="629" customWidth="1"/>
    <col min="15627" max="15627" width="7.7109375" style="629" customWidth="1"/>
    <col min="15628" max="15628" width="11.28515625" style="629" customWidth="1"/>
    <col min="15629" max="15629" width="7.7109375" style="629" customWidth="1"/>
    <col min="15630" max="15630" width="8.28515625" style="629" customWidth="1"/>
    <col min="15631" max="15631" width="7.7109375" style="629" customWidth="1"/>
    <col min="15632" max="15632" width="11.28515625" style="629" customWidth="1"/>
    <col min="15633" max="15633" width="7.7109375" style="629" customWidth="1"/>
    <col min="15634" max="15634" width="8.28515625" style="629" customWidth="1"/>
    <col min="15635" max="15635" width="7.7109375" style="629" customWidth="1"/>
    <col min="15636" max="15636" width="11.28515625" style="629" customWidth="1"/>
    <col min="15637" max="15637" width="7.7109375" style="629" customWidth="1"/>
    <col min="15638" max="15638" width="8.28515625" style="629" customWidth="1"/>
    <col min="15639" max="15639" width="7.7109375" style="629" customWidth="1"/>
    <col min="15640" max="15640" width="11.28515625" style="629" customWidth="1"/>
    <col min="15641" max="15641" width="7.7109375" style="629" customWidth="1"/>
    <col min="15642" max="15642" width="8.28515625" style="629" customWidth="1"/>
    <col min="15643" max="15643" width="7.7109375" style="629" customWidth="1"/>
    <col min="15644" max="15644" width="11.28515625" style="629" customWidth="1"/>
    <col min="15645" max="15645" width="7.7109375" style="629" customWidth="1"/>
    <col min="15646" max="15646" width="8.28515625" style="629" customWidth="1"/>
    <col min="15647" max="15647" width="7.7109375" style="629" customWidth="1"/>
    <col min="15648" max="15648" width="12.85546875" style="629" bestFit="1" customWidth="1"/>
    <col min="15649" max="15649" width="11.28515625" style="629" bestFit="1" customWidth="1"/>
    <col min="15650" max="15650" width="11.42578125" style="629" bestFit="1" customWidth="1"/>
    <col min="15651" max="15651" width="8.5703125" style="629" customWidth="1"/>
    <col min="15652" max="15872" width="9.140625" style="629"/>
    <col min="15873" max="15873" width="3.140625" style="629" customWidth="1"/>
    <col min="15874" max="15874" width="12.28515625" style="629" customWidth="1"/>
    <col min="15875" max="15875" width="39" style="629" bestFit="1" customWidth="1"/>
    <col min="15876" max="15876" width="11.28515625" style="629" customWidth="1"/>
    <col min="15877" max="15877" width="7.7109375" style="629" customWidth="1"/>
    <col min="15878" max="15878" width="9" style="629" customWidth="1"/>
    <col min="15879" max="15879" width="7.7109375" style="629" customWidth="1"/>
    <col min="15880" max="15880" width="11.28515625" style="629" customWidth="1"/>
    <col min="15881" max="15881" width="7.7109375" style="629" customWidth="1"/>
    <col min="15882" max="15882" width="8.28515625" style="629" customWidth="1"/>
    <col min="15883" max="15883" width="7.7109375" style="629" customWidth="1"/>
    <col min="15884" max="15884" width="11.28515625" style="629" customWidth="1"/>
    <col min="15885" max="15885" width="7.7109375" style="629" customWidth="1"/>
    <col min="15886" max="15886" width="8.28515625" style="629" customWidth="1"/>
    <col min="15887" max="15887" width="7.7109375" style="629" customWidth="1"/>
    <col min="15888" max="15888" width="11.28515625" style="629" customWidth="1"/>
    <col min="15889" max="15889" width="7.7109375" style="629" customWidth="1"/>
    <col min="15890" max="15890" width="8.28515625" style="629" customWidth="1"/>
    <col min="15891" max="15891" width="7.7109375" style="629" customWidth="1"/>
    <col min="15892" max="15892" width="11.28515625" style="629" customWidth="1"/>
    <col min="15893" max="15893" width="7.7109375" style="629" customWidth="1"/>
    <col min="15894" max="15894" width="8.28515625" style="629" customWidth="1"/>
    <col min="15895" max="15895" width="7.7109375" style="629" customWidth="1"/>
    <col min="15896" max="15896" width="11.28515625" style="629" customWidth="1"/>
    <col min="15897" max="15897" width="7.7109375" style="629" customWidth="1"/>
    <col min="15898" max="15898" width="8.28515625" style="629" customWidth="1"/>
    <col min="15899" max="15899" width="7.7109375" style="629" customWidth="1"/>
    <col min="15900" max="15900" width="11.28515625" style="629" customWidth="1"/>
    <col min="15901" max="15901" width="7.7109375" style="629" customWidth="1"/>
    <col min="15902" max="15902" width="8.28515625" style="629" customWidth="1"/>
    <col min="15903" max="15903" width="7.7109375" style="629" customWidth="1"/>
    <col min="15904" max="15904" width="12.85546875" style="629" bestFit="1" customWidth="1"/>
    <col min="15905" max="15905" width="11.28515625" style="629" bestFit="1" customWidth="1"/>
    <col min="15906" max="15906" width="11.42578125" style="629" bestFit="1" customWidth="1"/>
    <col min="15907" max="15907" width="8.5703125" style="629" customWidth="1"/>
    <col min="15908" max="16128" width="9.140625" style="629"/>
    <col min="16129" max="16129" width="3.140625" style="629" customWidth="1"/>
    <col min="16130" max="16130" width="12.28515625" style="629" customWidth="1"/>
    <col min="16131" max="16131" width="39" style="629" bestFit="1" customWidth="1"/>
    <col min="16132" max="16132" width="11.28515625" style="629" customWidth="1"/>
    <col min="16133" max="16133" width="7.7109375" style="629" customWidth="1"/>
    <col min="16134" max="16134" width="9" style="629" customWidth="1"/>
    <col min="16135" max="16135" width="7.7109375" style="629" customWidth="1"/>
    <col min="16136" max="16136" width="11.28515625" style="629" customWidth="1"/>
    <col min="16137" max="16137" width="7.7109375" style="629" customWidth="1"/>
    <col min="16138" max="16138" width="8.28515625" style="629" customWidth="1"/>
    <col min="16139" max="16139" width="7.7109375" style="629" customWidth="1"/>
    <col min="16140" max="16140" width="11.28515625" style="629" customWidth="1"/>
    <col min="16141" max="16141" width="7.7109375" style="629" customWidth="1"/>
    <col min="16142" max="16142" width="8.28515625" style="629" customWidth="1"/>
    <col min="16143" max="16143" width="7.7109375" style="629" customWidth="1"/>
    <col min="16144" max="16144" width="11.28515625" style="629" customWidth="1"/>
    <col min="16145" max="16145" width="7.7109375" style="629" customWidth="1"/>
    <col min="16146" max="16146" width="8.28515625" style="629" customWidth="1"/>
    <col min="16147" max="16147" width="7.7109375" style="629" customWidth="1"/>
    <col min="16148" max="16148" width="11.28515625" style="629" customWidth="1"/>
    <col min="16149" max="16149" width="7.7109375" style="629" customWidth="1"/>
    <col min="16150" max="16150" width="8.28515625" style="629" customWidth="1"/>
    <col min="16151" max="16151" width="7.7109375" style="629" customWidth="1"/>
    <col min="16152" max="16152" width="11.28515625" style="629" customWidth="1"/>
    <col min="16153" max="16153" width="7.7109375" style="629" customWidth="1"/>
    <col min="16154" max="16154" width="8.28515625" style="629" customWidth="1"/>
    <col min="16155" max="16155" width="7.7109375" style="629" customWidth="1"/>
    <col min="16156" max="16156" width="11.28515625" style="629" customWidth="1"/>
    <col min="16157" max="16157" width="7.7109375" style="629" customWidth="1"/>
    <col min="16158" max="16158" width="8.28515625" style="629" customWidth="1"/>
    <col min="16159" max="16159" width="7.7109375" style="629" customWidth="1"/>
    <col min="16160" max="16160" width="12.85546875" style="629" bestFit="1" customWidth="1"/>
    <col min="16161" max="16161" width="11.28515625" style="629" bestFit="1" customWidth="1"/>
    <col min="16162" max="16162" width="11.42578125" style="629" bestFit="1" customWidth="1"/>
    <col min="16163" max="16163" width="8.5703125" style="629" customWidth="1"/>
    <col min="16164" max="16384" width="9.140625" style="629"/>
  </cols>
  <sheetData>
    <row r="1" spans="2:36" ht="15" thickBot="1" x14ac:dyDescent="0.25"/>
    <row r="2" spans="2:36" s="670" customFormat="1" ht="25.9" customHeight="1" thickBot="1" x14ac:dyDescent="0.3">
      <c r="B2" s="803" t="s">
        <v>310</v>
      </c>
      <c r="C2" s="804"/>
      <c r="D2" s="804"/>
      <c r="E2" s="804"/>
      <c r="F2" s="804"/>
      <c r="G2" s="804"/>
      <c r="H2" s="804"/>
      <c r="I2" s="804"/>
      <c r="J2" s="804"/>
      <c r="K2" s="804"/>
      <c r="L2" s="804"/>
      <c r="M2" s="804"/>
      <c r="N2" s="804"/>
      <c r="O2" s="804"/>
      <c r="P2" s="804"/>
      <c r="Q2" s="804"/>
      <c r="R2" s="804"/>
      <c r="S2" s="804"/>
      <c r="T2" s="804"/>
      <c r="U2" s="804"/>
      <c r="V2" s="804"/>
      <c r="W2" s="804"/>
      <c r="X2" s="804"/>
      <c r="Y2" s="804"/>
      <c r="Z2" s="804"/>
      <c r="AA2" s="804"/>
      <c r="AB2" s="804"/>
      <c r="AC2" s="804"/>
      <c r="AD2" s="804"/>
      <c r="AE2" s="804"/>
      <c r="AF2" s="804"/>
      <c r="AG2" s="804"/>
      <c r="AH2" s="804"/>
      <c r="AI2" s="804"/>
    </row>
    <row r="3" spans="2:36" s="673" customFormat="1" ht="9" customHeight="1" thickBot="1" x14ac:dyDescent="0.3">
      <c r="B3" s="671"/>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row>
    <row r="4" spans="2:36" s="673" customFormat="1" ht="25.9" customHeight="1" thickBot="1" x14ac:dyDescent="0.3">
      <c r="B4" s="633"/>
      <c r="C4" s="634" t="s">
        <v>1</v>
      </c>
      <c r="D4" s="672"/>
      <c r="E4" s="672"/>
      <c r="F4" s="672"/>
      <c r="G4" s="672"/>
      <c r="H4" s="672"/>
      <c r="I4" s="672"/>
      <c r="J4" s="672"/>
      <c r="K4" s="672"/>
      <c r="L4" s="672"/>
      <c r="M4" s="672"/>
      <c r="N4" s="672"/>
      <c r="O4" s="672"/>
      <c r="P4" s="672"/>
      <c r="Q4" s="672"/>
      <c r="R4" s="672"/>
      <c r="S4" s="672"/>
      <c r="T4" s="672"/>
      <c r="U4" s="672"/>
      <c r="V4" s="672"/>
      <c r="W4" s="672"/>
      <c r="X4" s="672"/>
      <c r="Y4" s="672"/>
      <c r="Z4" s="672"/>
      <c r="AA4" s="672"/>
      <c r="AB4" s="672"/>
      <c r="AC4" s="672"/>
      <c r="AD4" s="672"/>
      <c r="AE4" s="672"/>
      <c r="AF4" s="672"/>
      <c r="AG4" s="672"/>
      <c r="AH4" s="672"/>
      <c r="AI4" s="672"/>
    </row>
    <row r="5" spans="2:36" ht="30" customHeight="1" thickBot="1" x14ac:dyDescent="0.25">
      <c r="AH5" s="435"/>
      <c r="AI5" s="435" t="s">
        <v>2</v>
      </c>
    </row>
    <row r="6" spans="2:36" s="674" customFormat="1" ht="27" customHeight="1" x14ac:dyDescent="0.25">
      <c r="B6" s="805"/>
      <c r="C6" s="806"/>
      <c r="D6" s="807"/>
      <c r="E6" s="807"/>
      <c r="F6" s="807"/>
      <c r="G6" s="807"/>
      <c r="H6" s="807"/>
      <c r="I6" s="807"/>
      <c r="J6" s="807"/>
      <c r="K6" s="807"/>
      <c r="L6" s="807"/>
      <c r="M6" s="807"/>
      <c r="N6" s="807"/>
      <c r="O6" s="807"/>
      <c r="P6" s="807"/>
      <c r="Q6" s="807"/>
      <c r="R6" s="807"/>
      <c r="S6" s="807"/>
      <c r="T6" s="807"/>
      <c r="U6" s="807"/>
      <c r="V6" s="807"/>
      <c r="W6" s="807"/>
      <c r="X6" s="807"/>
      <c r="Y6" s="807"/>
      <c r="Z6" s="807"/>
      <c r="AA6" s="807"/>
      <c r="AB6" s="807"/>
      <c r="AC6" s="807"/>
      <c r="AD6" s="807"/>
      <c r="AE6" s="807"/>
      <c r="AF6" s="807"/>
      <c r="AG6" s="807"/>
      <c r="AH6" s="808"/>
      <c r="AI6" s="809"/>
    </row>
    <row r="7" spans="2:36" s="676" customFormat="1" ht="24" customHeight="1" x14ac:dyDescent="0.25">
      <c r="B7" s="635"/>
      <c r="C7" s="675"/>
      <c r="D7" s="810" t="s">
        <v>29</v>
      </c>
      <c r="E7" s="810"/>
      <c r="F7" s="810"/>
      <c r="G7" s="810"/>
      <c r="H7" s="810" t="s">
        <v>311</v>
      </c>
      <c r="I7" s="810"/>
      <c r="J7" s="810"/>
      <c r="K7" s="810"/>
      <c r="L7" s="810" t="s">
        <v>312</v>
      </c>
      <c r="M7" s="810"/>
      <c r="N7" s="810"/>
      <c r="O7" s="810"/>
      <c r="P7" s="810" t="s">
        <v>313</v>
      </c>
      <c r="Q7" s="810"/>
      <c r="R7" s="810"/>
      <c r="S7" s="810"/>
      <c r="T7" s="810" t="s">
        <v>314</v>
      </c>
      <c r="U7" s="810"/>
      <c r="V7" s="810"/>
      <c r="W7" s="810"/>
      <c r="X7" s="810" t="s">
        <v>315</v>
      </c>
      <c r="Y7" s="810"/>
      <c r="Z7" s="810"/>
      <c r="AA7" s="810"/>
      <c r="AB7" s="810" t="s">
        <v>316</v>
      </c>
      <c r="AC7" s="810"/>
      <c r="AD7" s="810"/>
      <c r="AE7" s="810"/>
      <c r="AF7" s="811" t="s">
        <v>317</v>
      </c>
      <c r="AG7" s="800" t="s">
        <v>318</v>
      </c>
      <c r="AH7" s="801"/>
      <c r="AI7" s="802"/>
    </row>
    <row r="8" spans="2:36" ht="53.45" customHeight="1" x14ac:dyDescent="0.2">
      <c r="B8" s="677"/>
      <c r="C8" s="678"/>
      <c r="D8" s="679" t="s">
        <v>319</v>
      </c>
      <c r="E8" s="679" t="s">
        <v>320</v>
      </c>
      <c r="F8" s="679" t="s">
        <v>321</v>
      </c>
      <c r="G8" s="679" t="s">
        <v>322</v>
      </c>
      <c r="H8" s="679" t="s">
        <v>319</v>
      </c>
      <c r="I8" s="679" t="s">
        <v>320</v>
      </c>
      <c r="J8" s="679" t="s">
        <v>321</v>
      </c>
      <c r="K8" s="679" t="s">
        <v>322</v>
      </c>
      <c r="L8" s="679" t="s">
        <v>319</v>
      </c>
      <c r="M8" s="679" t="s">
        <v>320</v>
      </c>
      <c r="N8" s="679" t="s">
        <v>321</v>
      </c>
      <c r="O8" s="679" t="s">
        <v>322</v>
      </c>
      <c r="P8" s="679" t="s">
        <v>319</v>
      </c>
      <c r="Q8" s="679" t="s">
        <v>320</v>
      </c>
      <c r="R8" s="679" t="s">
        <v>321</v>
      </c>
      <c r="S8" s="679" t="s">
        <v>322</v>
      </c>
      <c r="T8" s="679" t="s">
        <v>319</v>
      </c>
      <c r="U8" s="679" t="s">
        <v>320</v>
      </c>
      <c r="V8" s="679" t="s">
        <v>321</v>
      </c>
      <c r="W8" s="679" t="s">
        <v>322</v>
      </c>
      <c r="X8" s="679" t="s">
        <v>319</v>
      </c>
      <c r="Y8" s="679" t="s">
        <v>320</v>
      </c>
      <c r="Z8" s="679" t="s">
        <v>321</v>
      </c>
      <c r="AA8" s="679" t="s">
        <v>322</v>
      </c>
      <c r="AB8" s="679" t="s">
        <v>319</v>
      </c>
      <c r="AC8" s="679" t="s">
        <v>320</v>
      </c>
      <c r="AD8" s="679" t="s">
        <v>321</v>
      </c>
      <c r="AE8" s="679" t="s">
        <v>322</v>
      </c>
      <c r="AF8" s="812"/>
      <c r="AG8" s="679" t="s">
        <v>319</v>
      </c>
      <c r="AH8" s="679" t="s">
        <v>320</v>
      </c>
      <c r="AI8" s="680" t="s">
        <v>321</v>
      </c>
      <c r="AJ8" s="681"/>
    </row>
    <row r="9" spans="2:36" ht="21" customHeight="1" x14ac:dyDescent="0.2">
      <c r="B9" s="682" t="s">
        <v>217</v>
      </c>
      <c r="C9" s="683" t="s">
        <v>323</v>
      </c>
      <c r="D9" s="684" t="s">
        <v>6</v>
      </c>
      <c r="E9" s="684" t="s">
        <v>7</v>
      </c>
      <c r="F9" s="684" t="s">
        <v>8</v>
      </c>
      <c r="G9" s="684" t="s">
        <v>9</v>
      </c>
      <c r="H9" s="684" t="s">
        <v>10</v>
      </c>
      <c r="I9" s="684" t="s">
        <v>11</v>
      </c>
      <c r="J9" s="684" t="s">
        <v>12</v>
      </c>
      <c r="K9" s="684" t="s">
        <v>13</v>
      </c>
      <c r="L9" s="684" t="s">
        <v>14</v>
      </c>
      <c r="M9" s="684" t="s">
        <v>15</v>
      </c>
      <c r="N9" s="684" t="s">
        <v>16</v>
      </c>
      <c r="O9" s="684" t="s">
        <v>17</v>
      </c>
      <c r="P9" s="684" t="s">
        <v>18</v>
      </c>
      <c r="Q9" s="684" t="s">
        <v>19</v>
      </c>
      <c r="R9" s="684" t="s">
        <v>20</v>
      </c>
      <c r="S9" s="684" t="s">
        <v>21</v>
      </c>
      <c r="T9" s="684" t="s">
        <v>22</v>
      </c>
      <c r="U9" s="684" t="s">
        <v>23</v>
      </c>
      <c r="V9" s="684" t="s">
        <v>24</v>
      </c>
      <c r="W9" s="684" t="s">
        <v>25</v>
      </c>
      <c r="X9" s="684" t="s">
        <v>26</v>
      </c>
      <c r="Y9" s="684" t="s">
        <v>27</v>
      </c>
      <c r="Z9" s="684" t="s">
        <v>324</v>
      </c>
      <c r="AA9" s="684" t="s">
        <v>325</v>
      </c>
      <c r="AB9" s="684" t="s">
        <v>326</v>
      </c>
      <c r="AC9" s="684" t="s">
        <v>327</v>
      </c>
      <c r="AD9" s="684" t="s">
        <v>328</v>
      </c>
      <c r="AE9" s="684" t="s">
        <v>329</v>
      </c>
      <c r="AF9" s="684" t="s">
        <v>330</v>
      </c>
      <c r="AG9" s="684" t="s">
        <v>331</v>
      </c>
      <c r="AH9" s="684" t="s">
        <v>332</v>
      </c>
      <c r="AI9" s="685" t="s">
        <v>333</v>
      </c>
      <c r="AJ9" s="681"/>
    </row>
    <row r="10" spans="2:36" ht="18" customHeight="1" x14ac:dyDescent="0.2">
      <c r="B10" s="686" t="s">
        <v>6</v>
      </c>
      <c r="C10" s="687" t="s">
        <v>334</v>
      </c>
      <c r="D10" s="688">
        <f>D11+D12+D13</f>
        <v>0</v>
      </c>
      <c r="E10" s="688">
        <f>E11+E12+E13</f>
        <v>0</v>
      </c>
      <c r="F10" s="688">
        <f>F11+F12+F13</f>
        <v>0</v>
      </c>
      <c r="G10" s="689">
        <f>F10+E10-D10</f>
        <v>0</v>
      </c>
      <c r="H10" s="688">
        <f>H11+H12+H13</f>
        <v>0</v>
      </c>
      <c r="I10" s="688">
        <f>I11+I12+I13</f>
        <v>0</v>
      </c>
      <c r="J10" s="688">
        <f>J11+J12+J13</f>
        <v>0</v>
      </c>
      <c r="K10" s="689">
        <f>J10+I10-H10</f>
        <v>0</v>
      </c>
      <c r="L10" s="688">
        <f>L11+L12+L13</f>
        <v>0</v>
      </c>
      <c r="M10" s="688">
        <f>M11+M12+M13</f>
        <v>0</v>
      </c>
      <c r="N10" s="688">
        <f>N11+N12+N13</f>
        <v>0</v>
      </c>
      <c r="O10" s="689">
        <f>N10+M10-L10</f>
        <v>0</v>
      </c>
      <c r="P10" s="688">
        <f>P11+P12+P13</f>
        <v>0</v>
      </c>
      <c r="Q10" s="688">
        <f>Q11+Q12+Q13</f>
        <v>0</v>
      </c>
      <c r="R10" s="688">
        <f>R11+R12+R13</f>
        <v>0</v>
      </c>
      <c r="S10" s="689">
        <f>R10+Q10-P10</f>
        <v>0</v>
      </c>
      <c r="T10" s="688">
        <f>T11+T12+T13</f>
        <v>0</v>
      </c>
      <c r="U10" s="688">
        <f>U11+U12+U13</f>
        <v>0</v>
      </c>
      <c r="V10" s="688">
        <f>V11+V12+V13</f>
        <v>0</v>
      </c>
      <c r="W10" s="689">
        <f>V10+U10-T10</f>
        <v>0</v>
      </c>
      <c r="X10" s="688">
        <f>X11+X12+X13</f>
        <v>0</v>
      </c>
      <c r="Y10" s="688">
        <f>Y11+Y12+Y13</f>
        <v>0</v>
      </c>
      <c r="Z10" s="688">
        <f>Z11+Z12+Z13</f>
        <v>0</v>
      </c>
      <c r="AA10" s="689">
        <f>Z10+Y10-X10</f>
        <v>0</v>
      </c>
      <c r="AB10" s="688">
        <f>AB11+AB12+AB13</f>
        <v>0</v>
      </c>
      <c r="AC10" s="688">
        <f>AC11+AC12+AC13</f>
        <v>0</v>
      </c>
      <c r="AD10" s="688">
        <f>AD11+AD12+AD13</f>
        <v>0</v>
      </c>
      <c r="AE10" s="689">
        <f>AD10+AC10-AB10</f>
        <v>0</v>
      </c>
      <c r="AF10" s="690">
        <f>G10+K10+O10+S10+W10+AA10+AE10</f>
        <v>0</v>
      </c>
      <c r="AG10" s="691"/>
      <c r="AH10" s="692"/>
      <c r="AI10" s="693"/>
    </row>
    <row r="11" spans="2:36" ht="18" customHeight="1" x14ac:dyDescent="0.2">
      <c r="B11" s="686" t="s">
        <v>7</v>
      </c>
      <c r="C11" s="687" t="s">
        <v>335</v>
      </c>
      <c r="D11" s="691"/>
      <c r="E11" s="691"/>
      <c r="F11" s="694"/>
      <c r="G11" s="689">
        <f>F11+E11-D11</f>
        <v>0</v>
      </c>
      <c r="H11" s="695"/>
      <c r="I11" s="691"/>
      <c r="J11" s="694"/>
      <c r="K11" s="689">
        <f>J11+I11-H11</f>
        <v>0</v>
      </c>
      <c r="L11" s="691"/>
      <c r="M11" s="691"/>
      <c r="N11" s="694"/>
      <c r="O11" s="689">
        <f>N11+M11-L11</f>
        <v>0</v>
      </c>
      <c r="P11" s="695"/>
      <c r="Q11" s="691"/>
      <c r="R11" s="694"/>
      <c r="S11" s="689">
        <f>R11+Q11-P11</f>
        <v>0</v>
      </c>
      <c r="T11" s="691"/>
      <c r="U11" s="691"/>
      <c r="V11" s="694"/>
      <c r="W11" s="689">
        <f>V11+U11-T11</f>
        <v>0</v>
      </c>
      <c r="X11" s="695"/>
      <c r="Y11" s="691"/>
      <c r="Z11" s="694"/>
      <c r="AA11" s="689">
        <f>Z11+Y11-X11</f>
        <v>0</v>
      </c>
      <c r="AB11" s="691"/>
      <c r="AC11" s="691"/>
      <c r="AD11" s="694"/>
      <c r="AE11" s="689">
        <f>AD11+AC11-AB11</f>
        <v>0</v>
      </c>
      <c r="AF11" s="690">
        <f>G11+K11+O11+S11+W11+AA11+AE11</f>
        <v>0</v>
      </c>
      <c r="AG11" s="691"/>
      <c r="AH11" s="692"/>
      <c r="AI11" s="693"/>
    </row>
    <row r="12" spans="2:36" ht="18" customHeight="1" x14ac:dyDescent="0.2">
      <c r="B12" s="686" t="s">
        <v>8</v>
      </c>
      <c r="C12" s="687" t="s">
        <v>336</v>
      </c>
      <c r="D12" s="691"/>
      <c r="E12" s="691"/>
      <c r="F12" s="694"/>
      <c r="G12" s="689">
        <f>F12+E12-D12</f>
        <v>0</v>
      </c>
      <c r="H12" s="695"/>
      <c r="I12" s="691"/>
      <c r="J12" s="694"/>
      <c r="K12" s="689">
        <f>J12+I12-H12</f>
        <v>0</v>
      </c>
      <c r="L12" s="691"/>
      <c r="M12" s="691"/>
      <c r="N12" s="694"/>
      <c r="O12" s="689">
        <f>N12+M12-L12</f>
        <v>0</v>
      </c>
      <c r="P12" s="695"/>
      <c r="Q12" s="691"/>
      <c r="R12" s="694"/>
      <c r="S12" s="689">
        <f>R12+Q12-P12</f>
        <v>0</v>
      </c>
      <c r="T12" s="691"/>
      <c r="U12" s="691"/>
      <c r="V12" s="694"/>
      <c r="W12" s="689">
        <f>V12+U12-T12</f>
        <v>0</v>
      </c>
      <c r="X12" s="695"/>
      <c r="Y12" s="691"/>
      <c r="Z12" s="694"/>
      <c r="AA12" s="689">
        <f>Z12+Y12-X12</f>
        <v>0</v>
      </c>
      <c r="AB12" s="691"/>
      <c r="AC12" s="691"/>
      <c r="AD12" s="694"/>
      <c r="AE12" s="689">
        <f>AD12+AC12-AB12</f>
        <v>0</v>
      </c>
      <c r="AF12" s="690">
        <f>G12+K12+O12+S12+W12+AA12+AE12</f>
        <v>0</v>
      </c>
      <c r="AG12" s="691"/>
      <c r="AH12" s="692"/>
      <c r="AI12" s="693"/>
    </row>
    <row r="13" spans="2:36" ht="18" customHeight="1" thickBot="1" x14ac:dyDescent="0.25">
      <c r="B13" s="696" t="s">
        <v>9</v>
      </c>
      <c r="C13" s="697" t="s">
        <v>337</v>
      </c>
      <c r="D13" s="698"/>
      <c r="E13" s="698"/>
      <c r="F13" s="699"/>
      <c r="G13" s="700">
        <f>F13+E13-D13</f>
        <v>0</v>
      </c>
      <c r="H13" s="701"/>
      <c r="I13" s="698"/>
      <c r="J13" s="699"/>
      <c r="K13" s="700">
        <f>J13+I13-H13</f>
        <v>0</v>
      </c>
      <c r="L13" s="698"/>
      <c r="M13" s="698"/>
      <c r="N13" s="699"/>
      <c r="O13" s="700">
        <f>N13+M13-L13</f>
        <v>0</v>
      </c>
      <c r="P13" s="701"/>
      <c r="Q13" s="698"/>
      <c r="R13" s="699"/>
      <c r="S13" s="700">
        <f>R13+Q13-P13</f>
        <v>0</v>
      </c>
      <c r="T13" s="698"/>
      <c r="U13" s="698"/>
      <c r="V13" s="699"/>
      <c r="W13" s="700">
        <f>V13+U13-T13</f>
        <v>0</v>
      </c>
      <c r="X13" s="701"/>
      <c r="Y13" s="698"/>
      <c r="Z13" s="699"/>
      <c r="AA13" s="700">
        <f>Z13+Y13-X13</f>
        <v>0</v>
      </c>
      <c r="AB13" s="698"/>
      <c r="AC13" s="698"/>
      <c r="AD13" s="699"/>
      <c r="AE13" s="700">
        <f>AD13+AC13-AB13</f>
        <v>0</v>
      </c>
      <c r="AF13" s="702">
        <f>G13+K13+O13+S13+W13+AA13+AE13</f>
        <v>0</v>
      </c>
      <c r="AG13" s="698"/>
      <c r="AH13" s="703"/>
      <c r="AI13" s="704"/>
    </row>
  </sheetData>
  <mergeCells count="11">
    <mergeCell ref="AG7:AI7"/>
    <mergeCell ref="B2:AI2"/>
    <mergeCell ref="B6:AI6"/>
    <mergeCell ref="D7:G7"/>
    <mergeCell ref="H7:K7"/>
    <mergeCell ref="L7:O7"/>
    <mergeCell ref="P7:S7"/>
    <mergeCell ref="T7:W7"/>
    <mergeCell ref="X7:AA7"/>
    <mergeCell ref="AB7:AE7"/>
    <mergeCell ref="AF7:AF8"/>
  </mergeCells>
  <pageMargins left="0.70866141732283472" right="0.70866141732283472" top="0.74803149606299213" bottom="0.74803149606299213" header="0.31496062992125984" footer="0.31496062992125984"/>
  <pageSetup paperSize="9" scale="36" orientation="landscape" r:id="rId1"/>
  <headerFooter>
    <oddHeader>&amp;L&amp;"Tahoma,Bold"&amp;11Bank/Savings House  ____________________&amp;R&amp;"Tahoma,Bold"&amp;11OIS Form</oddHeader>
  </headerFooter>
  <colBreaks count="1" manualBreakCount="1">
    <brk id="3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6"/>
  <sheetViews>
    <sheetView showGridLines="0" zoomScaleNormal="100" zoomScalePageLayoutView="80" workbookViewId="0">
      <selection activeCell="E11" sqref="E11"/>
    </sheetView>
  </sheetViews>
  <sheetFormatPr defaultColWidth="11.42578125" defaultRowHeight="14.25" x14ac:dyDescent="0.2"/>
  <cols>
    <col min="1" max="1" width="2.5703125" style="719" customWidth="1"/>
    <col min="2" max="2" width="6.42578125" style="720" bestFit="1" customWidth="1"/>
    <col min="3" max="3" width="45.28515625" style="720" customWidth="1"/>
    <col min="4" max="4" width="17.7109375" style="720" customWidth="1"/>
    <col min="5" max="5" width="20.28515625" style="720" customWidth="1"/>
    <col min="6" max="6" width="21" style="720" customWidth="1"/>
    <col min="7" max="7" width="11.42578125" style="720"/>
    <col min="8" max="256" width="11.42578125" style="719"/>
    <col min="257" max="257" width="2.5703125" style="719" customWidth="1"/>
    <col min="258" max="258" width="6.42578125" style="719" bestFit="1" customWidth="1"/>
    <col min="259" max="259" width="45.28515625" style="719" customWidth="1"/>
    <col min="260" max="260" width="17.7109375" style="719" customWidth="1"/>
    <col min="261" max="261" width="20.28515625" style="719" customWidth="1"/>
    <col min="262" max="262" width="21" style="719" customWidth="1"/>
    <col min="263" max="512" width="11.42578125" style="719"/>
    <col min="513" max="513" width="2.5703125" style="719" customWidth="1"/>
    <col min="514" max="514" width="6.42578125" style="719" bestFit="1" customWidth="1"/>
    <col min="515" max="515" width="45.28515625" style="719" customWidth="1"/>
    <col min="516" max="516" width="17.7109375" style="719" customWidth="1"/>
    <col min="517" max="517" width="20.28515625" style="719" customWidth="1"/>
    <col min="518" max="518" width="21" style="719" customWidth="1"/>
    <col min="519" max="768" width="11.42578125" style="719"/>
    <col min="769" max="769" width="2.5703125" style="719" customWidth="1"/>
    <col min="770" max="770" width="6.42578125" style="719" bestFit="1" customWidth="1"/>
    <col min="771" max="771" width="45.28515625" style="719" customWidth="1"/>
    <col min="772" max="772" width="17.7109375" style="719" customWidth="1"/>
    <col min="773" max="773" width="20.28515625" style="719" customWidth="1"/>
    <col min="774" max="774" width="21" style="719" customWidth="1"/>
    <col min="775" max="1024" width="11.42578125" style="719"/>
    <col min="1025" max="1025" width="2.5703125" style="719" customWidth="1"/>
    <col min="1026" max="1026" width="6.42578125" style="719" bestFit="1" customWidth="1"/>
    <col min="1027" max="1027" width="45.28515625" style="719" customWidth="1"/>
    <col min="1028" max="1028" width="17.7109375" style="719" customWidth="1"/>
    <col min="1029" max="1029" width="20.28515625" style="719" customWidth="1"/>
    <col min="1030" max="1030" width="21" style="719" customWidth="1"/>
    <col min="1031" max="1280" width="11.42578125" style="719"/>
    <col min="1281" max="1281" width="2.5703125" style="719" customWidth="1"/>
    <col min="1282" max="1282" width="6.42578125" style="719" bestFit="1" customWidth="1"/>
    <col min="1283" max="1283" width="45.28515625" style="719" customWidth="1"/>
    <col min="1284" max="1284" width="17.7109375" style="719" customWidth="1"/>
    <col min="1285" max="1285" width="20.28515625" style="719" customWidth="1"/>
    <col min="1286" max="1286" width="21" style="719" customWidth="1"/>
    <col min="1287" max="1536" width="11.42578125" style="719"/>
    <col min="1537" max="1537" width="2.5703125" style="719" customWidth="1"/>
    <col min="1538" max="1538" width="6.42578125" style="719" bestFit="1" customWidth="1"/>
    <col min="1539" max="1539" width="45.28515625" style="719" customWidth="1"/>
    <col min="1540" max="1540" width="17.7109375" style="719" customWidth="1"/>
    <col min="1541" max="1541" width="20.28515625" style="719" customWidth="1"/>
    <col min="1542" max="1542" width="21" style="719" customWidth="1"/>
    <col min="1543" max="1792" width="11.42578125" style="719"/>
    <col min="1793" max="1793" width="2.5703125" style="719" customWidth="1"/>
    <col min="1794" max="1794" width="6.42578125" style="719" bestFit="1" customWidth="1"/>
    <col min="1795" max="1795" width="45.28515625" style="719" customWidth="1"/>
    <col min="1796" max="1796" width="17.7109375" style="719" customWidth="1"/>
    <col min="1797" max="1797" width="20.28515625" style="719" customWidth="1"/>
    <col min="1798" max="1798" width="21" style="719" customWidth="1"/>
    <col min="1799" max="2048" width="11.42578125" style="719"/>
    <col min="2049" max="2049" width="2.5703125" style="719" customWidth="1"/>
    <col min="2050" max="2050" width="6.42578125" style="719" bestFit="1" customWidth="1"/>
    <col min="2051" max="2051" width="45.28515625" style="719" customWidth="1"/>
    <col min="2052" max="2052" width="17.7109375" style="719" customWidth="1"/>
    <col min="2053" max="2053" width="20.28515625" style="719" customWidth="1"/>
    <col min="2054" max="2054" width="21" style="719" customWidth="1"/>
    <col min="2055" max="2304" width="11.42578125" style="719"/>
    <col min="2305" max="2305" width="2.5703125" style="719" customWidth="1"/>
    <col min="2306" max="2306" width="6.42578125" style="719" bestFit="1" customWidth="1"/>
    <col min="2307" max="2307" width="45.28515625" style="719" customWidth="1"/>
    <col min="2308" max="2308" width="17.7109375" style="719" customWidth="1"/>
    <col min="2309" max="2309" width="20.28515625" style="719" customWidth="1"/>
    <col min="2310" max="2310" width="21" style="719" customWidth="1"/>
    <col min="2311" max="2560" width="11.42578125" style="719"/>
    <col min="2561" max="2561" width="2.5703125" style="719" customWidth="1"/>
    <col min="2562" max="2562" width="6.42578125" style="719" bestFit="1" customWidth="1"/>
    <col min="2563" max="2563" width="45.28515625" style="719" customWidth="1"/>
    <col min="2564" max="2564" width="17.7109375" style="719" customWidth="1"/>
    <col min="2565" max="2565" width="20.28515625" style="719" customWidth="1"/>
    <col min="2566" max="2566" width="21" style="719" customWidth="1"/>
    <col min="2567" max="2816" width="11.42578125" style="719"/>
    <col min="2817" max="2817" width="2.5703125" style="719" customWidth="1"/>
    <col min="2818" max="2818" width="6.42578125" style="719" bestFit="1" customWidth="1"/>
    <col min="2819" max="2819" width="45.28515625" style="719" customWidth="1"/>
    <col min="2820" max="2820" width="17.7109375" style="719" customWidth="1"/>
    <col min="2821" max="2821" width="20.28515625" style="719" customWidth="1"/>
    <col min="2822" max="2822" width="21" style="719" customWidth="1"/>
    <col min="2823" max="3072" width="11.42578125" style="719"/>
    <col min="3073" max="3073" width="2.5703125" style="719" customWidth="1"/>
    <col min="3074" max="3074" width="6.42578125" style="719" bestFit="1" customWidth="1"/>
    <col min="3075" max="3075" width="45.28515625" style="719" customWidth="1"/>
    <col min="3076" max="3076" width="17.7109375" style="719" customWidth="1"/>
    <col min="3077" max="3077" width="20.28515625" style="719" customWidth="1"/>
    <col min="3078" max="3078" width="21" style="719" customWidth="1"/>
    <col min="3079" max="3328" width="11.42578125" style="719"/>
    <col min="3329" max="3329" width="2.5703125" style="719" customWidth="1"/>
    <col min="3330" max="3330" width="6.42578125" style="719" bestFit="1" customWidth="1"/>
    <col min="3331" max="3331" width="45.28515625" style="719" customWidth="1"/>
    <col min="3332" max="3332" width="17.7109375" style="719" customWidth="1"/>
    <col min="3333" max="3333" width="20.28515625" style="719" customWidth="1"/>
    <col min="3334" max="3334" width="21" style="719" customWidth="1"/>
    <col min="3335" max="3584" width="11.42578125" style="719"/>
    <col min="3585" max="3585" width="2.5703125" style="719" customWidth="1"/>
    <col min="3586" max="3586" width="6.42578125" style="719" bestFit="1" customWidth="1"/>
    <col min="3587" max="3587" width="45.28515625" style="719" customWidth="1"/>
    <col min="3588" max="3588" width="17.7109375" style="719" customWidth="1"/>
    <col min="3589" max="3589" width="20.28515625" style="719" customWidth="1"/>
    <col min="3590" max="3590" width="21" style="719" customWidth="1"/>
    <col min="3591" max="3840" width="11.42578125" style="719"/>
    <col min="3841" max="3841" width="2.5703125" style="719" customWidth="1"/>
    <col min="3842" max="3842" width="6.42578125" style="719" bestFit="1" customWidth="1"/>
    <col min="3843" max="3843" width="45.28515625" style="719" customWidth="1"/>
    <col min="3844" max="3844" width="17.7109375" style="719" customWidth="1"/>
    <col min="3845" max="3845" width="20.28515625" style="719" customWidth="1"/>
    <col min="3846" max="3846" width="21" style="719" customWidth="1"/>
    <col min="3847" max="4096" width="11.42578125" style="719"/>
    <col min="4097" max="4097" width="2.5703125" style="719" customWidth="1"/>
    <col min="4098" max="4098" width="6.42578125" style="719" bestFit="1" customWidth="1"/>
    <col min="4099" max="4099" width="45.28515625" style="719" customWidth="1"/>
    <col min="4100" max="4100" width="17.7109375" style="719" customWidth="1"/>
    <col min="4101" max="4101" width="20.28515625" style="719" customWidth="1"/>
    <col min="4102" max="4102" width="21" style="719" customWidth="1"/>
    <col min="4103" max="4352" width="11.42578125" style="719"/>
    <col min="4353" max="4353" width="2.5703125" style="719" customWidth="1"/>
    <col min="4354" max="4354" width="6.42578125" style="719" bestFit="1" customWidth="1"/>
    <col min="4355" max="4355" width="45.28515625" style="719" customWidth="1"/>
    <col min="4356" max="4356" width="17.7109375" style="719" customWidth="1"/>
    <col min="4357" max="4357" width="20.28515625" style="719" customWidth="1"/>
    <col min="4358" max="4358" width="21" style="719" customWidth="1"/>
    <col min="4359" max="4608" width="11.42578125" style="719"/>
    <col min="4609" max="4609" width="2.5703125" style="719" customWidth="1"/>
    <col min="4610" max="4610" width="6.42578125" style="719" bestFit="1" customWidth="1"/>
    <col min="4611" max="4611" width="45.28515625" style="719" customWidth="1"/>
    <col min="4612" max="4612" width="17.7109375" style="719" customWidth="1"/>
    <col min="4613" max="4613" width="20.28515625" style="719" customWidth="1"/>
    <col min="4614" max="4614" width="21" style="719" customWidth="1"/>
    <col min="4615" max="4864" width="11.42578125" style="719"/>
    <col min="4865" max="4865" width="2.5703125" style="719" customWidth="1"/>
    <col min="4866" max="4866" width="6.42578125" style="719" bestFit="1" customWidth="1"/>
    <col min="4867" max="4867" width="45.28515625" style="719" customWidth="1"/>
    <col min="4868" max="4868" width="17.7109375" style="719" customWidth="1"/>
    <col min="4869" max="4869" width="20.28515625" style="719" customWidth="1"/>
    <col min="4870" max="4870" width="21" style="719" customWidth="1"/>
    <col min="4871" max="5120" width="11.42578125" style="719"/>
    <col min="5121" max="5121" width="2.5703125" style="719" customWidth="1"/>
    <col min="5122" max="5122" width="6.42578125" style="719" bestFit="1" customWidth="1"/>
    <col min="5123" max="5123" width="45.28515625" style="719" customWidth="1"/>
    <col min="5124" max="5124" width="17.7109375" style="719" customWidth="1"/>
    <col min="5125" max="5125" width="20.28515625" style="719" customWidth="1"/>
    <col min="5126" max="5126" width="21" style="719" customWidth="1"/>
    <col min="5127" max="5376" width="11.42578125" style="719"/>
    <col min="5377" max="5377" width="2.5703125" style="719" customWidth="1"/>
    <col min="5378" max="5378" width="6.42578125" style="719" bestFit="1" customWidth="1"/>
    <col min="5379" max="5379" width="45.28515625" style="719" customWidth="1"/>
    <col min="5380" max="5380" width="17.7109375" style="719" customWidth="1"/>
    <col min="5381" max="5381" width="20.28515625" style="719" customWidth="1"/>
    <col min="5382" max="5382" width="21" style="719" customWidth="1"/>
    <col min="5383" max="5632" width="11.42578125" style="719"/>
    <col min="5633" max="5633" width="2.5703125" style="719" customWidth="1"/>
    <col min="5634" max="5634" width="6.42578125" style="719" bestFit="1" customWidth="1"/>
    <col min="5635" max="5635" width="45.28515625" style="719" customWidth="1"/>
    <col min="5636" max="5636" width="17.7109375" style="719" customWidth="1"/>
    <col min="5637" max="5637" width="20.28515625" style="719" customWidth="1"/>
    <col min="5638" max="5638" width="21" style="719" customWidth="1"/>
    <col min="5639" max="5888" width="11.42578125" style="719"/>
    <col min="5889" max="5889" width="2.5703125" style="719" customWidth="1"/>
    <col min="5890" max="5890" width="6.42578125" style="719" bestFit="1" customWidth="1"/>
    <col min="5891" max="5891" width="45.28515625" style="719" customWidth="1"/>
    <col min="5892" max="5892" width="17.7109375" style="719" customWidth="1"/>
    <col min="5893" max="5893" width="20.28515625" style="719" customWidth="1"/>
    <col min="5894" max="5894" width="21" style="719" customWidth="1"/>
    <col min="5895" max="6144" width="11.42578125" style="719"/>
    <col min="6145" max="6145" width="2.5703125" style="719" customWidth="1"/>
    <col min="6146" max="6146" width="6.42578125" style="719" bestFit="1" customWidth="1"/>
    <col min="6147" max="6147" width="45.28515625" style="719" customWidth="1"/>
    <col min="6148" max="6148" width="17.7109375" style="719" customWidth="1"/>
    <col min="6149" max="6149" width="20.28515625" style="719" customWidth="1"/>
    <col min="6150" max="6150" width="21" style="719" customWidth="1"/>
    <col min="6151" max="6400" width="11.42578125" style="719"/>
    <col min="6401" max="6401" width="2.5703125" style="719" customWidth="1"/>
    <col min="6402" max="6402" width="6.42578125" style="719" bestFit="1" customWidth="1"/>
    <col min="6403" max="6403" width="45.28515625" style="719" customWidth="1"/>
    <col min="6404" max="6404" width="17.7109375" style="719" customWidth="1"/>
    <col min="6405" max="6405" width="20.28515625" style="719" customWidth="1"/>
    <col min="6406" max="6406" width="21" style="719" customWidth="1"/>
    <col min="6407" max="6656" width="11.42578125" style="719"/>
    <col min="6657" max="6657" width="2.5703125" style="719" customWidth="1"/>
    <col min="6658" max="6658" width="6.42578125" style="719" bestFit="1" customWidth="1"/>
    <col min="6659" max="6659" width="45.28515625" style="719" customWidth="1"/>
    <col min="6660" max="6660" width="17.7109375" style="719" customWidth="1"/>
    <col min="6661" max="6661" width="20.28515625" style="719" customWidth="1"/>
    <col min="6662" max="6662" width="21" style="719" customWidth="1"/>
    <col min="6663" max="6912" width="11.42578125" style="719"/>
    <col min="6913" max="6913" width="2.5703125" style="719" customWidth="1"/>
    <col min="6914" max="6914" width="6.42578125" style="719" bestFit="1" customWidth="1"/>
    <col min="6915" max="6915" width="45.28515625" style="719" customWidth="1"/>
    <col min="6916" max="6916" width="17.7109375" style="719" customWidth="1"/>
    <col min="6917" max="6917" width="20.28515625" style="719" customWidth="1"/>
    <col min="6918" max="6918" width="21" style="719" customWidth="1"/>
    <col min="6919" max="7168" width="11.42578125" style="719"/>
    <col min="7169" max="7169" width="2.5703125" style="719" customWidth="1"/>
    <col min="7170" max="7170" width="6.42578125" style="719" bestFit="1" customWidth="1"/>
    <col min="7171" max="7171" width="45.28515625" style="719" customWidth="1"/>
    <col min="7172" max="7172" width="17.7109375" style="719" customWidth="1"/>
    <col min="7173" max="7173" width="20.28515625" style="719" customWidth="1"/>
    <col min="7174" max="7174" width="21" style="719" customWidth="1"/>
    <col min="7175" max="7424" width="11.42578125" style="719"/>
    <col min="7425" max="7425" width="2.5703125" style="719" customWidth="1"/>
    <col min="7426" max="7426" width="6.42578125" style="719" bestFit="1" customWidth="1"/>
    <col min="7427" max="7427" width="45.28515625" style="719" customWidth="1"/>
    <col min="7428" max="7428" width="17.7109375" style="719" customWidth="1"/>
    <col min="7429" max="7429" width="20.28515625" style="719" customWidth="1"/>
    <col min="7430" max="7430" width="21" style="719" customWidth="1"/>
    <col min="7431" max="7680" width="11.42578125" style="719"/>
    <col min="7681" max="7681" width="2.5703125" style="719" customWidth="1"/>
    <col min="7682" max="7682" width="6.42578125" style="719" bestFit="1" customWidth="1"/>
    <col min="7683" max="7683" width="45.28515625" style="719" customWidth="1"/>
    <col min="7684" max="7684" width="17.7109375" style="719" customWidth="1"/>
    <col min="7685" max="7685" width="20.28515625" style="719" customWidth="1"/>
    <col min="7686" max="7686" width="21" style="719" customWidth="1"/>
    <col min="7687" max="7936" width="11.42578125" style="719"/>
    <col min="7937" max="7937" width="2.5703125" style="719" customWidth="1"/>
    <col min="7938" max="7938" width="6.42578125" style="719" bestFit="1" customWidth="1"/>
    <col min="7939" max="7939" width="45.28515625" style="719" customWidth="1"/>
    <col min="7940" max="7940" width="17.7109375" style="719" customWidth="1"/>
    <col min="7941" max="7941" width="20.28515625" style="719" customWidth="1"/>
    <col min="7942" max="7942" width="21" style="719" customWidth="1"/>
    <col min="7943" max="8192" width="11.42578125" style="719"/>
    <col min="8193" max="8193" width="2.5703125" style="719" customWidth="1"/>
    <col min="8194" max="8194" width="6.42578125" style="719" bestFit="1" customWidth="1"/>
    <col min="8195" max="8195" width="45.28515625" style="719" customWidth="1"/>
    <col min="8196" max="8196" width="17.7109375" style="719" customWidth="1"/>
    <col min="8197" max="8197" width="20.28515625" style="719" customWidth="1"/>
    <col min="8198" max="8198" width="21" style="719" customWidth="1"/>
    <col min="8199" max="8448" width="11.42578125" style="719"/>
    <col min="8449" max="8449" width="2.5703125" style="719" customWidth="1"/>
    <col min="8450" max="8450" width="6.42578125" style="719" bestFit="1" customWidth="1"/>
    <col min="8451" max="8451" width="45.28515625" style="719" customWidth="1"/>
    <col min="8452" max="8452" width="17.7109375" style="719" customWidth="1"/>
    <col min="8453" max="8453" width="20.28515625" style="719" customWidth="1"/>
    <col min="8454" max="8454" width="21" style="719" customWidth="1"/>
    <col min="8455" max="8704" width="11.42578125" style="719"/>
    <col min="8705" max="8705" width="2.5703125" style="719" customWidth="1"/>
    <col min="8706" max="8706" width="6.42578125" style="719" bestFit="1" customWidth="1"/>
    <col min="8707" max="8707" width="45.28515625" style="719" customWidth="1"/>
    <col min="8708" max="8708" width="17.7109375" style="719" customWidth="1"/>
    <col min="8709" max="8709" width="20.28515625" style="719" customWidth="1"/>
    <col min="8710" max="8710" width="21" style="719" customWidth="1"/>
    <col min="8711" max="8960" width="11.42578125" style="719"/>
    <col min="8961" max="8961" width="2.5703125" style="719" customWidth="1"/>
    <col min="8962" max="8962" width="6.42578125" style="719" bestFit="1" customWidth="1"/>
    <col min="8963" max="8963" width="45.28515625" style="719" customWidth="1"/>
    <col min="8964" max="8964" width="17.7109375" style="719" customWidth="1"/>
    <col min="8965" max="8965" width="20.28515625" style="719" customWidth="1"/>
    <col min="8966" max="8966" width="21" style="719" customWidth="1"/>
    <col min="8967" max="9216" width="11.42578125" style="719"/>
    <col min="9217" max="9217" width="2.5703125" style="719" customWidth="1"/>
    <col min="9218" max="9218" width="6.42578125" style="719" bestFit="1" customWidth="1"/>
    <col min="9219" max="9219" width="45.28515625" style="719" customWidth="1"/>
    <col min="9220" max="9220" width="17.7109375" style="719" customWidth="1"/>
    <col min="9221" max="9221" width="20.28515625" style="719" customWidth="1"/>
    <col min="9222" max="9222" width="21" style="719" customWidth="1"/>
    <col min="9223" max="9472" width="11.42578125" style="719"/>
    <col min="9473" max="9473" width="2.5703125" style="719" customWidth="1"/>
    <col min="9474" max="9474" width="6.42578125" style="719" bestFit="1" customWidth="1"/>
    <col min="9475" max="9475" width="45.28515625" style="719" customWidth="1"/>
    <col min="9476" max="9476" width="17.7109375" style="719" customWidth="1"/>
    <col min="9477" max="9477" width="20.28515625" style="719" customWidth="1"/>
    <col min="9478" max="9478" width="21" style="719" customWidth="1"/>
    <col min="9479" max="9728" width="11.42578125" style="719"/>
    <col min="9729" max="9729" width="2.5703125" style="719" customWidth="1"/>
    <col min="9730" max="9730" width="6.42578125" style="719" bestFit="1" customWidth="1"/>
    <col min="9731" max="9731" width="45.28515625" style="719" customWidth="1"/>
    <col min="9732" max="9732" width="17.7109375" style="719" customWidth="1"/>
    <col min="9733" max="9733" width="20.28515625" style="719" customWidth="1"/>
    <col min="9734" max="9734" width="21" style="719" customWidth="1"/>
    <col min="9735" max="9984" width="11.42578125" style="719"/>
    <col min="9985" max="9985" width="2.5703125" style="719" customWidth="1"/>
    <col min="9986" max="9986" width="6.42578125" style="719" bestFit="1" customWidth="1"/>
    <col min="9987" max="9987" width="45.28515625" style="719" customWidth="1"/>
    <col min="9988" max="9988" width="17.7109375" style="719" customWidth="1"/>
    <col min="9989" max="9989" width="20.28515625" style="719" customWidth="1"/>
    <col min="9990" max="9990" width="21" style="719" customWidth="1"/>
    <col min="9991" max="10240" width="11.42578125" style="719"/>
    <col min="10241" max="10241" width="2.5703125" style="719" customWidth="1"/>
    <col min="10242" max="10242" width="6.42578125" style="719" bestFit="1" customWidth="1"/>
    <col min="10243" max="10243" width="45.28515625" style="719" customWidth="1"/>
    <col min="10244" max="10244" width="17.7109375" style="719" customWidth="1"/>
    <col min="10245" max="10245" width="20.28515625" style="719" customWidth="1"/>
    <col min="10246" max="10246" width="21" style="719" customWidth="1"/>
    <col min="10247" max="10496" width="11.42578125" style="719"/>
    <col min="10497" max="10497" width="2.5703125" style="719" customWidth="1"/>
    <col min="10498" max="10498" width="6.42578125" style="719" bestFit="1" customWidth="1"/>
    <col min="10499" max="10499" width="45.28515625" style="719" customWidth="1"/>
    <col min="10500" max="10500" width="17.7109375" style="719" customWidth="1"/>
    <col min="10501" max="10501" width="20.28515625" style="719" customWidth="1"/>
    <col min="10502" max="10502" width="21" style="719" customWidth="1"/>
    <col min="10503" max="10752" width="11.42578125" style="719"/>
    <col min="10753" max="10753" width="2.5703125" style="719" customWidth="1"/>
    <col min="10754" max="10754" width="6.42578125" style="719" bestFit="1" customWidth="1"/>
    <col min="10755" max="10755" width="45.28515625" style="719" customWidth="1"/>
    <col min="10756" max="10756" width="17.7109375" style="719" customWidth="1"/>
    <col min="10757" max="10757" width="20.28515625" style="719" customWidth="1"/>
    <col min="10758" max="10758" width="21" style="719" customWidth="1"/>
    <col min="10759" max="11008" width="11.42578125" style="719"/>
    <col min="11009" max="11009" width="2.5703125" style="719" customWidth="1"/>
    <col min="11010" max="11010" width="6.42578125" style="719" bestFit="1" customWidth="1"/>
    <col min="11011" max="11011" width="45.28515625" style="719" customWidth="1"/>
    <col min="11012" max="11012" width="17.7109375" style="719" customWidth="1"/>
    <col min="11013" max="11013" width="20.28515625" style="719" customWidth="1"/>
    <col min="11014" max="11014" width="21" style="719" customWidth="1"/>
    <col min="11015" max="11264" width="11.42578125" style="719"/>
    <col min="11265" max="11265" width="2.5703125" style="719" customWidth="1"/>
    <col min="11266" max="11266" width="6.42578125" style="719" bestFit="1" customWidth="1"/>
    <col min="11267" max="11267" width="45.28515625" style="719" customWidth="1"/>
    <col min="11268" max="11268" width="17.7109375" style="719" customWidth="1"/>
    <col min="11269" max="11269" width="20.28515625" style="719" customWidth="1"/>
    <col min="11270" max="11270" width="21" style="719" customWidth="1"/>
    <col min="11271" max="11520" width="11.42578125" style="719"/>
    <col min="11521" max="11521" width="2.5703125" style="719" customWidth="1"/>
    <col min="11522" max="11522" width="6.42578125" style="719" bestFit="1" customWidth="1"/>
    <col min="11523" max="11523" width="45.28515625" style="719" customWidth="1"/>
    <col min="11524" max="11524" width="17.7109375" style="719" customWidth="1"/>
    <col min="11525" max="11525" width="20.28515625" style="719" customWidth="1"/>
    <col min="11526" max="11526" width="21" style="719" customWidth="1"/>
    <col min="11527" max="11776" width="11.42578125" style="719"/>
    <col min="11777" max="11777" width="2.5703125" style="719" customWidth="1"/>
    <col min="11778" max="11778" width="6.42578125" style="719" bestFit="1" customWidth="1"/>
    <col min="11779" max="11779" width="45.28515625" style="719" customWidth="1"/>
    <col min="11780" max="11780" width="17.7109375" style="719" customWidth="1"/>
    <col min="11781" max="11781" width="20.28515625" style="719" customWidth="1"/>
    <col min="11782" max="11782" width="21" style="719" customWidth="1"/>
    <col min="11783" max="12032" width="11.42578125" style="719"/>
    <col min="12033" max="12033" width="2.5703125" style="719" customWidth="1"/>
    <col min="12034" max="12034" width="6.42578125" style="719" bestFit="1" customWidth="1"/>
    <col min="12035" max="12035" width="45.28515625" style="719" customWidth="1"/>
    <col min="12036" max="12036" width="17.7109375" style="719" customWidth="1"/>
    <col min="12037" max="12037" width="20.28515625" style="719" customWidth="1"/>
    <col min="12038" max="12038" width="21" style="719" customWidth="1"/>
    <col min="12039" max="12288" width="11.42578125" style="719"/>
    <col min="12289" max="12289" width="2.5703125" style="719" customWidth="1"/>
    <col min="12290" max="12290" width="6.42578125" style="719" bestFit="1" customWidth="1"/>
    <col min="12291" max="12291" width="45.28515625" style="719" customWidth="1"/>
    <col min="12292" max="12292" width="17.7109375" style="719" customWidth="1"/>
    <col min="12293" max="12293" width="20.28515625" style="719" customWidth="1"/>
    <col min="12294" max="12294" width="21" style="719" customWidth="1"/>
    <col min="12295" max="12544" width="11.42578125" style="719"/>
    <col min="12545" max="12545" width="2.5703125" style="719" customWidth="1"/>
    <col min="12546" max="12546" width="6.42578125" style="719" bestFit="1" customWidth="1"/>
    <col min="12547" max="12547" width="45.28515625" style="719" customWidth="1"/>
    <col min="12548" max="12548" width="17.7109375" style="719" customWidth="1"/>
    <col min="12549" max="12549" width="20.28515625" style="719" customWidth="1"/>
    <col min="12550" max="12550" width="21" style="719" customWidth="1"/>
    <col min="12551" max="12800" width="11.42578125" style="719"/>
    <col min="12801" max="12801" width="2.5703125" style="719" customWidth="1"/>
    <col min="12802" max="12802" width="6.42578125" style="719" bestFit="1" customWidth="1"/>
    <col min="12803" max="12803" width="45.28515625" style="719" customWidth="1"/>
    <col min="12804" max="12804" width="17.7109375" style="719" customWidth="1"/>
    <col min="12805" max="12805" width="20.28515625" style="719" customWidth="1"/>
    <col min="12806" max="12806" width="21" style="719" customWidth="1"/>
    <col min="12807" max="13056" width="11.42578125" style="719"/>
    <col min="13057" max="13057" width="2.5703125" style="719" customWidth="1"/>
    <col min="13058" max="13058" width="6.42578125" style="719" bestFit="1" customWidth="1"/>
    <col min="13059" max="13059" width="45.28515625" style="719" customWidth="1"/>
    <col min="13060" max="13060" width="17.7109375" style="719" customWidth="1"/>
    <col min="13061" max="13061" width="20.28515625" style="719" customWidth="1"/>
    <col min="13062" max="13062" width="21" style="719" customWidth="1"/>
    <col min="13063" max="13312" width="11.42578125" style="719"/>
    <col min="13313" max="13313" width="2.5703125" style="719" customWidth="1"/>
    <col min="13314" max="13314" width="6.42578125" style="719" bestFit="1" customWidth="1"/>
    <col min="13315" max="13315" width="45.28515625" style="719" customWidth="1"/>
    <col min="13316" max="13316" width="17.7109375" style="719" customWidth="1"/>
    <col min="13317" max="13317" width="20.28515625" style="719" customWidth="1"/>
    <col min="13318" max="13318" width="21" style="719" customWidth="1"/>
    <col min="13319" max="13568" width="11.42578125" style="719"/>
    <col min="13569" max="13569" width="2.5703125" style="719" customWidth="1"/>
    <col min="13570" max="13570" width="6.42578125" style="719" bestFit="1" customWidth="1"/>
    <col min="13571" max="13571" width="45.28515625" style="719" customWidth="1"/>
    <col min="13572" max="13572" width="17.7109375" style="719" customWidth="1"/>
    <col min="13573" max="13573" width="20.28515625" style="719" customWidth="1"/>
    <col min="13574" max="13574" width="21" style="719" customWidth="1"/>
    <col min="13575" max="13824" width="11.42578125" style="719"/>
    <col min="13825" max="13825" width="2.5703125" style="719" customWidth="1"/>
    <col min="13826" max="13826" width="6.42578125" style="719" bestFit="1" customWidth="1"/>
    <col min="13827" max="13827" width="45.28515625" style="719" customWidth="1"/>
    <col min="13828" max="13828" width="17.7109375" style="719" customWidth="1"/>
    <col min="13829" max="13829" width="20.28515625" style="719" customWidth="1"/>
    <col min="13830" max="13830" width="21" style="719" customWidth="1"/>
    <col min="13831" max="14080" width="11.42578125" style="719"/>
    <col min="14081" max="14081" width="2.5703125" style="719" customWidth="1"/>
    <col min="14082" max="14082" width="6.42578125" style="719" bestFit="1" customWidth="1"/>
    <col min="14083" max="14083" width="45.28515625" style="719" customWidth="1"/>
    <col min="14084" max="14084" width="17.7109375" style="719" customWidth="1"/>
    <col min="14085" max="14085" width="20.28515625" style="719" customWidth="1"/>
    <col min="14086" max="14086" width="21" style="719" customWidth="1"/>
    <col min="14087" max="14336" width="11.42578125" style="719"/>
    <col min="14337" max="14337" width="2.5703125" style="719" customWidth="1"/>
    <col min="14338" max="14338" width="6.42578125" style="719" bestFit="1" customWidth="1"/>
    <col min="14339" max="14339" width="45.28515625" style="719" customWidth="1"/>
    <col min="14340" max="14340" width="17.7109375" style="719" customWidth="1"/>
    <col min="14341" max="14341" width="20.28515625" style="719" customWidth="1"/>
    <col min="14342" max="14342" width="21" style="719" customWidth="1"/>
    <col min="14343" max="14592" width="11.42578125" style="719"/>
    <col min="14593" max="14593" width="2.5703125" style="719" customWidth="1"/>
    <col min="14594" max="14594" width="6.42578125" style="719" bestFit="1" customWidth="1"/>
    <col min="14595" max="14595" width="45.28515625" style="719" customWidth="1"/>
    <col min="14596" max="14596" width="17.7109375" style="719" customWidth="1"/>
    <col min="14597" max="14597" width="20.28515625" style="719" customWidth="1"/>
    <col min="14598" max="14598" width="21" style="719" customWidth="1"/>
    <col min="14599" max="14848" width="11.42578125" style="719"/>
    <col min="14849" max="14849" width="2.5703125" style="719" customWidth="1"/>
    <col min="14850" max="14850" width="6.42578125" style="719" bestFit="1" customWidth="1"/>
    <col min="14851" max="14851" width="45.28515625" style="719" customWidth="1"/>
    <col min="14852" max="14852" width="17.7109375" style="719" customWidth="1"/>
    <col min="14853" max="14853" width="20.28515625" style="719" customWidth="1"/>
    <col min="14854" max="14854" width="21" style="719" customWidth="1"/>
    <col min="14855" max="15104" width="11.42578125" style="719"/>
    <col min="15105" max="15105" width="2.5703125" style="719" customWidth="1"/>
    <col min="15106" max="15106" width="6.42578125" style="719" bestFit="1" customWidth="1"/>
    <col min="15107" max="15107" width="45.28515625" style="719" customWidth="1"/>
    <col min="15108" max="15108" width="17.7109375" style="719" customWidth="1"/>
    <col min="15109" max="15109" width="20.28515625" style="719" customWidth="1"/>
    <col min="15110" max="15110" width="21" style="719" customWidth="1"/>
    <col min="15111" max="15360" width="11.42578125" style="719"/>
    <col min="15361" max="15361" width="2.5703125" style="719" customWidth="1"/>
    <col min="15362" max="15362" width="6.42578125" style="719" bestFit="1" customWidth="1"/>
    <col min="15363" max="15363" width="45.28515625" style="719" customWidth="1"/>
    <col min="15364" max="15364" width="17.7109375" style="719" customWidth="1"/>
    <col min="15365" max="15365" width="20.28515625" style="719" customWidth="1"/>
    <col min="15366" max="15366" width="21" style="719" customWidth="1"/>
    <col min="15367" max="15616" width="11.42578125" style="719"/>
    <col min="15617" max="15617" width="2.5703125" style="719" customWidth="1"/>
    <col min="15618" max="15618" width="6.42578125" style="719" bestFit="1" customWidth="1"/>
    <col min="15619" max="15619" width="45.28515625" style="719" customWidth="1"/>
    <col min="15620" max="15620" width="17.7109375" style="719" customWidth="1"/>
    <col min="15621" max="15621" width="20.28515625" style="719" customWidth="1"/>
    <col min="15622" max="15622" width="21" style="719" customWidth="1"/>
    <col min="15623" max="15872" width="11.42578125" style="719"/>
    <col min="15873" max="15873" width="2.5703125" style="719" customWidth="1"/>
    <col min="15874" max="15874" width="6.42578125" style="719" bestFit="1" customWidth="1"/>
    <col min="15875" max="15875" width="45.28515625" style="719" customWidth="1"/>
    <col min="15876" max="15876" width="17.7109375" style="719" customWidth="1"/>
    <col min="15877" max="15877" width="20.28515625" style="719" customWidth="1"/>
    <col min="15878" max="15878" width="21" style="719" customWidth="1"/>
    <col min="15879" max="16128" width="11.42578125" style="719"/>
    <col min="16129" max="16129" width="2.5703125" style="719" customWidth="1"/>
    <col min="16130" max="16130" width="6.42578125" style="719" bestFit="1" customWidth="1"/>
    <col min="16131" max="16131" width="45.28515625" style="719" customWidth="1"/>
    <col min="16132" max="16132" width="17.7109375" style="719" customWidth="1"/>
    <col min="16133" max="16133" width="20.28515625" style="719" customWidth="1"/>
    <col min="16134" max="16134" width="21" style="719" customWidth="1"/>
    <col min="16135" max="16384" width="11.42578125" style="719"/>
  </cols>
  <sheetData>
    <row r="1" spans="1:60" ht="10.5" customHeight="1" thickBot="1" x14ac:dyDescent="0.25">
      <c r="H1" s="721"/>
    </row>
    <row r="2" spans="1:60" ht="31.5" customHeight="1" thickBot="1" x14ac:dyDescent="0.25">
      <c r="A2" s="722"/>
      <c r="B2" s="813" t="s">
        <v>338</v>
      </c>
      <c r="C2" s="814"/>
      <c r="D2" s="814"/>
      <c r="E2" s="814"/>
      <c r="F2" s="815"/>
    </row>
    <row r="3" spans="1:60" ht="10.9" customHeight="1" thickBot="1" x14ac:dyDescent="0.25">
      <c r="A3" s="722"/>
      <c r="B3" s="723"/>
      <c r="C3" s="723"/>
      <c r="D3" s="723"/>
      <c r="E3" s="723"/>
      <c r="F3" s="723"/>
    </row>
    <row r="4" spans="1:60" ht="24" customHeight="1" thickBot="1" x14ac:dyDescent="0.25">
      <c r="A4" s="722"/>
      <c r="B4" s="719"/>
      <c r="C4" s="724" t="s">
        <v>339</v>
      </c>
      <c r="D4" s="725"/>
      <c r="E4" s="725"/>
      <c r="F4" s="723"/>
    </row>
    <row r="5" spans="1:60" ht="27" customHeight="1" thickBot="1" x14ac:dyDescent="0.25">
      <c r="A5" s="722"/>
      <c r="F5" s="435" t="s">
        <v>2</v>
      </c>
    </row>
    <row r="6" spans="1:60" ht="35.1" customHeight="1" thickBot="1" x14ac:dyDescent="0.25">
      <c r="B6" s="816" t="s">
        <v>340</v>
      </c>
      <c r="C6" s="817"/>
      <c r="D6" s="817"/>
      <c r="E6" s="817"/>
      <c r="F6" s="818"/>
      <c r="G6" s="726"/>
      <c r="H6" s="721"/>
      <c r="I6" s="721"/>
      <c r="J6" s="721"/>
      <c r="K6" s="721"/>
      <c r="L6" s="721"/>
      <c r="M6" s="721"/>
      <c r="N6" s="721"/>
      <c r="O6" s="721"/>
      <c r="P6" s="721"/>
      <c r="Q6" s="721"/>
      <c r="R6" s="721"/>
      <c r="S6" s="721"/>
      <c r="T6" s="721"/>
      <c r="U6" s="721"/>
      <c r="V6" s="721"/>
      <c r="W6" s="721"/>
      <c r="X6" s="721"/>
      <c r="Y6" s="721"/>
      <c r="Z6" s="721"/>
      <c r="AA6" s="721"/>
      <c r="AB6" s="721"/>
      <c r="AC6" s="721"/>
      <c r="AD6" s="721"/>
      <c r="AE6" s="721"/>
      <c r="AF6" s="721"/>
      <c r="AG6" s="721"/>
      <c r="AH6" s="721"/>
      <c r="AI6" s="721"/>
      <c r="AJ6" s="721"/>
      <c r="AK6" s="721"/>
      <c r="AL6" s="721"/>
      <c r="AM6" s="721"/>
      <c r="AN6" s="721"/>
      <c r="AO6" s="721"/>
      <c r="AP6" s="721"/>
      <c r="AQ6" s="721"/>
      <c r="AR6" s="721"/>
      <c r="AS6" s="721"/>
      <c r="AT6" s="721"/>
      <c r="AU6" s="721"/>
      <c r="AV6" s="721"/>
      <c r="AW6" s="721"/>
      <c r="AX6" s="721"/>
      <c r="AY6" s="721"/>
      <c r="AZ6" s="721"/>
      <c r="BA6" s="721"/>
      <c r="BB6" s="721"/>
      <c r="BC6" s="721"/>
      <c r="BD6" s="721"/>
      <c r="BE6" s="721"/>
      <c r="BF6" s="721"/>
      <c r="BG6" s="721"/>
      <c r="BH6" s="721"/>
    </row>
    <row r="7" spans="1:60" s="568" customFormat="1" ht="57" customHeight="1" x14ac:dyDescent="0.25">
      <c r="B7" s="727" t="s">
        <v>217</v>
      </c>
      <c r="C7" s="728" t="s">
        <v>219</v>
      </c>
      <c r="D7" s="728" t="s">
        <v>221</v>
      </c>
      <c r="E7" s="728" t="s">
        <v>341</v>
      </c>
      <c r="F7" s="729" t="s">
        <v>342</v>
      </c>
    </row>
    <row r="8" spans="1:60" s="568" customFormat="1" ht="20.100000000000001" customHeight="1" x14ac:dyDescent="0.25">
      <c r="B8" s="730"/>
      <c r="C8" s="731">
        <v>1</v>
      </c>
      <c r="D8" s="732" t="s">
        <v>7</v>
      </c>
      <c r="E8" s="732" t="s">
        <v>8</v>
      </c>
      <c r="F8" s="733" t="s">
        <v>9</v>
      </c>
      <c r="K8" s="734"/>
    </row>
    <row r="9" spans="1:60" ht="20.100000000000001" customHeight="1" x14ac:dyDescent="0.2">
      <c r="B9" s="735" t="s">
        <v>6</v>
      </c>
      <c r="C9" s="736" t="s">
        <v>343</v>
      </c>
      <c r="D9" s="737"/>
      <c r="E9" s="738"/>
      <c r="F9" s="739"/>
      <c r="G9" s="726"/>
      <c r="H9" s="721"/>
      <c r="I9" s="721"/>
      <c r="J9" s="721"/>
      <c r="K9" s="721"/>
      <c r="L9" s="721"/>
      <c r="M9" s="721"/>
      <c r="N9" s="721"/>
      <c r="O9" s="721"/>
      <c r="P9" s="721"/>
      <c r="Q9" s="721"/>
      <c r="R9" s="721"/>
      <c r="S9" s="721"/>
      <c r="T9" s="721"/>
      <c r="U9" s="721"/>
      <c r="V9" s="721"/>
      <c r="W9" s="721"/>
      <c r="X9" s="721"/>
      <c r="Y9" s="721"/>
      <c r="Z9" s="721"/>
      <c r="AA9" s="721"/>
      <c r="AB9" s="721"/>
      <c r="AC9" s="721"/>
      <c r="AD9" s="721"/>
      <c r="AE9" s="721"/>
      <c r="AF9" s="721"/>
      <c r="AG9" s="721"/>
      <c r="AH9" s="721"/>
      <c r="AI9" s="721"/>
      <c r="AJ9" s="721"/>
      <c r="AK9" s="721"/>
      <c r="AL9" s="721"/>
      <c r="AM9" s="721"/>
      <c r="AN9" s="721"/>
      <c r="AO9" s="721"/>
      <c r="AP9" s="721"/>
      <c r="AQ9" s="721"/>
      <c r="AR9" s="721"/>
      <c r="AS9" s="721"/>
      <c r="AT9" s="721"/>
      <c r="AU9" s="721"/>
      <c r="AV9" s="721"/>
      <c r="AW9" s="721"/>
      <c r="AX9" s="721"/>
      <c r="AY9" s="721"/>
      <c r="AZ9" s="721"/>
      <c r="BA9" s="721"/>
      <c r="BB9" s="721"/>
      <c r="BC9" s="721"/>
      <c r="BD9" s="721"/>
      <c r="BE9" s="721"/>
      <c r="BF9" s="721"/>
      <c r="BG9" s="721"/>
      <c r="BH9" s="721"/>
    </row>
    <row r="10" spans="1:60" ht="20.100000000000001" customHeight="1" x14ac:dyDescent="0.2">
      <c r="B10" s="575" t="s">
        <v>7</v>
      </c>
      <c r="C10" s="740" t="s">
        <v>344</v>
      </c>
      <c r="D10" s="741"/>
      <c r="E10" s="742"/>
      <c r="F10" s="743"/>
      <c r="G10" s="726"/>
      <c r="H10" s="721"/>
      <c r="I10" s="721"/>
      <c r="J10" s="721"/>
      <c r="K10" s="721"/>
      <c r="L10" s="721"/>
      <c r="M10" s="721"/>
      <c r="N10" s="721"/>
      <c r="O10" s="721"/>
      <c r="P10" s="721"/>
      <c r="Q10" s="721"/>
      <c r="R10" s="721"/>
      <c r="S10" s="721"/>
      <c r="T10" s="721"/>
      <c r="U10" s="721"/>
      <c r="V10" s="721"/>
      <c r="W10" s="721"/>
      <c r="X10" s="721"/>
      <c r="Y10" s="721"/>
      <c r="Z10" s="721"/>
      <c r="AA10" s="721"/>
      <c r="AB10" s="721"/>
      <c r="AC10" s="721"/>
      <c r="AD10" s="721"/>
      <c r="AE10" s="721"/>
      <c r="AF10" s="721"/>
      <c r="AG10" s="721"/>
      <c r="AH10" s="721"/>
      <c r="AI10" s="721"/>
      <c r="AJ10" s="721"/>
      <c r="AK10" s="721"/>
      <c r="AL10" s="721"/>
      <c r="AM10" s="721"/>
      <c r="AN10" s="721"/>
      <c r="AO10" s="721"/>
      <c r="AP10" s="721"/>
      <c r="AQ10" s="721"/>
      <c r="AR10" s="721"/>
      <c r="AS10" s="721"/>
      <c r="AT10" s="721"/>
      <c r="AU10" s="721"/>
      <c r="AV10" s="721"/>
      <c r="AW10" s="721"/>
      <c r="AX10" s="721"/>
      <c r="AY10" s="721"/>
      <c r="AZ10" s="721"/>
      <c r="BA10" s="721"/>
      <c r="BB10" s="721"/>
      <c r="BC10" s="721"/>
      <c r="BD10" s="721"/>
      <c r="BE10" s="721"/>
      <c r="BF10" s="721"/>
      <c r="BG10" s="721"/>
      <c r="BH10" s="721"/>
    </row>
    <row r="11" spans="1:60" ht="20.100000000000001" customHeight="1" x14ac:dyDescent="0.2">
      <c r="B11" s="575" t="s">
        <v>8</v>
      </c>
      <c r="C11" s="740" t="s">
        <v>345</v>
      </c>
      <c r="D11" s="741"/>
      <c r="E11" s="742"/>
      <c r="F11" s="743"/>
      <c r="G11" s="726"/>
      <c r="H11" s="721"/>
      <c r="I11" s="721"/>
      <c r="J11" s="721"/>
      <c r="K11" s="721"/>
      <c r="L11" s="721"/>
      <c r="M11" s="721"/>
      <c r="N11" s="721"/>
      <c r="O11" s="721"/>
      <c r="P11" s="721"/>
      <c r="Q11" s="721"/>
      <c r="R11" s="721"/>
      <c r="S11" s="721"/>
      <c r="T11" s="721"/>
      <c r="U11" s="721"/>
      <c r="V11" s="721"/>
      <c r="W11" s="721"/>
      <c r="X11" s="721"/>
      <c r="Y11" s="721"/>
      <c r="Z11" s="721"/>
      <c r="AA11" s="721"/>
      <c r="AB11" s="721"/>
      <c r="AC11" s="721"/>
      <c r="AD11" s="721"/>
      <c r="AE11" s="721"/>
      <c r="AF11" s="721"/>
      <c r="AG11" s="721"/>
      <c r="AH11" s="721"/>
      <c r="AI11" s="721"/>
      <c r="AJ11" s="721"/>
      <c r="AK11" s="721"/>
      <c r="AL11" s="721"/>
      <c r="AM11" s="721"/>
      <c r="AN11" s="721"/>
      <c r="AO11" s="721"/>
      <c r="AP11" s="721"/>
      <c r="AQ11" s="721"/>
      <c r="AR11" s="721"/>
      <c r="AS11" s="721"/>
      <c r="AT11" s="721"/>
      <c r="AU11" s="721"/>
      <c r="AV11" s="721"/>
      <c r="AW11" s="721"/>
      <c r="AX11" s="721"/>
      <c r="AY11" s="721"/>
      <c r="AZ11" s="721"/>
      <c r="BA11" s="721"/>
      <c r="BB11" s="721"/>
      <c r="BC11" s="721"/>
      <c r="BD11" s="721"/>
      <c r="BE11" s="721"/>
      <c r="BF11" s="721"/>
      <c r="BG11" s="721"/>
      <c r="BH11" s="721"/>
    </row>
    <row r="12" spans="1:60" ht="20.100000000000001" customHeight="1" x14ac:dyDescent="0.2">
      <c r="B12" s="744" t="s">
        <v>9</v>
      </c>
      <c r="C12" s="740" t="s">
        <v>346</v>
      </c>
      <c r="D12" s="741"/>
      <c r="E12" s="742"/>
      <c r="F12" s="743"/>
      <c r="G12" s="726"/>
      <c r="H12" s="721"/>
      <c r="I12" s="721"/>
      <c r="J12" s="721"/>
      <c r="K12" s="721"/>
      <c r="L12" s="721"/>
      <c r="M12" s="721"/>
      <c r="N12" s="721"/>
      <c r="O12" s="721"/>
      <c r="P12" s="721"/>
      <c r="Q12" s="721"/>
      <c r="R12" s="721"/>
      <c r="S12" s="721"/>
      <c r="T12" s="721"/>
      <c r="U12" s="721"/>
      <c r="V12" s="721"/>
      <c r="W12" s="721"/>
      <c r="X12" s="721"/>
      <c r="Y12" s="721"/>
      <c r="Z12" s="721"/>
      <c r="AA12" s="721"/>
      <c r="AB12" s="721"/>
      <c r="AC12" s="721"/>
      <c r="AD12" s="721"/>
      <c r="AE12" s="721"/>
      <c r="AF12" s="721"/>
      <c r="AG12" s="721"/>
      <c r="AH12" s="721"/>
      <c r="AI12" s="721"/>
      <c r="AJ12" s="721"/>
      <c r="AK12" s="721"/>
      <c r="AL12" s="721"/>
      <c r="AM12" s="721"/>
      <c r="AN12" s="721"/>
      <c r="AO12" s="721"/>
      <c r="AP12" s="721"/>
      <c r="AQ12" s="721"/>
      <c r="AR12" s="721"/>
      <c r="AS12" s="721"/>
      <c r="AT12" s="721"/>
      <c r="AU12" s="721"/>
      <c r="AV12" s="721"/>
      <c r="AW12" s="721"/>
      <c r="AX12" s="721"/>
      <c r="AY12" s="721"/>
      <c r="AZ12" s="721"/>
      <c r="BA12" s="721"/>
      <c r="BB12" s="721"/>
      <c r="BC12" s="721"/>
      <c r="BD12" s="721"/>
      <c r="BE12" s="721"/>
      <c r="BF12" s="721"/>
      <c r="BG12" s="721"/>
      <c r="BH12" s="721"/>
    </row>
    <row r="13" spans="1:60" ht="20.100000000000001" customHeight="1" x14ac:dyDescent="0.2">
      <c r="B13" s="744" t="s">
        <v>10</v>
      </c>
      <c r="C13" s="740" t="s">
        <v>347</v>
      </c>
      <c r="D13" s="741"/>
      <c r="E13" s="742"/>
      <c r="F13" s="743"/>
      <c r="G13" s="726"/>
      <c r="H13" s="721"/>
      <c r="I13" s="721"/>
      <c r="J13" s="721"/>
      <c r="K13" s="721"/>
      <c r="L13" s="721"/>
      <c r="M13" s="721"/>
      <c r="N13" s="721"/>
      <c r="O13" s="721"/>
      <c r="P13" s="721"/>
      <c r="Q13" s="721"/>
      <c r="R13" s="721"/>
      <c r="S13" s="721"/>
      <c r="T13" s="721"/>
      <c r="U13" s="721"/>
      <c r="V13" s="721"/>
      <c r="W13" s="721"/>
      <c r="X13" s="721"/>
      <c r="Y13" s="721"/>
      <c r="Z13" s="721"/>
      <c r="AA13" s="721"/>
      <c r="AB13" s="721"/>
      <c r="AC13" s="721"/>
      <c r="AD13" s="721"/>
      <c r="AE13" s="721"/>
      <c r="AF13" s="721"/>
      <c r="AG13" s="721"/>
      <c r="AH13" s="721"/>
      <c r="AI13" s="721"/>
      <c r="AJ13" s="721"/>
      <c r="AK13" s="721"/>
      <c r="AL13" s="721"/>
      <c r="AM13" s="721"/>
      <c r="AN13" s="721"/>
      <c r="AO13" s="721"/>
      <c r="AP13" s="721"/>
      <c r="AQ13" s="721"/>
      <c r="AR13" s="721"/>
      <c r="AS13" s="721"/>
      <c r="AT13" s="721"/>
      <c r="AU13" s="721"/>
      <c r="AV13" s="721"/>
      <c r="AW13" s="721"/>
      <c r="AX13" s="721"/>
      <c r="AY13" s="721"/>
      <c r="AZ13" s="721"/>
      <c r="BA13" s="721"/>
      <c r="BB13" s="721"/>
      <c r="BC13" s="721"/>
      <c r="BD13" s="721"/>
      <c r="BE13" s="721"/>
      <c r="BF13" s="721"/>
      <c r="BG13" s="721"/>
      <c r="BH13" s="721"/>
    </row>
    <row r="14" spans="1:60" ht="20.100000000000001" customHeight="1" x14ac:dyDescent="0.2">
      <c r="B14" s="744" t="s">
        <v>11</v>
      </c>
      <c r="C14" s="558" t="s">
        <v>335</v>
      </c>
      <c r="D14" s="741"/>
      <c r="E14" s="742"/>
      <c r="F14" s="743"/>
      <c r="G14" s="726"/>
      <c r="H14" s="721"/>
      <c r="I14" s="721"/>
      <c r="J14" s="721"/>
      <c r="K14" s="721"/>
      <c r="L14" s="721"/>
      <c r="M14" s="721"/>
      <c r="N14" s="721"/>
      <c r="O14" s="721"/>
      <c r="P14" s="721"/>
      <c r="Q14" s="721"/>
      <c r="R14" s="721"/>
      <c r="S14" s="721"/>
      <c r="T14" s="721"/>
      <c r="U14" s="721"/>
      <c r="V14" s="721"/>
      <c r="W14" s="721"/>
      <c r="X14" s="721"/>
      <c r="Y14" s="721"/>
      <c r="Z14" s="721"/>
      <c r="AA14" s="721"/>
      <c r="AB14" s="721"/>
      <c r="AC14" s="721"/>
      <c r="AD14" s="721"/>
      <c r="AE14" s="721"/>
      <c r="AF14" s="721"/>
      <c r="AG14" s="721"/>
      <c r="AH14" s="721"/>
      <c r="AI14" s="721"/>
      <c r="AJ14" s="721"/>
      <c r="AK14" s="721"/>
      <c r="AL14" s="721"/>
      <c r="AM14" s="721"/>
      <c r="AN14" s="721"/>
      <c r="AO14" s="721"/>
      <c r="AP14" s="721"/>
      <c r="AQ14" s="721"/>
      <c r="AR14" s="721"/>
      <c r="AS14" s="721"/>
      <c r="AT14" s="721"/>
      <c r="AU14" s="721"/>
      <c r="AV14" s="721"/>
      <c r="AW14" s="721"/>
      <c r="AX14" s="721"/>
      <c r="AY14" s="721"/>
      <c r="AZ14" s="721"/>
      <c r="BA14" s="721"/>
      <c r="BB14" s="721"/>
      <c r="BC14" s="721"/>
      <c r="BD14" s="721"/>
      <c r="BE14" s="721"/>
      <c r="BF14" s="721"/>
      <c r="BG14" s="721"/>
      <c r="BH14" s="721"/>
    </row>
    <row r="15" spans="1:60" s="568" customFormat="1" ht="15" thickBot="1" x14ac:dyDescent="0.3">
      <c r="B15" s="745" t="s">
        <v>12</v>
      </c>
      <c r="C15" s="746" t="s">
        <v>348</v>
      </c>
      <c r="D15" s="747"/>
      <c r="E15" s="748"/>
      <c r="F15" s="749"/>
    </row>
    <row r="16" spans="1:60" x14ac:dyDescent="0.2">
      <c r="H16" s="721"/>
    </row>
  </sheetData>
  <mergeCells count="2">
    <mergeCell ref="B2:F2"/>
    <mergeCell ref="B6:F6"/>
  </mergeCells>
  <pageMargins left="0.70866141732283505" right="0.70866141732283505" top="0.74803149606299202" bottom="0.74803149606299202" header="0.31496062992126" footer="0.31496062992126"/>
  <pageSetup paperSize="9" scale="77" orientation="portrait" r:id="rId1"/>
  <headerFooter scaleWithDoc="0">
    <oddHeader>&amp;L&amp;"Tahoma,Bold"&amp;11Bank/Savings House  ____________________&amp;R&amp;"Tahoma,Bold"&amp;11RAS Form</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56"/>
  <sheetViews>
    <sheetView zoomScale="90" zoomScaleNormal="90" workbookViewId="0">
      <selection activeCell="L18" sqref="L18"/>
    </sheetView>
  </sheetViews>
  <sheetFormatPr defaultColWidth="9.140625" defaultRowHeight="14.25" x14ac:dyDescent="0.2"/>
  <cols>
    <col min="1" max="1" width="8.7109375" style="22" customWidth="1"/>
    <col min="2" max="2" width="67" style="22" customWidth="1"/>
    <col min="3" max="3" width="16" style="22" customWidth="1"/>
    <col min="4" max="4" width="23.5703125" style="22" customWidth="1"/>
    <col min="5" max="5" width="18.28515625" style="22" customWidth="1"/>
    <col min="6" max="6" width="14.85546875" style="22" customWidth="1"/>
    <col min="7" max="7" width="14.42578125" style="22" customWidth="1"/>
    <col min="8" max="16384" width="9.140625" style="22"/>
  </cols>
  <sheetData>
    <row r="1" spans="1:7" x14ac:dyDescent="0.2">
      <c r="G1" s="153"/>
    </row>
    <row r="2" spans="1:7" ht="15" thickBot="1" x14ac:dyDescent="0.25"/>
    <row r="3" spans="1:7" ht="15" thickBot="1" x14ac:dyDescent="0.25">
      <c r="A3" s="752"/>
      <c r="F3" s="206" t="s">
        <v>349</v>
      </c>
      <c r="G3" s="207"/>
    </row>
    <row r="4" spans="1:7" x14ac:dyDescent="0.2">
      <c r="A4" s="820" t="s">
        <v>350</v>
      </c>
      <c r="B4" s="820"/>
      <c r="C4" s="820"/>
      <c r="D4" s="820"/>
      <c r="E4" s="820"/>
      <c r="F4" s="820"/>
      <c r="G4" s="820"/>
    </row>
    <row r="5" spans="1:7" x14ac:dyDescent="0.2">
      <c r="A5" s="820" t="s">
        <v>351</v>
      </c>
      <c r="B5" s="820"/>
      <c r="C5" s="820"/>
      <c r="D5" s="820"/>
      <c r="E5" s="820"/>
      <c r="F5" s="820"/>
      <c r="G5" s="820"/>
    </row>
    <row r="6" spans="1:7" x14ac:dyDescent="0.2">
      <c r="A6" s="819" t="s">
        <v>352</v>
      </c>
      <c r="B6" s="819"/>
      <c r="C6" s="819"/>
      <c r="D6" s="819"/>
      <c r="E6" s="819"/>
      <c r="F6" s="819"/>
      <c r="G6" s="819"/>
    </row>
    <row r="7" spans="1:7" x14ac:dyDescent="0.2">
      <c r="A7" s="750"/>
      <c r="B7" s="750"/>
      <c r="C7" s="750"/>
      <c r="D7" s="750"/>
      <c r="E7" s="750"/>
      <c r="F7" s="750"/>
      <c r="G7" s="750"/>
    </row>
    <row r="8" spans="1:7" ht="15" thickBot="1" x14ac:dyDescent="0.25">
      <c r="G8" s="38" t="s">
        <v>2</v>
      </c>
    </row>
    <row r="9" spans="1:7" ht="29.25" thickBot="1" x14ac:dyDescent="0.25">
      <c r="A9" s="268" t="s">
        <v>353</v>
      </c>
      <c r="B9" s="269" t="s">
        <v>354</v>
      </c>
      <c r="C9" s="270" t="s">
        <v>355</v>
      </c>
      <c r="D9" s="270" t="s">
        <v>356</v>
      </c>
      <c r="E9" s="270" t="s">
        <v>357</v>
      </c>
      <c r="F9" s="156" t="s">
        <v>358</v>
      </c>
      <c r="G9" s="271" t="s">
        <v>359</v>
      </c>
    </row>
    <row r="10" spans="1:7" ht="15" thickBot="1" x14ac:dyDescent="0.25">
      <c r="A10" s="272">
        <v>1</v>
      </c>
      <c r="B10" s="273">
        <v>2</v>
      </c>
      <c r="C10" s="274">
        <v>3</v>
      </c>
      <c r="D10" s="41">
        <v>4</v>
      </c>
      <c r="E10" s="275">
        <v>5</v>
      </c>
      <c r="F10" s="276">
        <v>6</v>
      </c>
      <c r="G10" s="277" t="s">
        <v>360</v>
      </c>
    </row>
    <row r="11" spans="1:7" ht="15" thickBot="1" x14ac:dyDescent="0.25">
      <c r="A11" s="278">
        <v>1</v>
      </c>
      <c r="B11" s="279" t="s">
        <v>361</v>
      </c>
      <c r="C11" s="11"/>
      <c r="D11" s="280">
        <f>D12+D32</f>
        <v>0</v>
      </c>
      <c r="E11" s="281"/>
      <c r="F11" s="282"/>
      <c r="G11" s="283">
        <f>G12+G32</f>
        <v>0</v>
      </c>
    </row>
    <row r="12" spans="1:7" x14ac:dyDescent="0.2">
      <c r="A12" s="284">
        <v>2</v>
      </c>
      <c r="B12" s="167" t="s">
        <v>362</v>
      </c>
      <c r="C12" s="285"/>
      <c r="D12" s="286">
        <f>D13+D29</f>
        <v>0</v>
      </c>
      <c r="E12" s="287"/>
      <c r="F12" s="288"/>
      <c r="G12" s="289">
        <f>G13+G29</f>
        <v>0</v>
      </c>
    </row>
    <row r="13" spans="1:7" ht="57" x14ac:dyDescent="0.2">
      <c r="A13" s="168">
        <v>2.1</v>
      </c>
      <c r="B13" s="169" t="s">
        <v>363</v>
      </c>
      <c r="C13" s="290"/>
      <c r="D13" s="291">
        <f>SUM(D14:D28)</f>
        <v>0</v>
      </c>
      <c r="E13" s="292"/>
      <c r="F13" s="293"/>
      <c r="G13" s="294">
        <f>SUM(G14:G28)</f>
        <v>0</v>
      </c>
    </row>
    <row r="14" spans="1:7" x14ac:dyDescent="0.2">
      <c r="A14" s="16" t="s">
        <v>123</v>
      </c>
      <c r="B14" s="52" t="s">
        <v>170</v>
      </c>
      <c r="C14" s="295">
        <v>19.100000000000001</v>
      </c>
      <c r="D14" s="52"/>
      <c r="E14" s="24">
        <v>1</v>
      </c>
      <c r="F14" s="296"/>
      <c r="G14" s="297">
        <f>D14*F14</f>
        <v>0</v>
      </c>
    </row>
    <row r="15" spans="1:7" x14ac:dyDescent="0.2">
      <c r="A15" s="16" t="s">
        <v>129</v>
      </c>
      <c r="B15" s="52" t="s">
        <v>364</v>
      </c>
      <c r="C15" s="54">
        <v>19.2</v>
      </c>
      <c r="D15" s="52"/>
      <c r="E15" s="24">
        <v>1</v>
      </c>
      <c r="F15" s="296"/>
      <c r="G15" s="297">
        <f t="shared" ref="G15:G31" si="0">D15*F15</f>
        <v>0</v>
      </c>
    </row>
    <row r="16" spans="1:7" x14ac:dyDescent="0.2">
      <c r="A16" s="16" t="s">
        <v>133</v>
      </c>
      <c r="B16" s="52" t="s">
        <v>365</v>
      </c>
      <c r="C16" s="54">
        <v>19.2</v>
      </c>
      <c r="D16" s="52"/>
      <c r="E16" s="24">
        <v>1</v>
      </c>
      <c r="F16" s="296"/>
      <c r="G16" s="297">
        <f t="shared" si="0"/>
        <v>0</v>
      </c>
    </row>
    <row r="17" spans="1:7" ht="28.5" x14ac:dyDescent="0.2">
      <c r="A17" s="16" t="s">
        <v>139</v>
      </c>
      <c r="B17" s="3" t="s">
        <v>366</v>
      </c>
      <c r="C17" s="54">
        <v>19.3</v>
      </c>
      <c r="D17" s="52"/>
      <c r="E17" s="24">
        <v>1</v>
      </c>
      <c r="F17" s="296"/>
      <c r="G17" s="297">
        <f t="shared" si="0"/>
        <v>0</v>
      </c>
    </row>
    <row r="18" spans="1:7" ht="28.5" x14ac:dyDescent="0.2">
      <c r="A18" s="16" t="s">
        <v>367</v>
      </c>
      <c r="B18" s="3" t="s">
        <v>368</v>
      </c>
      <c r="C18" s="54">
        <v>19.3</v>
      </c>
      <c r="D18" s="52"/>
      <c r="E18" s="24">
        <v>1</v>
      </c>
      <c r="F18" s="296"/>
      <c r="G18" s="297">
        <f t="shared" si="0"/>
        <v>0</v>
      </c>
    </row>
    <row r="19" spans="1:7" ht="28.5" x14ac:dyDescent="0.2">
      <c r="A19" s="16" t="s">
        <v>369</v>
      </c>
      <c r="B19" s="3" t="s">
        <v>370</v>
      </c>
      <c r="C19" s="54">
        <v>19.399999999999999</v>
      </c>
      <c r="D19" s="52"/>
      <c r="E19" s="24">
        <v>1</v>
      </c>
      <c r="F19" s="296"/>
      <c r="G19" s="297">
        <f t="shared" si="0"/>
        <v>0</v>
      </c>
    </row>
    <row r="20" spans="1:7" ht="28.5" x14ac:dyDescent="0.2">
      <c r="A20" s="16" t="s">
        <v>371</v>
      </c>
      <c r="B20" s="3" t="s">
        <v>372</v>
      </c>
      <c r="C20" s="54">
        <v>19.399999999999999</v>
      </c>
      <c r="D20" s="52"/>
      <c r="E20" s="24">
        <v>1</v>
      </c>
      <c r="F20" s="296"/>
      <c r="G20" s="297">
        <f t="shared" si="0"/>
        <v>0</v>
      </c>
    </row>
    <row r="21" spans="1:7" ht="42.75" x14ac:dyDescent="0.2">
      <c r="A21" s="16" t="s">
        <v>373</v>
      </c>
      <c r="B21" s="6" t="s">
        <v>374</v>
      </c>
      <c r="C21" s="54">
        <v>19.399999999999999</v>
      </c>
      <c r="D21" s="52"/>
      <c r="E21" s="24">
        <v>1</v>
      </c>
      <c r="F21" s="296"/>
      <c r="G21" s="297">
        <f t="shared" si="0"/>
        <v>0</v>
      </c>
    </row>
    <row r="22" spans="1:7" ht="57" x14ac:dyDescent="0.2">
      <c r="A22" s="16" t="s">
        <v>375</v>
      </c>
      <c r="B22" s="3" t="s">
        <v>376</v>
      </c>
      <c r="C22" s="54">
        <v>19.399999999999999</v>
      </c>
      <c r="D22" s="52"/>
      <c r="E22" s="24">
        <v>1</v>
      </c>
      <c r="F22" s="296"/>
      <c r="G22" s="297">
        <f t="shared" si="0"/>
        <v>0</v>
      </c>
    </row>
    <row r="23" spans="1:7" ht="57" x14ac:dyDescent="0.2">
      <c r="A23" s="16" t="s">
        <v>377</v>
      </c>
      <c r="B23" s="3" t="s">
        <v>378</v>
      </c>
      <c r="C23" s="54">
        <v>19.5</v>
      </c>
      <c r="D23" s="52"/>
      <c r="E23" s="24">
        <v>1</v>
      </c>
      <c r="F23" s="296"/>
      <c r="G23" s="297">
        <f t="shared" si="0"/>
        <v>0</v>
      </c>
    </row>
    <row r="24" spans="1:7" x14ac:dyDescent="0.2">
      <c r="A24" s="16" t="s">
        <v>379</v>
      </c>
      <c r="B24" s="3" t="s">
        <v>380</v>
      </c>
      <c r="C24" s="54">
        <v>19.600000000000001</v>
      </c>
      <c r="D24" s="52"/>
      <c r="E24" s="24">
        <v>1</v>
      </c>
      <c r="F24" s="296"/>
      <c r="G24" s="297">
        <f t="shared" si="0"/>
        <v>0</v>
      </c>
    </row>
    <row r="25" spans="1:7" ht="42.75" x14ac:dyDescent="0.2">
      <c r="A25" s="16" t="s">
        <v>381</v>
      </c>
      <c r="B25" s="3" t="s">
        <v>382</v>
      </c>
      <c r="C25" s="54">
        <v>19.7</v>
      </c>
      <c r="D25" s="52"/>
      <c r="E25" s="24">
        <v>1</v>
      </c>
      <c r="F25" s="296"/>
      <c r="G25" s="297">
        <f t="shared" si="0"/>
        <v>0</v>
      </c>
    </row>
    <row r="26" spans="1:7" ht="42.75" x14ac:dyDescent="0.2">
      <c r="A26" s="16" t="s">
        <v>383</v>
      </c>
      <c r="B26" s="3" t="s">
        <v>384</v>
      </c>
      <c r="C26" s="54">
        <v>19.899999999999999</v>
      </c>
      <c r="D26" s="52"/>
      <c r="E26" s="24">
        <v>1</v>
      </c>
      <c r="F26" s="296"/>
      <c r="G26" s="297">
        <f t="shared" si="0"/>
        <v>0</v>
      </c>
    </row>
    <row r="27" spans="1:7" ht="28.5" x14ac:dyDescent="0.2">
      <c r="A27" s="16" t="s">
        <v>385</v>
      </c>
      <c r="B27" s="3" t="s">
        <v>386</v>
      </c>
      <c r="C27" s="25" t="s">
        <v>387</v>
      </c>
      <c r="D27" s="52"/>
      <c r="E27" s="24">
        <v>1</v>
      </c>
      <c r="F27" s="296"/>
      <c r="G27" s="297">
        <f t="shared" si="0"/>
        <v>0</v>
      </c>
    </row>
    <row r="28" spans="1:7" ht="42.75" x14ac:dyDescent="0.2">
      <c r="A28" s="16" t="s">
        <v>388</v>
      </c>
      <c r="B28" s="3" t="s">
        <v>389</v>
      </c>
      <c r="C28" s="25" t="s">
        <v>390</v>
      </c>
      <c r="D28" s="52"/>
      <c r="E28" s="24">
        <v>0.95</v>
      </c>
      <c r="F28" s="296"/>
      <c r="G28" s="297">
        <f t="shared" si="0"/>
        <v>0</v>
      </c>
    </row>
    <row r="29" spans="1:7" ht="28.5" x14ac:dyDescent="0.2">
      <c r="A29" s="298" t="s">
        <v>140</v>
      </c>
      <c r="B29" s="169" t="s">
        <v>391</v>
      </c>
      <c r="C29" s="25"/>
      <c r="D29" s="111">
        <f>SUM(D30:D31)</f>
        <v>0</v>
      </c>
      <c r="E29" s="299"/>
      <c r="F29" s="300"/>
      <c r="G29" s="301">
        <f>SUM(G30:G31)</f>
        <v>0</v>
      </c>
    </row>
    <row r="30" spans="1:7" x14ac:dyDescent="0.2">
      <c r="A30" s="16" t="s">
        <v>142</v>
      </c>
      <c r="B30" s="3" t="s">
        <v>392</v>
      </c>
      <c r="C30" s="54">
        <v>19.8</v>
      </c>
      <c r="D30" s="52"/>
      <c r="E30" s="24">
        <v>0.93</v>
      </c>
      <c r="F30" s="296"/>
      <c r="G30" s="297">
        <f t="shared" si="0"/>
        <v>0</v>
      </c>
    </row>
    <row r="31" spans="1:7" ht="29.25" thickBot="1" x14ac:dyDescent="0.25">
      <c r="A31" s="16" t="s">
        <v>144</v>
      </c>
      <c r="B31" s="3" t="s">
        <v>393</v>
      </c>
      <c r="C31" s="112" t="s">
        <v>394</v>
      </c>
      <c r="D31" s="52"/>
      <c r="E31" s="24">
        <v>0.88</v>
      </c>
      <c r="F31" s="296"/>
      <c r="G31" s="297">
        <f t="shared" si="0"/>
        <v>0</v>
      </c>
    </row>
    <row r="32" spans="1:7" x14ac:dyDescent="0.2">
      <c r="A32" s="284">
        <v>3</v>
      </c>
      <c r="B32" s="167" t="s">
        <v>395</v>
      </c>
      <c r="C32" s="285"/>
      <c r="D32" s="302">
        <f>D33+D39</f>
        <v>0</v>
      </c>
      <c r="E32" s="287"/>
      <c r="F32" s="288"/>
      <c r="G32" s="303">
        <f>G33+G39</f>
        <v>0</v>
      </c>
    </row>
    <row r="33" spans="1:7" s="45" customFormat="1" ht="28.5" x14ac:dyDescent="0.2">
      <c r="A33" s="304">
        <v>3.1</v>
      </c>
      <c r="B33" s="173" t="s">
        <v>396</v>
      </c>
      <c r="C33" s="223"/>
      <c r="D33" s="305">
        <f>SUM(D34:D38)</f>
        <v>0</v>
      </c>
      <c r="E33" s="306"/>
      <c r="F33" s="307"/>
      <c r="G33" s="308">
        <f>SUM(G34:G38)</f>
        <v>0</v>
      </c>
    </row>
    <row r="34" spans="1:7" ht="42.75" x14ac:dyDescent="0.2">
      <c r="A34" s="16" t="s">
        <v>397</v>
      </c>
      <c r="B34" s="3" t="s">
        <v>398</v>
      </c>
      <c r="C34" s="54">
        <v>22.1</v>
      </c>
      <c r="D34" s="758"/>
      <c r="E34" s="24">
        <v>0.85</v>
      </c>
      <c r="F34" s="296"/>
      <c r="G34" s="297">
        <f>D34*F34</f>
        <v>0</v>
      </c>
    </row>
    <row r="35" spans="1:7" x14ac:dyDescent="0.2">
      <c r="A35" s="16" t="s">
        <v>399</v>
      </c>
      <c r="B35" s="3" t="s">
        <v>400</v>
      </c>
      <c r="C35" s="54">
        <v>22.2</v>
      </c>
      <c r="D35" s="758"/>
      <c r="E35" s="24">
        <v>0.85</v>
      </c>
      <c r="F35" s="296"/>
      <c r="G35" s="297">
        <f t="shared" ref="G35:G38" si="1">D35*F35</f>
        <v>0</v>
      </c>
    </row>
    <row r="36" spans="1:7" x14ac:dyDescent="0.2">
      <c r="A36" s="16" t="s">
        <v>401</v>
      </c>
      <c r="B36" s="3" t="s">
        <v>402</v>
      </c>
      <c r="C36" s="54">
        <v>22.3</v>
      </c>
      <c r="D36" s="758"/>
      <c r="E36" s="24">
        <v>0.85</v>
      </c>
      <c r="F36" s="296"/>
      <c r="G36" s="297">
        <f t="shared" si="1"/>
        <v>0</v>
      </c>
    </row>
    <row r="37" spans="1:7" x14ac:dyDescent="0.2">
      <c r="A37" s="16" t="s">
        <v>403</v>
      </c>
      <c r="B37" s="3" t="s">
        <v>404</v>
      </c>
      <c r="C37" s="54">
        <v>22.4</v>
      </c>
      <c r="D37" s="758"/>
      <c r="E37" s="24">
        <v>0.85</v>
      </c>
      <c r="F37" s="296"/>
      <c r="G37" s="297">
        <f t="shared" si="1"/>
        <v>0</v>
      </c>
    </row>
    <row r="38" spans="1:7" ht="28.5" x14ac:dyDescent="0.2">
      <c r="A38" s="16" t="s">
        <v>405</v>
      </c>
      <c r="B38" s="3" t="s">
        <v>406</v>
      </c>
      <c r="C38" s="25" t="s">
        <v>407</v>
      </c>
      <c r="D38" s="52"/>
      <c r="E38" s="24">
        <v>0.8</v>
      </c>
      <c r="F38" s="296"/>
      <c r="G38" s="297">
        <f t="shared" si="1"/>
        <v>0</v>
      </c>
    </row>
    <row r="39" spans="1:7" s="45" customFormat="1" ht="42.75" x14ac:dyDescent="0.2">
      <c r="A39" s="309">
        <v>3.2</v>
      </c>
      <c r="B39" s="173" t="s">
        <v>408</v>
      </c>
      <c r="C39" s="223"/>
      <c r="D39" s="111">
        <f>SUM(D40:D49)</f>
        <v>0</v>
      </c>
      <c r="E39" s="222"/>
      <c r="F39" s="249"/>
      <c r="G39" s="301">
        <f>SUM(G40:G49)</f>
        <v>0</v>
      </c>
    </row>
    <row r="40" spans="1:7" ht="41.25" customHeight="1" x14ac:dyDescent="0.2">
      <c r="A40" s="16" t="s">
        <v>409</v>
      </c>
      <c r="B40" s="6" t="s">
        <v>410</v>
      </c>
      <c r="C40" s="25" t="s">
        <v>411</v>
      </c>
      <c r="D40" s="758"/>
      <c r="E40" s="24">
        <v>0.75</v>
      </c>
      <c r="F40" s="296"/>
      <c r="G40" s="297">
        <f>D40*F40</f>
        <v>0</v>
      </c>
    </row>
    <row r="41" spans="1:7" ht="28.5" x14ac:dyDescent="0.2">
      <c r="A41" s="16" t="s">
        <v>412</v>
      </c>
      <c r="B41" s="6" t="s">
        <v>413</v>
      </c>
      <c r="C41" s="25" t="s">
        <v>414</v>
      </c>
      <c r="D41" s="758"/>
      <c r="E41" s="24">
        <v>0.65</v>
      </c>
      <c r="F41" s="296"/>
      <c r="G41" s="297">
        <f t="shared" ref="G41:G49" si="2">D41*F41</f>
        <v>0</v>
      </c>
    </row>
    <row r="42" spans="1:7" x14ac:dyDescent="0.2">
      <c r="A42" s="16" t="s">
        <v>415</v>
      </c>
      <c r="B42" s="310" t="s">
        <v>400</v>
      </c>
      <c r="C42" s="54">
        <v>23.2</v>
      </c>
      <c r="D42" s="758"/>
      <c r="E42" s="24">
        <v>0.7</v>
      </c>
      <c r="F42" s="296"/>
      <c r="G42" s="297">
        <f t="shared" si="2"/>
        <v>0</v>
      </c>
    </row>
    <row r="43" spans="1:7" x14ac:dyDescent="0.2">
      <c r="A43" s="16" t="s">
        <v>416</v>
      </c>
      <c r="B43" s="3" t="s">
        <v>417</v>
      </c>
      <c r="C43" s="54">
        <v>23.3</v>
      </c>
      <c r="D43" s="758"/>
      <c r="E43" s="24">
        <v>0.5</v>
      </c>
      <c r="F43" s="296"/>
      <c r="G43" s="297">
        <f t="shared" si="2"/>
        <v>0</v>
      </c>
    </row>
    <row r="44" spans="1:7" x14ac:dyDescent="0.2">
      <c r="A44" s="16" t="s">
        <v>418</v>
      </c>
      <c r="B44" s="3" t="s">
        <v>419</v>
      </c>
      <c r="C44" s="54">
        <v>23.4</v>
      </c>
      <c r="D44" s="758"/>
      <c r="E44" s="24">
        <v>0.5</v>
      </c>
      <c r="F44" s="296"/>
      <c r="G44" s="71">
        <f t="shared" si="2"/>
        <v>0</v>
      </c>
    </row>
    <row r="45" spans="1:7" x14ac:dyDescent="0.2">
      <c r="A45" s="16" t="s">
        <v>420</v>
      </c>
      <c r="B45" s="3" t="s">
        <v>421</v>
      </c>
      <c r="C45" s="54">
        <v>23.5</v>
      </c>
      <c r="D45" s="758"/>
      <c r="E45" s="24">
        <v>1</v>
      </c>
      <c r="F45" s="296"/>
      <c r="G45" s="71">
        <f t="shared" si="2"/>
        <v>0</v>
      </c>
    </row>
    <row r="46" spans="1:7" ht="28.5" x14ac:dyDescent="0.2">
      <c r="A46" s="16" t="s">
        <v>422</v>
      </c>
      <c r="B46" s="6" t="s">
        <v>423</v>
      </c>
      <c r="C46" s="25" t="s">
        <v>424</v>
      </c>
      <c r="D46" s="52"/>
      <c r="E46" s="762">
        <v>0.7</v>
      </c>
      <c r="F46" s="296"/>
      <c r="G46" s="71">
        <f t="shared" si="2"/>
        <v>0</v>
      </c>
    </row>
    <row r="47" spans="1:7" ht="28.5" x14ac:dyDescent="0.2">
      <c r="A47" s="16" t="s">
        <v>425</v>
      </c>
      <c r="B47" s="6" t="s">
        <v>426</v>
      </c>
      <c r="C47" s="25" t="s">
        <v>427</v>
      </c>
      <c r="D47" s="52"/>
      <c r="E47" s="762">
        <v>0.65</v>
      </c>
      <c r="F47" s="296"/>
      <c r="G47" s="71">
        <f t="shared" si="2"/>
        <v>0</v>
      </c>
    </row>
    <row r="48" spans="1:7" ht="28.5" x14ac:dyDescent="0.2">
      <c r="A48" s="16" t="s">
        <v>428</v>
      </c>
      <c r="B48" s="6" t="s">
        <v>429</v>
      </c>
      <c r="C48" s="25" t="s">
        <v>430</v>
      </c>
      <c r="D48" s="52"/>
      <c r="E48" s="762">
        <v>0.6</v>
      </c>
      <c r="F48" s="296"/>
      <c r="G48" s="71">
        <f t="shared" si="2"/>
        <v>0</v>
      </c>
    </row>
    <row r="49" spans="1:7" ht="28.5" x14ac:dyDescent="0.2">
      <c r="A49" s="55" t="s">
        <v>431</v>
      </c>
      <c r="B49" s="313" t="s">
        <v>432</v>
      </c>
      <c r="C49" s="112" t="s">
        <v>433</v>
      </c>
      <c r="D49" s="19"/>
      <c r="E49" s="311">
        <v>0.45</v>
      </c>
      <c r="F49" s="312"/>
      <c r="G49" s="314">
        <f t="shared" si="2"/>
        <v>0</v>
      </c>
    </row>
    <row r="50" spans="1:7" ht="15" customHeight="1" x14ac:dyDescent="0.2">
      <c r="A50" s="315" t="s">
        <v>434</v>
      </c>
      <c r="B50" s="316"/>
      <c r="C50" s="316"/>
      <c r="D50" s="316"/>
      <c r="E50" s="316"/>
      <c r="F50" s="316"/>
      <c r="G50" s="317"/>
    </row>
    <row r="51" spans="1:7" x14ac:dyDescent="0.2">
      <c r="A51" s="318" t="s">
        <v>9</v>
      </c>
      <c r="B51" s="319" t="s">
        <v>435</v>
      </c>
      <c r="C51" s="141">
        <v>18.600000000000001</v>
      </c>
      <c r="D51" s="320"/>
      <c r="E51" s="321"/>
      <c r="F51" s="322"/>
      <c r="G51" s="258"/>
    </row>
    <row r="52" spans="1:7" ht="43.5" thickBot="1" x14ac:dyDescent="0.25">
      <c r="A52" s="57" t="s">
        <v>10</v>
      </c>
      <c r="B52" s="323" t="s">
        <v>436</v>
      </c>
      <c r="C52" s="263" t="s">
        <v>437</v>
      </c>
      <c r="D52" s="58"/>
      <c r="E52" s="324"/>
      <c r="F52" s="325"/>
      <c r="G52" s="326"/>
    </row>
    <row r="54" spans="1:7" x14ac:dyDescent="0.2">
      <c r="A54" s="22" t="s">
        <v>438</v>
      </c>
      <c r="B54" s="265"/>
    </row>
    <row r="55" spans="1:7" x14ac:dyDescent="0.2">
      <c r="A55" s="266"/>
      <c r="B55" s="22" t="s">
        <v>439</v>
      </c>
    </row>
    <row r="56" spans="1:7" x14ac:dyDescent="0.2">
      <c r="A56" s="267"/>
      <c r="B56" s="22" t="s">
        <v>440</v>
      </c>
    </row>
  </sheetData>
  <mergeCells count="3">
    <mergeCell ref="A6:G6"/>
    <mergeCell ref="A4:G4"/>
    <mergeCell ref="A5:G5"/>
  </mergeCells>
  <pageMargins left="0" right="0" top="0.78740157480314998" bottom="0.59055118110236204" header="0.31496062992126" footer="0.31496062992126"/>
  <pageSetup paperSize="9" scale="60" fitToHeight="2" orientation="portrait" r:id="rId1"/>
  <headerFooter alignWithMargins="0">
    <oddHeader>&amp;L&amp;"тахома,Bold"Bank/Savings House _________________&amp;R&amp;"Tahoma,Bold"VKLA Form</oddHeader>
  </headerFooter>
  <ignoredErrors>
    <ignoredError sqref="G29 G39" formula="1"/>
    <ignoredError sqref="A30:A31 A24:A28 A34:A49 A14:A23" twoDigitTextYear="1"/>
    <ignoredError sqref="A29" twoDigitTextYear="1" numberStoredAsText="1"/>
    <ignoredError sqref="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73"/>
  <sheetViews>
    <sheetView zoomScale="90" zoomScaleNormal="90" workbookViewId="0">
      <selection activeCell="C27" sqref="C27"/>
    </sheetView>
  </sheetViews>
  <sheetFormatPr defaultColWidth="9.140625" defaultRowHeight="14.25" x14ac:dyDescent="0.2"/>
  <cols>
    <col min="1" max="1" width="8.7109375" style="22" customWidth="1"/>
    <col min="2" max="2" width="70.85546875" style="22" customWidth="1"/>
    <col min="3" max="3" width="14.5703125" style="22" customWidth="1"/>
    <col min="4" max="4" width="17.42578125" style="22" customWidth="1"/>
    <col min="5" max="5" width="22.140625" style="22" customWidth="1"/>
    <col min="6" max="6" width="22.28515625" style="22" customWidth="1"/>
    <col min="7" max="7" width="14.5703125" style="22" customWidth="1"/>
    <col min="8" max="8" width="14.42578125" style="22" customWidth="1"/>
    <col min="9" max="9" width="15.140625" style="22" bestFit="1" customWidth="1"/>
    <col min="10" max="16384" width="9.140625" style="22"/>
  </cols>
  <sheetData>
    <row r="1" spans="1:9" x14ac:dyDescent="0.2">
      <c r="I1" s="153"/>
    </row>
    <row r="2" spans="1:9" ht="15" thickBot="1" x14ac:dyDescent="0.25"/>
    <row r="3" spans="1:9" ht="15" thickBot="1" x14ac:dyDescent="0.25">
      <c r="A3" s="752"/>
      <c r="H3" s="206" t="s">
        <v>349</v>
      </c>
      <c r="I3" s="207"/>
    </row>
    <row r="4" spans="1:9" x14ac:dyDescent="0.2">
      <c r="A4" s="820" t="s">
        <v>350</v>
      </c>
      <c r="B4" s="820"/>
      <c r="C4" s="820"/>
      <c r="D4" s="820"/>
      <c r="E4" s="820"/>
      <c r="F4" s="820"/>
      <c r="G4" s="820"/>
      <c r="H4" s="820"/>
      <c r="I4" s="820"/>
    </row>
    <row r="5" spans="1:9" x14ac:dyDescent="0.2">
      <c r="A5" s="820" t="s">
        <v>441</v>
      </c>
      <c r="B5" s="820"/>
      <c r="C5" s="820"/>
      <c r="D5" s="820"/>
      <c r="E5" s="820"/>
      <c r="F5" s="820"/>
      <c r="G5" s="820"/>
      <c r="H5" s="820"/>
      <c r="I5" s="820"/>
    </row>
    <row r="6" spans="1:9" x14ac:dyDescent="0.2">
      <c r="A6" s="819" t="s">
        <v>352</v>
      </c>
      <c r="B6" s="819"/>
      <c r="C6" s="819"/>
      <c r="D6" s="819"/>
      <c r="E6" s="819"/>
      <c r="F6" s="819"/>
      <c r="G6" s="819"/>
      <c r="H6" s="819"/>
      <c r="I6" s="819"/>
    </row>
    <row r="7" spans="1:9" x14ac:dyDescent="0.2">
      <c r="A7" s="750"/>
      <c r="B7" s="750"/>
      <c r="C7" s="750"/>
      <c r="D7" s="750"/>
      <c r="E7" s="750"/>
      <c r="F7" s="750"/>
      <c r="G7" s="750"/>
      <c r="H7" s="750"/>
      <c r="I7" s="750"/>
    </row>
    <row r="8" spans="1:9" ht="15" thickBot="1" x14ac:dyDescent="0.25">
      <c r="I8" s="38" t="s">
        <v>2</v>
      </c>
    </row>
    <row r="9" spans="1:9" ht="72" thickBot="1" x14ac:dyDescent="0.25">
      <c r="A9" s="268" t="s">
        <v>353</v>
      </c>
      <c r="B9" s="269" t="s">
        <v>354</v>
      </c>
      <c r="C9" s="270" t="s">
        <v>355</v>
      </c>
      <c r="D9" s="270" t="s">
        <v>306</v>
      </c>
      <c r="E9" s="270" t="s">
        <v>442</v>
      </c>
      <c r="F9" s="270" t="s">
        <v>443</v>
      </c>
      <c r="G9" s="270" t="s">
        <v>444</v>
      </c>
      <c r="H9" s="270" t="s">
        <v>445</v>
      </c>
      <c r="I9" s="156" t="s">
        <v>446</v>
      </c>
    </row>
    <row r="10" spans="1:9" ht="15" thickBot="1" x14ac:dyDescent="0.25">
      <c r="A10" s="327">
        <v>1</v>
      </c>
      <c r="B10" s="328">
        <v>2</v>
      </c>
      <c r="C10" s="328">
        <v>3</v>
      </c>
      <c r="D10" s="328">
        <v>4</v>
      </c>
      <c r="E10" s="328">
        <v>5</v>
      </c>
      <c r="F10" s="328">
        <v>6</v>
      </c>
      <c r="G10" s="328">
        <v>7</v>
      </c>
      <c r="H10" s="328">
        <v>8</v>
      </c>
      <c r="I10" s="329" t="s">
        <v>447</v>
      </c>
    </row>
    <row r="11" spans="1:9" s="45" customFormat="1" ht="15" thickBot="1" x14ac:dyDescent="0.25">
      <c r="A11" s="209">
        <v>1</v>
      </c>
      <c r="B11" s="10" t="s">
        <v>448</v>
      </c>
      <c r="C11" s="12"/>
      <c r="D11" s="330">
        <f>D12+D90</f>
        <v>0</v>
      </c>
      <c r="E11" s="43"/>
      <c r="F11" s="43"/>
      <c r="G11" s="43"/>
      <c r="H11" s="43"/>
      <c r="I11" s="331">
        <f>I12+I90+I123</f>
        <v>0</v>
      </c>
    </row>
    <row r="12" spans="1:9" ht="29.25" thickBot="1" x14ac:dyDescent="0.25">
      <c r="A12" s="332">
        <v>2</v>
      </c>
      <c r="B12" s="242" t="s">
        <v>449</v>
      </c>
      <c r="C12" s="285"/>
      <c r="D12" s="77">
        <f>D13+D21+D25+D29+D34+D56+D70+D80</f>
        <v>0</v>
      </c>
      <c r="E12" s="333"/>
      <c r="F12" s="333"/>
      <c r="G12" s="333"/>
      <c r="H12" s="333"/>
      <c r="I12" s="78">
        <f>I13+I21+I25+I29+I34+I56+I70+I80</f>
        <v>0</v>
      </c>
    </row>
    <row r="13" spans="1:9" ht="28.5" x14ac:dyDescent="0.2">
      <c r="A13" s="92">
        <v>2.1</v>
      </c>
      <c r="B13" s="73" t="s">
        <v>450</v>
      </c>
      <c r="C13" s="290"/>
      <c r="D13" s="74">
        <f>SUM(D14:D20)</f>
        <v>0</v>
      </c>
      <c r="E13" s="260"/>
      <c r="F13" s="260"/>
      <c r="G13" s="260"/>
      <c r="H13" s="260"/>
      <c r="I13" s="75">
        <f>SUM(I14:I20)</f>
        <v>0</v>
      </c>
    </row>
    <row r="14" spans="1:9" ht="28.5" x14ac:dyDescent="0.2">
      <c r="A14" s="72" t="s">
        <v>123</v>
      </c>
      <c r="B14" s="53" t="s">
        <v>451</v>
      </c>
      <c r="C14" s="25" t="s">
        <v>452</v>
      </c>
      <c r="D14" s="228"/>
      <c r="E14" s="260"/>
      <c r="F14" s="260"/>
      <c r="G14" s="24">
        <v>0</v>
      </c>
      <c r="H14" s="248"/>
      <c r="I14" s="71">
        <f t="shared" ref="I14:I20" si="0">D14*H14</f>
        <v>0</v>
      </c>
    </row>
    <row r="15" spans="1:9" s="51" customFormat="1" x14ac:dyDescent="0.2">
      <c r="A15" s="72" t="s">
        <v>129</v>
      </c>
      <c r="B15" s="98" t="s">
        <v>453</v>
      </c>
      <c r="C15" s="334">
        <v>30</v>
      </c>
      <c r="D15" s="335"/>
      <c r="E15" s="336"/>
      <c r="F15" s="336"/>
      <c r="G15" s="81">
        <v>0.05</v>
      </c>
      <c r="H15" s="335"/>
      <c r="I15" s="83">
        <f t="shared" si="0"/>
        <v>0</v>
      </c>
    </row>
    <row r="16" spans="1:9" ht="28.5" x14ac:dyDescent="0.2">
      <c r="A16" s="72" t="s">
        <v>133</v>
      </c>
      <c r="B16" s="97" t="s">
        <v>454</v>
      </c>
      <c r="C16" s="82" t="s">
        <v>455</v>
      </c>
      <c r="D16" s="53"/>
      <c r="E16" s="27"/>
      <c r="F16" s="27"/>
      <c r="G16" s="337" t="s">
        <v>456</v>
      </c>
      <c r="H16" s="52"/>
      <c r="I16" s="71">
        <f t="shared" si="0"/>
        <v>0</v>
      </c>
    </row>
    <row r="17" spans="1:9" ht="42.75" x14ac:dyDescent="0.2">
      <c r="A17" s="72" t="s">
        <v>139</v>
      </c>
      <c r="B17" s="97" t="s">
        <v>457</v>
      </c>
      <c r="C17" s="82" t="s">
        <v>458</v>
      </c>
      <c r="D17" s="53"/>
      <c r="E17" s="27"/>
      <c r="F17" s="27"/>
      <c r="G17" s="337" t="s">
        <v>459</v>
      </c>
      <c r="H17" s="52"/>
      <c r="I17" s="71">
        <f t="shared" si="0"/>
        <v>0</v>
      </c>
    </row>
    <row r="18" spans="1:9" s="51" customFormat="1" ht="28.5" x14ac:dyDescent="0.2">
      <c r="A18" s="72" t="s">
        <v>367</v>
      </c>
      <c r="B18" s="98" t="s">
        <v>460</v>
      </c>
      <c r="C18" s="334" t="s">
        <v>461</v>
      </c>
      <c r="D18" s="338"/>
      <c r="E18" s="339"/>
      <c r="F18" s="339"/>
      <c r="G18" s="81">
        <v>1</v>
      </c>
      <c r="H18" s="340"/>
      <c r="I18" s="83">
        <f t="shared" si="0"/>
        <v>0</v>
      </c>
    </row>
    <row r="19" spans="1:9" s="51" customFormat="1" x14ac:dyDescent="0.2">
      <c r="A19" s="72" t="s">
        <v>369</v>
      </c>
      <c r="B19" s="98" t="s">
        <v>462</v>
      </c>
      <c r="C19" s="334">
        <v>33</v>
      </c>
      <c r="D19" s="338"/>
      <c r="E19" s="339"/>
      <c r="F19" s="339"/>
      <c r="G19" s="337"/>
      <c r="H19" s="340"/>
      <c r="I19" s="83">
        <f t="shared" si="0"/>
        <v>0</v>
      </c>
    </row>
    <row r="20" spans="1:9" s="51" customFormat="1" ht="15" thickBot="1" x14ac:dyDescent="0.25">
      <c r="A20" s="72" t="s">
        <v>371</v>
      </c>
      <c r="B20" s="341" t="s">
        <v>463</v>
      </c>
      <c r="C20" s="342" t="s">
        <v>464</v>
      </c>
      <c r="D20" s="94"/>
      <c r="E20" s="343"/>
      <c r="F20" s="343"/>
      <c r="G20" s="344">
        <v>0.1</v>
      </c>
      <c r="H20" s="345"/>
      <c r="I20" s="346">
        <f t="shared" si="0"/>
        <v>0</v>
      </c>
    </row>
    <row r="21" spans="1:9" x14ac:dyDescent="0.2">
      <c r="A21" s="76">
        <v>2.2000000000000002</v>
      </c>
      <c r="B21" s="242" t="s">
        <v>465</v>
      </c>
      <c r="C21" s="13"/>
      <c r="D21" s="77">
        <f>D22+D23+D24</f>
        <v>0</v>
      </c>
      <c r="E21" s="49"/>
      <c r="F21" s="49"/>
      <c r="G21" s="347"/>
      <c r="H21" s="27"/>
      <c r="I21" s="78">
        <f>I22+I23+I24</f>
        <v>0</v>
      </c>
    </row>
    <row r="22" spans="1:9" ht="28.5" x14ac:dyDescent="0.2">
      <c r="A22" s="16" t="s">
        <v>142</v>
      </c>
      <c r="B22" s="99" t="s">
        <v>466</v>
      </c>
      <c r="C22" s="14" t="s">
        <v>467</v>
      </c>
      <c r="D22" s="53"/>
      <c r="E22" s="27"/>
      <c r="F22" s="27"/>
      <c r="G22" s="81">
        <v>0.25</v>
      </c>
      <c r="H22" s="52"/>
      <c r="I22" s="71">
        <f>D22*H22</f>
        <v>0</v>
      </c>
    </row>
    <row r="23" spans="1:9" ht="28.5" x14ac:dyDescent="0.2">
      <c r="A23" s="16" t="s">
        <v>144</v>
      </c>
      <c r="B23" s="99" t="s">
        <v>468</v>
      </c>
      <c r="C23" s="14" t="s">
        <v>469</v>
      </c>
      <c r="D23" s="53"/>
      <c r="E23" s="27"/>
      <c r="F23" s="27"/>
      <c r="G23" s="81">
        <v>0.05</v>
      </c>
      <c r="H23" s="52"/>
      <c r="I23" s="71">
        <f>D23*H23</f>
        <v>0</v>
      </c>
    </row>
    <row r="24" spans="1:9" s="350" customFormat="1" ht="29.25" thickBot="1" x14ac:dyDescent="0.25">
      <c r="A24" s="86" t="s">
        <v>146</v>
      </c>
      <c r="B24" s="341" t="s">
        <v>470</v>
      </c>
      <c r="C24" s="26" t="s">
        <v>471</v>
      </c>
      <c r="D24" s="348"/>
      <c r="E24" s="349"/>
      <c r="F24" s="349"/>
      <c r="G24" s="344">
        <v>0.25</v>
      </c>
      <c r="H24" s="348"/>
      <c r="I24" s="71">
        <f>D24*H24</f>
        <v>0</v>
      </c>
    </row>
    <row r="25" spans="1:9" s="350" customFormat="1" x14ac:dyDescent="0.2">
      <c r="A25" s="76">
        <v>2.2999999999999998</v>
      </c>
      <c r="B25" s="15" t="s">
        <v>472</v>
      </c>
      <c r="C25" s="13"/>
      <c r="D25" s="77">
        <f>D26+D27+D28</f>
        <v>0</v>
      </c>
      <c r="E25" s="49"/>
      <c r="F25" s="49"/>
      <c r="G25" s="347"/>
      <c r="H25" s="49"/>
      <c r="I25" s="78">
        <f>I26+I27+I28</f>
        <v>0</v>
      </c>
    </row>
    <row r="26" spans="1:9" s="350" customFormat="1" ht="42.75" x14ac:dyDescent="0.2">
      <c r="A26" s="72" t="s">
        <v>473</v>
      </c>
      <c r="B26" s="98" t="s">
        <v>474</v>
      </c>
      <c r="C26" s="79" t="s">
        <v>475</v>
      </c>
      <c r="D26" s="351"/>
      <c r="E26" s="352"/>
      <c r="F26" s="352"/>
      <c r="G26" s="80">
        <v>0.4</v>
      </c>
      <c r="H26" s="351"/>
      <c r="I26" s="71">
        <f>D26*H26</f>
        <v>0</v>
      </c>
    </row>
    <row r="27" spans="1:9" s="350" customFormat="1" ht="42.75" x14ac:dyDescent="0.2">
      <c r="A27" s="72" t="s">
        <v>476</v>
      </c>
      <c r="B27" s="98" t="s">
        <v>477</v>
      </c>
      <c r="C27" s="14" t="s">
        <v>469</v>
      </c>
      <c r="D27" s="340"/>
      <c r="E27" s="339"/>
      <c r="F27" s="339"/>
      <c r="G27" s="81">
        <v>0.2</v>
      </c>
      <c r="H27" s="340"/>
      <c r="I27" s="71">
        <f>D27*H27</f>
        <v>0</v>
      </c>
    </row>
    <row r="28" spans="1:9" s="350" customFormat="1" ht="15" thickBot="1" x14ac:dyDescent="0.25">
      <c r="A28" s="72" t="s">
        <v>478</v>
      </c>
      <c r="B28" s="94" t="s">
        <v>479</v>
      </c>
      <c r="C28" s="14"/>
      <c r="D28" s="351"/>
      <c r="E28" s="352"/>
      <c r="F28" s="352"/>
      <c r="G28" s="81">
        <v>1</v>
      </c>
      <c r="H28" s="351"/>
      <c r="I28" s="71">
        <f>D28*H28</f>
        <v>0</v>
      </c>
    </row>
    <row r="29" spans="1:9" s="51" customFormat="1" x14ac:dyDescent="0.2">
      <c r="A29" s="76">
        <v>2.4</v>
      </c>
      <c r="B29" s="15" t="s">
        <v>480</v>
      </c>
      <c r="C29" s="13"/>
      <c r="D29" s="77">
        <f>D30+D31+D32+D33</f>
        <v>0</v>
      </c>
      <c r="E29" s="49"/>
      <c r="F29" s="49"/>
      <c r="G29" s="347"/>
      <c r="H29" s="49"/>
      <c r="I29" s="78">
        <f>I30+I31+I32+I33</f>
        <v>0</v>
      </c>
    </row>
    <row r="30" spans="1:9" s="67" customFormat="1" ht="28.5" x14ac:dyDescent="0.2">
      <c r="A30" s="16" t="s">
        <v>481</v>
      </c>
      <c r="B30" s="98" t="s">
        <v>482</v>
      </c>
      <c r="C30" s="14" t="s">
        <v>483</v>
      </c>
      <c r="D30" s="340"/>
      <c r="E30" s="339"/>
      <c r="F30" s="339"/>
      <c r="G30" s="81">
        <v>1</v>
      </c>
      <c r="H30" s="340"/>
      <c r="I30" s="83">
        <f>D30*H30</f>
        <v>0</v>
      </c>
    </row>
    <row r="31" spans="1:9" s="67" customFormat="1" ht="42.75" x14ac:dyDescent="0.2">
      <c r="A31" s="16" t="s">
        <v>484</v>
      </c>
      <c r="B31" s="98" t="s">
        <v>474</v>
      </c>
      <c r="C31" s="14" t="s">
        <v>485</v>
      </c>
      <c r="D31" s="340"/>
      <c r="E31" s="339"/>
      <c r="F31" s="339"/>
      <c r="G31" s="81">
        <v>0.4</v>
      </c>
      <c r="H31" s="340"/>
      <c r="I31" s="83">
        <f>D31*H31</f>
        <v>0</v>
      </c>
    </row>
    <row r="32" spans="1:9" s="67" customFormat="1" ht="42.75" x14ac:dyDescent="0.2">
      <c r="A32" s="16" t="s">
        <v>486</v>
      </c>
      <c r="B32" s="98" t="s">
        <v>477</v>
      </c>
      <c r="C32" s="14" t="s">
        <v>487</v>
      </c>
      <c r="D32" s="340"/>
      <c r="E32" s="339"/>
      <c r="F32" s="339"/>
      <c r="G32" s="81">
        <v>0.2</v>
      </c>
      <c r="H32" s="340"/>
      <c r="I32" s="83">
        <f>D32*H32</f>
        <v>0</v>
      </c>
    </row>
    <row r="33" spans="1:9" s="67" customFormat="1" ht="15" thickBot="1" x14ac:dyDescent="0.25">
      <c r="A33" s="16" t="s">
        <v>488</v>
      </c>
      <c r="B33" s="94" t="s">
        <v>479</v>
      </c>
      <c r="C33" s="353"/>
      <c r="D33" s="345"/>
      <c r="E33" s="343"/>
      <c r="F33" s="343"/>
      <c r="G33" s="344">
        <v>1</v>
      </c>
      <c r="H33" s="345"/>
      <c r="I33" s="346">
        <f>D33*H33</f>
        <v>0</v>
      </c>
    </row>
    <row r="34" spans="1:9" s="51" customFormat="1" x14ac:dyDescent="0.2">
      <c r="A34" s="76">
        <v>2.5</v>
      </c>
      <c r="B34" s="77" t="s">
        <v>489</v>
      </c>
      <c r="C34" s="354"/>
      <c r="D34" s="77">
        <f>D35+D45</f>
        <v>0</v>
      </c>
      <c r="E34" s="49"/>
      <c r="F34" s="49"/>
      <c r="G34" s="347"/>
      <c r="H34" s="49"/>
      <c r="I34" s="78">
        <f>I35+I45</f>
        <v>0</v>
      </c>
    </row>
    <row r="35" spans="1:9" s="67" customFormat="1" ht="42.75" x14ac:dyDescent="0.2">
      <c r="A35" s="355" t="s">
        <v>490</v>
      </c>
      <c r="B35" s="171" t="s">
        <v>491</v>
      </c>
      <c r="C35" s="334"/>
      <c r="D35" s="105">
        <f>SUM(D36:D44)</f>
        <v>0</v>
      </c>
      <c r="E35" s="339"/>
      <c r="F35" s="339"/>
      <c r="G35" s="337"/>
      <c r="H35" s="339"/>
      <c r="I35" s="83">
        <f>SUM(I36:I44)</f>
        <v>0</v>
      </c>
    </row>
    <row r="36" spans="1:9" ht="28.5" x14ac:dyDescent="0.2">
      <c r="A36" s="16" t="s">
        <v>492</v>
      </c>
      <c r="B36" s="99" t="s">
        <v>493</v>
      </c>
      <c r="C36" s="356" t="s">
        <v>494</v>
      </c>
      <c r="D36" s="52"/>
      <c r="E36" s="27"/>
      <c r="F36" s="27"/>
      <c r="G36" s="81">
        <v>0.05</v>
      </c>
      <c r="H36" s="52"/>
      <c r="I36" s="71">
        <f t="shared" ref="I36:I55" si="1">D36*H36</f>
        <v>0</v>
      </c>
    </row>
    <row r="37" spans="1:9" ht="28.5" x14ac:dyDescent="0.2">
      <c r="A37" s="16" t="s">
        <v>495</v>
      </c>
      <c r="B37" s="99" t="s">
        <v>496</v>
      </c>
      <c r="C37" s="356" t="s">
        <v>497</v>
      </c>
      <c r="D37" s="52"/>
      <c r="E37" s="27"/>
      <c r="F37" s="27"/>
      <c r="G37" s="81">
        <v>0.1</v>
      </c>
      <c r="H37" s="52"/>
      <c r="I37" s="71">
        <f t="shared" si="1"/>
        <v>0</v>
      </c>
    </row>
    <row r="38" spans="1:9" ht="28.5" x14ac:dyDescent="0.2">
      <c r="A38" s="16" t="s">
        <v>498</v>
      </c>
      <c r="B38" s="99" t="s">
        <v>499</v>
      </c>
      <c r="C38" s="356" t="s">
        <v>500</v>
      </c>
      <c r="D38" s="52"/>
      <c r="E38" s="27"/>
      <c r="F38" s="27"/>
      <c r="G38" s="81">
        <v>0.1</v>
      </c>
      <c r="H38" s="52"/>
      <c r="I38" s="71">
        <f t="shared" si="1"/>
        <v>0</v>
      </c>
    </row>
    <row r="39" spans="1:9" ht="28.5" x14ac:dyDescent="0.2">
      <c r="A39" s="16" t="s">
        <v>501</v>
      </c>
      <c r="B39" s="99" t="s">
        <v>502</v>
      </c>
      <c r="C39" s="356" t="s">
        <v>503</v>
      </c>
      <c r="D39" s="52"/>
      <c r="E39" s="27"/>
      <c r="F39" s="27"/>
      <c r="G39" s="81">
        <v>0.05</v>
      </c>
      <c r="H39" s="52"/>
      <c r="I39" s="71">
        <f t="shared" si="1"/>
        <v>0</v>
      </c>
    </row>
    <row r="40" spans="1:9" ht="28.5" x14ac:dyDescent="0.2">
      <c r="A40" s="16" t="s">
        <v>504</v>
      </c>
      <c r="B40" s="99" t="s">
        <v>505</v>
      </c>
      <c r="C40" s="356" t="s">
        <v>503</v>
      </c>
      <c r="D40" s="52"/>
      <c r="E40" s="27"/>
      <c r="F40" s="27"/>
      <c r="G40" s="81">
        <v>0.1</v>
      </c>
      <c r="H40" s="52"/>
      <c r="I40" s="71">
        <f t="shared" si="1"/>
        <v>0</v>
      </c>
    </row>
    <row r="41" spans="1:9" ht="42.75" x14ac:dyDescent="0.2">
      <c r="A41" s="16" t="s">
        <v>506</v>
      </c>
      <c r="B41" s="99" t="s">
        <v>507</v>
      </c>
      <c r="C41" s="356" t="s">
        <v>503</v>
      </c>
      <c r="D41" s="52"/>
      <c r="E41" s="27"/>
      <c r="F41" s="27"/>
      <c r="G41" s="81">
        <v>0.1</v>
      </c>
      <c r="H41" s="52"/>
      <c r="I41" s="71">
        <f t="shared" si="1"/>
        <v>0</v>
      </c>
    </row>
    <row r="42" spans="1:9" ht="28.5" x14ac:dyDescent="0.2">
      <c r="A42" s="16" t="s">
        <v>508</v>
      </c>
      <c r="B42" s="99" t="s">
        <v>509</v>
      </c>
      <c r="C42" s="356" t="s">
        <v>510</v>
      </c>
      <c r="D42" s="52"/>
      <c r="E42" s="27"/>
      <c r="F42" s="27"/>
      <c r="G42" s="81">
        <v>0.4</v>
      </c>
      <c r="H42" s="52"/>
      <c r="I42" s="71">
        <f t="shared" si="1"/>
        <v>0</v>
      </c>
    </row>
    <row r="43" spans="1:9" ht="28.5" x14ac:dyDescent="0.2">
      <c r="A43" s="16" t="s">
        <v>511</v>
      </c>
      <c r="B43" s="99" t="s">
        <v>512</v>
      </c>
      <c r="C43" s="356" t="s">
        <v>513</v>
      </c>
      <c r="D43" s="52"/>
      <c r="E43" s="27"/>
      <c r="F43" s="27"/>
      <c r="G43" s="81">
        <v>0.4</v>
      </c>
      <c r="H43" s="52"/>
      <c r="I43" s="71">
        <f t="shared" si="1"/>
        <v>0</v>
      </c>
    </row>
    <row r="44" spans="1:9" ht="28.5" x14ac:dyDescent="0.2">
      <c r="A44" s="16" t="s">
        <v>514</v>
      </c>
      <c r="B44" s="99" t="s">
        <v>515</v>
      </c>
      <c r="C44" s="356" t="s">
        <v>516</v>
      </c>
      <c r="D44" s="52"/>
      <c r="E44" s="27"/>
      <c r="F44" s="27"/>
      <c r="G44" s="81">
        <v>1</v>
      </c>
      <c r="H44" s="52"/>
      <c r="I44" s="71">
        <f t="shared" si="1"/>
        <v>0</v>
      </c>
    </row>
    <row r="45" spans="1:9" s="67" customFormat="1" ht="42.75" x14ac:dyDescent="0.2">
      <c r="A45" s="355" t="s">
        <v>517</v>
      </c>
      <c r="B45" s="171" t="s">
        <v>518</v>
      </c>
      <c r="C45" s="334"/>
      <c r="D45" s="105">
        <f>SUM(D46:D55)</f>
        <v>0</v>
      </c>
      <c r="E45" s="339"/>
      <c r="F45" s="339"/>
      <c r="G45" s="337"/>
      <c r="H45" s="339"/>
      <c r="I45" s="83">
        <f>SUM(I46:I55)</f>
        <v>0</v>
      </c>
    </row>
    <row r="46" spans="1:9" ht="28.5" x14ac:dyDescent="0.2">
      <c r="A46" s="16" t="s">
        <v>519</v>
      </c>
      <c r="B46" s="99" t="s">
        <v>520</v>
      </c>
      <c r="C46" s="356" t="s">
        <v>494</v>
      </c>
      <c r="D46" s="52"/>
      <c r="E46" s="27"/>
      <c r="F46" s="27"/>
      <c r="G46" s="81">
        <v>0.05</v>
      </c>
      <c r="H46" s="52"/>
      <c r="I46" s="71">
        <f t="shared" si="1"/>
        <v>0</v>
      </c>
    </row>
    <row r="47" spans="1:9" ht="28.5" x14ac:dyDescent="0.2">
      <c r="A47" s="16" t="s">
        <v>521</v>
      </c>
      <c r="B47" s="99" t="s">
        <v>496</v>
      </c>
      <c r="C47" s="356" t="s">
        <v>522</v>
      </c>
      <c r="D47" s="52"/>
      <c r="E47" s="27"/>
      <c r="F47" s="27"/>
      <c r="G47" s="81">
        <v>0.3</v>
      </c>
      <c r="H47" s="52"/>
      <c r="I47" s="71">
        <f t="shared" si="1"/>
        <v>0</v>
      </c>
    </row>
    <row r="48" spans="1:9" ht="28.5" x14ac:dyDescent="0.2">
      <c r="A48" s="16" t="s">
        <v>523</v>
      </c>
      <c r="B48" s="99" t="s">
        <v>499</v>
      </c>
      <c r="C48" s="356" t="s">
        <v>522</v>
      </c>
      <c r="D48" s="52"/>
      <c r="E48" s="27"/>
      <c r="F48" s="27"/>
      <c r="G48" s="81">
        <v>0.3</v>
      </c>
      <c r="H48" s="52"/>
      <c r="I48" s="71">
        <f t="shared" si="1"/>
        <v>0</v>
      </c>
    </row>
    <row r="49" spans="1:9" ht="28.5" x14ac:dyDescent="0.2">
      <c r="A49" s="16" t="s">
        <v>524</v>
      </c>
      <c r="B49" s="99" t="s">
        <v>525</v>
      </c>
      <c r="C49" s="356" t="s">
        <v>526</v>
      </c>
      <c r="D49" s="52"/>
      <c r="E49" s="27"/>
      <c r="F49" s="27"/>
      <c r="G49" s="81">
        <v>0.1</v>
      </c>
      <c r="H49" s="52"/>
      <c r="I49" s="71">
        <f t="shared" si="1"/>
        <v>0</v>
      </c>
    </row>
    <row r="50" spans="1:9" ht="28.5" x14ac:dyDescent="0.2">
      <c r="A50" s="16" t="s">
        <v>527</v>
      </c>
      <c r="B50" s="99" t="s">
        <v>502</v>
      </c>
      <c r="C50" s="356" t="s">
        <v>503</v>
      </c>
      <c r="D50" s="52"/>
      <c r="E50" s="27"/>
      <c r="F50" s="27"/>
      <c r="G50" s="81">
        <v>0.05</v>
      </c>
      <c r="H50" s="52"/>
      <c r="I50" s="71">
        <f t="shared" si="1"/>
        <v>0</v>
      </c>
    </row>
    <row r="51" spans="1:9" ht="28.5" x14ac:dyDescent="0.2">
      <c r="A51" s="16" t="s">
        <v>528</v>
      </c>
      <c r="B51" s="99" t="s">
        <v>505</v>
      </c>
      <c r="C51" s="356" t="s">
        <v>503</v>
      </c>
      <c r="D51" s="52"/>
      <c r="E51" s="27"/>
      <c r="F51" s="27"/>
      <c r="G51" s="81">
        <v>0.3</v>
      </c>
      <c r="H51" s="52"/>
      <c r="I51" s="71">
        <f t="shared" si="1"/>
        <v>0</v>
      </c>
    </row>
    <row r="52" spans="1:9" ht="42.75" x14ac:dyDescent="0.2">
      <c r="A52" s="16" t="s">
        <v>529</v>
      </c>
      <c r="B52" s="99" t="s">
        <v>530</v>
      </c>
      <c r="C52" s="356" t="s">
        <v>503</v>
      </c>
      <c r="D52" s="52"/>
      <c r="E52" s="27"/>
      <c r="F52" s="27"/>
      <c r="G52" s="81">
        <v>0.3</v>
      </c>
      <c r="H52" s="52"/>
      <c r="I52" s="71">
        <f t="shared" si="1"/>
        <v>0</v>
      </c>
    </row>
    <row r="53" spans="1:9" ht="28.5" x14ac:dyDescent="0.2">
      <c r="A53" s="16" t="s">
        <v>531</v>
      </c>
      <c r="B53" s="99" t="s">
        <v>509</v>
      </c>
      <c r="C53" s="356" t="s">
        <v>510</v>
      </c>
      <c r="D53" s="52"/>
      <c r="E53" s="27"/>
      <c r="F53" s="27"/>
      <c r="G53" s="81">
        <v>0.4</v>
      </c>
      <c r="H53" s="52"/>
      <c r="I53" s="71">
        <f t="shared" si="1"/>
        <v>0</v>
      </c>
    </row>
    <row r="54" spans="1:9" ht="28.5" x14ac:dyDescent="0.2">
      <c r="A54" s="16" t="s">
        <v>532</v>
      </c>
      <c r="B54" s="99" t="s">
        <v>533</v>
      </c>
      <c r="C54" s="356" t="s">
        <v>534</v>
      </c>
      <c r="D54" s="52"/>
      <c r="E54" s="27"/>
      <c r="F54" s="27"/>
      <c r="G54" s="81">
        <v>1</v>
      </c>
      <c r="H54" s="52"/>
      <c r="I54" s="71">
        <f t="shared" si="1"/>
        <v>0</v>
      </c>
    </row>
    <row r="55" spans="1:9" ht="29.25" thickBot="1" x14ac:dyDescent="0.25">
      <c r="A55" s="55" t="s">
        <v>535</v>
      </c>
      <c r="B55" s="100" t="s">
        <v>515</v>
      </c>
      <c r="C55" s="357" t="s">
        <v>516</v>
      </c>
      <c r="D55" s="19"/>
      <c r="E55" s="20"/>
      <c r="F55" s="20"/>
      <c r="G55" s="344">
        <v>1</v>
      </c>
      <c r="H55" s="19"/>
      <c r="I55" s="21">
        <f t="shared" si="1"/>
        <v>0</v>
      </c>
    </row>
    <row r="56" spans="1:9" s="51" customFormat="1" ht="28.5" x14ac:dyDescent="0.2">
      <c r="A56" s="76">
        <v>2.6</v>
      </c>
      <c r="B56" s="358" t="s">
        <v>536</v>
      </c>
      <c r="C56" s="354"/>
      <c r="D56" s="77">
        <f>D57+D58+D59+D60+D61+D62+D65</f>
        <v>0</v>
      </c>
      <c r="E56" s="49"/>
      <c r="F56" s="49"/>
      <c r="G56" s="347"/>
      <c r="H56" s="49"/>
      <c r="I56" s="78">
        <f>I57+I58+I59+I60+I61+I62+I65</f>
        <v>0</v>
      </c>
    </row>
    <row r="57" spans="1:9" s="67" customFormat="1" x14ac:dyDescent="0.2">
      <c r="A57" s="55" t="s">
        <v>537</v>
      </c>
      <c r="B57" s="338" t="s">
        <v>538</v>
      </c>
      <c r="C57" s="337">
        <v>46</v>
      </c>
      <c r="D57" s="338"/>
      <c r="E57" s="339"/>
      <c r="F57" s="339"/>
      <c r="G57" s="81">
        <v>1</v>
      </c>
      <c r="H57" s="338"/>
      <c r="I57" s="71">
        <f t="shared" ref="I57:I79" si="2">D57*H57</f>
        <v>0</v>
      </c>
    </row>
    <row r="58" spans="1:9" ht="28.5" x14ac:dyDescent="0.2">
      <c r="A58" s="16" t="s">
        <v>539</v>
      </c>
      <c r="B58" s="99" t="s">
        <v>540</v>
      </c>
      <c r="C58" s="356" t="s">
        <v>541</v>
      </c>
      <c r="D58" s="52"/>
      <c r="E58" s="27"/>
      <c r="F58" s="27"/>
      <c r="G58" s="81">
        <v>0.2</v>
      </c>
      <c r="H58" s="52"/>
      <c r="I58" s="71">
        <f t="shared" si="2"/>
        <v>0</v>
      </c>
    </row>
    <row r="59" spans="1:9" ht="28.5" x14ac:dyDescent="0.2">
      <c r="A59" s="16" t="s">
        <v>542</v>
      </c>
      <c r="B59" s="99" t="s">
        <v>543</v>
      </c>
      <c r="C59" s="356" t="s">
        <v>544</v>
      </c>
      <c r="D59" s="52"/>
      <c r="E59" s="27"/>
      <c r="F59" s="27"/>
      <c r="G59" s="81">
        <v>0.1</v>
      </c>
      <c r="H59" s="52"/>
      <c r="I59" s="71">
        <f t="shared" si="2"/>
        <v>0</v>
      </c>
    </row>
    <row r="60" spans="1:9" x14ac:dyDescent="0.2">
      <c r="A60" s="16" t="s">
        <v>545</v>
      </c>
      <c r="B60" s="99" t="s">
        <v>546</v>
      </c>
      <c r="C60" s="356">
        <v>44</v>
      </c>
      <c r="D60" s="52"/>
      <c r="E60" s="27"/>
      <c r="F60" s="27"/>
      <c r="G60" s="81">
        <v>1</v>
      </c>
      <c r="H60" s="52"/>
      <c r="I60" s="71">
        <f t="shared" si="2"/>
        <v>0</v>
      </c>
    </row>
    <row r="61" spans="1:9" ht="15" x14ac:dyDescent="0.25">
      <c r="A61" s="16" t="s">
        <v>547</v>
      </c>
      <c r="B61" s="99" t="s">
        <v>548</v>
      </c>
      <c r="C61" s="25">
        <v>45</v>
      </c>
      <c r="D61" s="52"/>
      <c r="E61" s="27"/>
      <c r="F61" s="27"/>
      <c r="G61" s="81">
        <v>1</v>
      </c>
      <c r="H61" s="359"/>
      <c r="I61" s="71">
        <f t="shared" si="2"/>
        <v>0</v>
      </c>
    </row>
    <row r="62" spans="1:9" s="67" customFormat="1" x14ac:dyDescent="0.2">
      <c r="A62" s="360" t="s">
        <v>549</v>
      </c>
      <c r="B62" s="170" t="s">
        <v>550</v>
      </c>
      <c r="C62" s="82"/>
      <c r="D62" s="105">
        <f>D63+D64</f>
        <v>0</v>
      </c>
      <c r="E62" s="339"/>
      <c r="F62" s="339"/>
      <c r="G62" s="81"/>
      <c r="H62" s="339"/>
      <c r="I62" s="83">
        <f>I63+I64</f>
        <v>0</v>
      </c>
    </row>
    <row r="63" spans="1:9" x14ac:dyDescent="0.2">
      <c r="A63" s="16" t="s">
        <v>551</v>
      </c>
      <c r="B63" s="99" t="s">
        <v>552</v>
      </c>
      <c r="C63" s="356">
        <v>47</v>
      </c>
      <c r="D63" s="52"/>
      <c r="E63" s="27"/>
      <c r="F63" s="27"/>
      <c r="G63" s="81">
        <v>0</v>
      </c>
      <c r="H63" s="52"/>
      <c r="I63" s="71">
        <f t="shared" si="2"/>
        <v>0</v>
      </c>
    </row>
    <row r="64" spans="1:9" x14ac:dyDescent="0.2">
      <c r="A64" s="16" t="s">
        <v>553</v>
      </c>
      <c r="B64" s="99" t="s">
        <v>554</v>
      </c>
      <c r="C64" s="356">
        <v>47</v>
      </c>
      <c r="D64" s="52"/>
      <c r="E64" s="27"/>
      <c r="F64" s="27"/>
      <c r="G64" s="81">
        <v>1</v>
      </c>
      <c r="H64" s="52"/>
      <c r="I64" s="71">
        <f t="shared" si="2"/>
        <v>0</v>
      </c>
    </row>
    <row r="65" spans="1:9" s="67" customFormat="1" x14ac:dyDescent="0.2">
      <c r="A65" s="360" t="s">
        <v>555</v>
      </c>
      <c r="B65" s="171" t="s">
        <v>556</v>
      </c>
      <c r="C65" s="82"/>
      <c r="D65" s="105">
        <f>SUM(D66:D69)</f>
        <v>0</v>
      </c>
      <c r="E65" s="339"/>
      <c r="F65" s="339"/>
      <c r="G65" s="81"/>
      <c r="H65" s="339"/>
      <c r="I65" s="83">
        <f>SUM(I66:I69)</f>
        <v>0</v>
      </c>
    </row>
    <row r="66" spans="1:9" ht="28.5" x14ac:dyDescent="0.2">
      <c r="A66" s="16" t="s">
        <v>557</v>
      </c>
      <c r="B66" s="99" t="s">
        <v>558</v>
      </c>
      <c r="C66" s="356" t="s">
        <v>559</v>
      </c>
      <c r="D66" s="52"/>
      <c r="E66" s="27"/>
      <c r="F66" s="27"/>
      <c r="G66" s="81">
        <v>1</v>
      </c>
      <c r="H66" s="52"/>
      <c r="I66" s="71">
        <f t="shared" si="2"/>
        <v>0</v>
      </c>
    </row>
    <row r="67" spans="1:9" ht="28.5" x14ac:dyDescent="0.2">
      <c r="A67" s="16" t="s">
        <v>560</v>
      </c>
      <c r="B67" s="99" t="s">
        <v>561</v>
      </c>
      <c r="C67" s="356" t="s">
        <v>562</v>
      </c>
      <c r="D67" s="52"/>
      <c r="E67" s="27"/>
      <c r="F67" s="27"/>
      <c r="G67" s="81">
        <v>1</v>
      </c>
      <c r="H67" s="52"/>
      <c r="I67" s="71">
        <f t="shared" si="2"/>
        <v>0</v>
      </c>
    </row>
    <row r="68" spans="1:9" ht="28.5" x14ac:dyDescent="0.2">
      <c r="A68" s="16" t="s">
        <v>563</v>
      </c>
      <c r="B68" s="99" t="s">
        <v>564</v>
      </c>
      <c r="C68" s="356" t="s">
        <v>565</v>
      </c>
      <c r="D68" s="52"/>
      <c r="E68" s="27"/>
      <c r="F68" s="27"/>
      <c r="G68" s="81">
        <v>1</v>
      </c>
      <c r="H68" s="52"/>
      <c r="I68" s="71">
        <f t="shared" si="2"/>
        <v>0</v>
      </c>
    </row>
    <row r="69" spans="1:9" ht="29.25" thickBot="1" x14ac:dyDescent="0.25">
      <c r="A69" s="16" t="s">
        <v>566</v>
      </c>
      <c r="B69" s="99" t="s">
        <v>567</v>
      </c>
      <c r="C69" s="356" t="s">
        <v>568</v>
      </c>
      <c r="D69" s="52"/>
      <c r="E69" s="27"/>
      <c r="F69" s="27"/>
      <c r="G69" s="81">
        <v>1</v>
      </c>
      <c r="H69" s="52"/>
      <c r="I69" s="71">
        <f t="shared" si="2"/>
        <v>0</v>
      </c>
    </row>
    <row r="70" spans="1:9" s="51" customFormat="1" ht="28.5" x14ac:dyDescent="0.2">
      <c r="A70" s="76">
        <v>2.7</v>
      </c>
      <c r="B70" s="15" t="s">
        <v>569</v>
      </c>
      <c r="C70" s="354"/>
      <c r="D70" s="77">
        <f>SUM(D71:D79)</f>
        <v>0</v>
      </c>
      <c r="E70" s="49"/>
      <c r="F70" s="49"/>
      <c r="G70" s="347"/>
      <c r="H70" s="49"/>
      <c r="I70" s="78">
        <f>SUM(I71:I79)</f>
        <v>0</v>
      </c>
    </row>
    <row r="71" spans="1:9" ht="28.5" x14ac:dyDescent="0.2">
      <c r="A71" s="16" t="s">
        <v>570</v>
      </c>
      <c r="B71" s="99" t="s">
        <v>571</v>
      </c>
      <c r="C71" s="356" t="s">
        <v>572</v>
      </c>
      <c r="D71" s="52"/>
      <c r="E71" s="27"/>
      <c r="F71" s="27"/>
      <c r="G71" s="81"/>
      <c r="H71" s="53"/>
      <c r="I71" s="71">
        <f t="shared" si="2"/>
        <v>0</v>
      </c>
    </row>
    <row r="72" spans="1:9" ht="28.5" x14ac:dyDescent="0.2">
      <c r="A72" s="16" t="s">
        <v>573</v>
      </c>
      <c r="B72" s="53" t="s">
        <v>574</v>
      </c>
      <c r="C72" s="356" t="s">
        <v>575</v>
      </c>
      <c r="D72" s="52"/>
      <c r="E72" s="27"/>
      <c r="F72" s="27"/>
      <c r="G72" s="81"/>
      <c r="H72" s="53"/>
      <c r="I72" s="71">
        <f t="shared" si="2"/>
        <v>0</v>
      </c>
    </row>
    <row r="73" spans="1:9" ht="28.5" x14ac:dyDescent="0.2">
      <c r="A73" s="16" t="s">
        <v>576</v>
      </c>
      <c r="B73" s="99" t="s">
        <v>577</v>
      </c>
      <c r="C73" s="356" t="s">
        <v>578</v>
      </c>
      <c r="D73" s="52"/>
      <c r="E73" s="27"/>
      <c r="F73" s="27"/>
      <c r="G73" s="81"/>
      <c r="H73" s="53"/>
      <c r="I73" s="71">
        <f t="shared" si="2"/>
        <v>0</v>
      </c>
    </row>
    <row r="74" spans="1:9" ht="28.5" x14ac:dyDescent="0.2">
      <c r="A74" s="16" t="s">
        <v>579</v>
      </c>
      <c r="B74" s="53" t="s">
        <v>580</v>
      </c>
      <c r="C74" s="356" t="s">
        <v>581</v>
      </c>
      <c r="D74" s="52"/>
      <c r="E74" s="27"/>
      <c r="F74" s="27"/>
      <c r="G74" s="81"/>
      <c r="H74" s="53"/>
      <c r="I74" s="71">
        <f t="shared" si="2"/>
        <v>0</v>
      </c>
    </row>
    <row r="75" spans="1:9" ht="28.5" x14ac:dyDescent="0.2">
      <c r="A75" s="16" t="s">
        <v>582</v>
      </c>
      <c r="B75" s="99" t="s">
        <v>583</v>
      </c>
      <c r="C75" s="356" t="s">
        <v>584</v>
      </c>
      <c r="D75" s="52"/>
      <c r="E75" s="27"/>
      <c r="F75" s="27"/>
      <c r="G75" s="81"/>
      <c r="H75" s="53"/>
      <c r="I75" s="71">
        <f t="shared" si="2"/>
        <v>0</v>
      </c>
    </row>
    <row r="76" spans="1:9" ht="28.5" x14ac:dyDescent="0.2">
      <c r="A76" s="16" t="s">
        <v>585</v>
      </c>
      <c r="B76" s="99" t="s">
        <v>586</v>
      </c>
      <c r="C76" s="356" t="s">
        <v>587</v>
      </c>
      <c r="D76" s="52"/>
      <c r="E76" s="27"/>
      <c r="F76" s="27"/>
      <c r="G76" s="81"/>
      <c r="H76" s="53"/>
      <c r="I76" s="71">
        <f t="shared" si="2"/>
        <v>0</v>
      </c>
    </row>
    <row r="77" spans="1:9" ht="28.5" x14ac:dyDescent="0.2">
      <c r="A77" s="16" t="s">
        <v>588</v>
      </c>
      <c r="B77" s="99" t="s">
        <v>589</v>
      </c>
      <c r="C77" s="356" t="s">
        <v>590</v>
      </c>
      <c r="D77" s="52"/>
      <c r="E77" s="27"/>
      <c r="F77" s="27"/>
      <c r="G77" s="81"/>
      <c r="H77" s="53"/>
      <c r="I77" s="71">
        <f t="shared" si="2"/>
        <v>0</v>
      </c>
    </row>
    <row r="78" spans="1:9" ht="28.5" x14ac:dyDescent="0.2">
      <c r="A78" s="16" t="s">
        <v>591</v>
      </c>
      <c r="B78" s="99" t="s">
        <v>592</v>
      </c>
      <c r="C78" s="356" t="s">
        <v>593</v>
      </c>
      <c r="D78" s="52"/>
      <c r="E78" s="27"/>
      <c r="F78" s="27"/>
      <c r="G78" s="81">
        <v>0.05</v>
      </c>
      <c r="H78" s="53"/>
      <c r="I78" s="71">
        <f t="shared" si="2"/>
        <v>0</v>
      </c>
    </row>
    <row r="79" spans="1:9" ht="15" thickBot="1" x14ac:dyDescent="0.25">
      <c r="A79" s="16" t="s">
        <v>594</v>
      </c>
      <c r="B79" s="99" t="s">
        <v>595</v>
      </c>
      <c r="C79" s="18">
        <v>49</v>
      </c>
      <c r="D79" s="19"/>
      <c r="E79" s="20"/>
      <c r="F79" s="20"/>
      <c r="G79" s="20"/>
      <c r="H79" s="19"/>
      <c r="I79" s="21">
        <f t="shared" si="2"/>
        <v>0</v>
      </c>
    </row>
    <row r="80" spans="1:9" x14ac:dyDescent="0.2">
      <c r="A80" s="76">
        <v>2.8</v>
      </c>
      <c r="B80" s="15" t="s">
        <v>596</v>
      </c>
      <c r="C80" s="354"/>
      <c r="D80" s="77">
        <f>D81+D82+D83+D88+D89</f>
        <v>0</v>
      </c>
      <c r="E80" s="49"/>
      <c r="F80" s="49"/>
      <c r="G80" s="347"/>
      <c r="H80" s="49"/>
      <c r="I80" s="78">
        <f>I81+I82+I83+I88+I89</f>
        <v>0</v>
      </c>
    </row>
    <row r="81" spans="1:9" x14ac:dyDescent="0.2">
      <c r="A81" s="16" t="s">
        <v>597</v>
      </c>
      <c r="B81" s="53" t="s">
        <v>598</v>
      </c>
      <c r="C81" s="82">
        <v>36</v>
      </c>
      <c r="D81" s="338"/>
      <c r="E81" s="339"/>
      <c r="F81" s="339"/>
      <c r="G81" s="81">
        <v>0</v>
      </c>
      <c r="H81" s="338"/>
      <c r="I81" s="83">
        <f t="shared" ref="I81:I88" si="3">D81*H81</f>
        <v>0</v>
      </c>
    </row>
    <row r="82" spans="1:9" ht="28.5" x14ac:dyDescent="0.2">
      <c r="A82" s="16" t="s">
        <v>599</v>
      </c>
      <c r="B82" s="99" t="s">
        <v>600</v>
      </c>
      <c r="C82" s="82">
        <v>39</v>
      </c>
      <c r="D82" s="338"/>
      <c r="E82" s="339"/>
      <c r="F82" s="339"/>
      <c r="G82" s="81">
        <v>1</v>
      </c>
      <c r="H82" s="338"/>
      <c r="I82" s="71">
        <f t="shared" si="3"/>
        <v>0</v>
      </c>
    </row>
    <row r="83" spans="1:9" ht="28.5" x14ac:dyDescent="0.2">
      <c r="A83" s="172" t="s">
        <v>601</v>
      </c>
      <c r="B83" s="361" t="s">
        <v>602</v>
      </c>
      <c r="C83" s="84" t="s">
        <v>603</v>
      </c>
      <c r="D83" s="105">
        <f>SUM(D84:D87)</f>
        <v>0</v>
      </c>
      <c r="E83" s="343"/>
      <c r="F83" s="343"/>
      <c r="G83" s="344"/>
      <c r="H83" s="339"/>
      <c r="I83" s="83">
        <f>SUM(I84:I87)</f>
        <v>0</v>
      </c>
    </row>
    <row r="84" spans="1:9" x14ac:dyDescent="0.2">
      <c r="A84" s="55" t="s">
        <v>604</v>
      </c>
      <c r="B84" s="100" t="s">
        <v>605</v>
      </c>
      <c r="C84" s="84"/>
      <c r="D84" s="94"/>
      <c r="E84" s="343"/>
      <c r="F84" s="343"/>
      <c r="G84" s="81">
        <v>1</v>
      </c>
      <c r="H84" s="94"/>
      <c r="I84" s="71">
        <f t="shared" si="3"/>
        <v>0</v>
      </c>
    </row>
    <row r="85" spans="1:9" x14ac:dyDescent="0.2">
      <c r="A85" s="55" t="s">
        <v>606</v>
      </c>
      <c r="B85" s="100" t="s">
        <v>607</v>
      </c>
      <c r="C85" s="84"/>
      <c r="D85" s="94"/>
      <c r="E85" s="343"/>
      <c r="F85" s="343"/>
      <c r="G85" s="81">
        <v>1</v>
      </c>
      <c r="H85" s="94"/>
      <c r="I85" s="71">
        <f t="shared" si="3"/>
        <v>0</v>
      </c>
    </row>
    <row r="86" spans="1:9" ht="28.5" x14ac:dyDescent="0.2">
      <c r="A86" s="55" t="s">
        <v>608</v>
      </c>
      <c r="B86" s="100" t="s">
        <v>609</v>
      </c>
      <c r="C86" s="84"/>
      <c r="D86" s="94"/>
      <c r="E86" s="343"/>
      <c r="F86" s="343"/>
      <c r="G86" s="81">
        <v>1</v>
      </c>
      <c r="H86" s="94"/>
      <c r="I86" s="71">
        <f t="shared" si="3"/>
        <v>0</v>
      </c>
    </row>
    <row r="87" spans="1:9" x14ac:dyDescent="0.2">
      <c r="A87" s="55" t="s">
        <v>610</v>
      </c>
      <c r="B87" s="100" t="s">
        <v>611</v>
      </c>
      <c r="C87" s="84"/>
      <c r="D87" s="94"/>
      <c r="E87" s="343"/>
      <c r="F87" s="343"/>
      <c r="G87" s="81">
        <v>1</v>
      </c>
      <c r="H87" s="94"/>
      <c r="I87" s="71">
        <f t="shared" si="3"/>
        <v>0</v>
      </c>
    </row>
    <row r="88" spans="1:9" ht="28.5" x14ac:dyDescent="0.2">
      <c r="A88" s="55" t="s">
        <v>612</v>
      </c>
      <c r="B88" s="100" t="s">
        <v>613</v>
      </c>
      <c r="C88" s="84" t="s">
        <v>614</v>
      </c>
      <c r="D88" s="94"/>
      <c r="E88" s="343"/>
      <c r="F88" s="343"/>
      <c r="G88" s="344">
        <v>1</v>
      </c>
      <c r="H88" s="94"/>
      <c r="I88" s="71">
        <f t="shared" si="3"/>
        <v>0</v>
      </c>
    </row>
    <row r="89" spans="1:9" ht="29.25" thickBot="1" x14ac:dyDescent="0.25">
      <c r="A89" s="16" t="s">
        <v>615</v>
      </c>
      <c r="B89" s="53" t="s">
        <v>616</v>
      </c>
      <c r="C89" s="14" t="s">
        <v>617</v>
      </c>
      <c r="D89" s="340"/>
      <c r="E89" s="339"/>
      <c r="F89" s="339"/>
      <c r="G89" s="81">
        <v>1</v>
      </c>
      <c r="H89" s="340"/>
      <c r="I89" s="71">
        <f t="shared" ref="I89" si="4">D89*H89</f>
        <v>0</v>
      </c>
    </row>
    <row r="90" spans="1:9" s="51" customFormat="1" ht="28.5" x14ac:dyDescent="0.2">
      <c r="A90" s="362">
        <v>3</v>
      </c>
      <c r="B90" s="15" t="s">
        <v>618</v>
      </c>
      <c r="C90" s="23"/>
      <c r="D90" s="77">
        <f>D91+D107</f>
        <v>0</v>
      </c>
      <c r="E90" s="363"/>
      <c r="F90" s="363"/>
      <c r="G90" s="363"/>
      <c r="H90" s="49"/>
      <c r="I90" s="78">
        <f>I91+I107</f>
        <v>0</v>
      </c>
    </row>
    <row r="91" spans="1:9" s="51" customFormat="1" ht="30" customHeight="1" x14ac:dyDescent="0.2">
      <c r="A91" s="364">
        <v>3.1</v>
      </c>
      <c r="B91" s="166" t="s">
        <v>619</v>
      </c>
      <c r="C91" s="334" t="s">
        <v>620</v>
      </c>
      <c r="D91" s="365">
        <f>D92+D94+D96+D98+D100+D102+D104+D106</f>
        <v>0</v>
      </c>
      <c r="E91" s="365">
        <f>E92+E94+E96+E98+E100+E102+E104+E106</f>
        <v>0</v>
      </c>
      <c r="F91" s="337"/>
      <c r="G91" s="337"/>
      <c r="H91" s="336"/>
      <c r="I91" s="366">
        <f>I92+I94+I96+I98+I100+I102+I104+I106</f>
        <v>0</v>
      </c>
    </row>
    <row r="92" spans="1:9" ht="30" customHeight="1" x14ac:dyDescent="0.2">
      <c r="A92" s="86" t="s">
        <v>397</v>
      </c>
      <c r="B92" s="99" t="s">
        <v>621</v>
      </c>
      <c r="C92" s="356"/>
      <c r="D92" s="52"/>
      <c r="E92" s="338"/>
      <c r="F92" s="24"/>
      <c r="G92" s="81">
        <v>0</v>
      </c>
      <c r="H92" s="52"/>
      <c r="I92" s="71">
        <f>D92*H92</f>
        <v>0</v>
      </c>
    </row>
    <row r="93" spans="1:9" ht="24.75" customHeight="1" x14ac:dyDescent="0.2">
      <c r="A93" s="16" t="s">
        <v>622</v>
      </c>
      <c r="B93" s="99" t="s">
        <v>623</v>
      </c>
      <c r="C93" s="356"/>
      <c r="D93" s="52"/>
      <c r="E93" s="53"/>
      <c r="F93" s="53"/>
      <c r="G93" s="24"/>
      <c r="H93" s="24"/>
      <c r="I93" s="85"/>
    </row>
    <row r="94" spans="1:9" ht="30" customHeight="1" x14ac:dyDescent="0.2">
      <c r="A94" s="16" t="s">
        <v>399</v>
      </c>
      <c r="B94" s="99" t="s">
        <v>624</v>
      </c>
      <c r="C94" s="356"/>
      <c r="D94" s="52"/>
      <c r="E94" s="338"/>
      <c r="F94" s="24"/>
      <c r="G94" s="81">
        <v>0</v>
      </c>
      <c r="H94" s="52"/>
      <c r="I94" s="71">
        <f t="shared" ref="I94:I122" si="5">D94*H94</f>
        <v>0</v>
      </c>
    </row>
    <row r="95" spans="1:9" ht="22.5" customHeight="1" x14ac:dyDescent="0.2">
      <c r="A95" s="16" t="s">
        <v>625</v>
      </c>
      <c r="B95" s="99" t="s">
        <v>623</v>
      </c>
      <c r="C95" s="356"/>
      <c r="D95" s="52"/>
      <c r="E95" s="338"/>
      <c r="F95" s="338"/>
      <c r="G95" s="81"/>
      <c r="H95" s="24"/>
      <c r="I95" s="85"/>
    </row>
    <row r="96" spans="1:9" ht="30" customHeight="1" x14ac:dyDescent="0.2">
      <c r="A96" s="16" t="s">
        <v>401</v>
      </c>
      <c r="B96" s="99" t="s">
        <v>626</v>
      </c>
      <c r="C96" s="356"/>
      <c r="D96" s="52"/>
      <c r="E96" s="338"/>
      <c r="F96" s="24"/>
      <c r="G96" s="81">
        <v>0</v>
      </c>
      <c r="H96" s="52"/>
      <c r="I96" s="71">
        <f t="shared" si="5"/>
        <v>0</v>
      </c>
    </row>
    <row r="97" spans="1:9" ht="25.5" customHeight="1" x14ac:dyDescent="0.2">
      <c r="A97" s="16" t="s">
        <v>627</v>
      </c>
      <c r="B97" s="99" t="s">
        <v>623</v>
      </c>
      <c r="C97" s="356"/>
      <c r="D97" s="52"/>
      <c r="E97" s="338"/>
      <c r="F97" s="338"/>
      <c r="G97" s="81"/>
      <c r="H97" s="24"/>
      <c r="I97" s="85"/>
    </row>
    <row r="98" spans="1:9" ht="42.75" customHeight="1" x14ac:dyDescent="0.2">
      <c r="A98" s="16" t="s">
        <v>403</v>
      </c>
      <c r="B98" s="99" t="s">
        <v>628</v>
      </c>
      <c r="C98" s="356"/>
      <c r="D98" s="52"/>
      <c r="E98" s="338"/>
      <c r="F98" s="24"/>
      <c r="G98" s="81">
        <v>0</v>
      </c>
      <c r="H98" s="52"/>
      <c r="I98" s="71">
        <f t="shared" si="5"/>
        <v>0</v>
      </c>
    </row>
    <row r="99" spans="1:9" ht="22.5" customHeight="1" x14ac:dyDescent="0.2">
      <c r="A99" s="16" t="s">
        <v>629</v>
      </c>
      <c r="B99" s="99" t="s">
        <v>623</v>
      </c>
      <c r="C99" s="356"/>
      <c r="D99" s="52"/>
      <c r="E99" s="338"/>
      <c r="F99" s="338"/>
      <c r="G99" s="81"/>
      <c r="H99" s="24"/>
      <c r="I99" s="85"/>
    </row>
    <row r="100" spans="1:9" ht="30" customHeight="1" x14ac:dyDescent="0.2">
      <c r="A100" s="16" t="s">
        <v>405</v>
      </c>
      <c r="B100" s="99" t="s">
        <v>630</v>
      </c>
      <c r="C100" s="356"/>
      <c r="D100" s="52"/>
      <c r="E100" s="338"/>
      <c r="F100" s="339"/>
      <c r="G100" s="81">
        <v>0</v>
      </c>
      <c r="H100" s="52"/>
      <c r="I100" s="71">
        <f t="shared" si="5"/>
        <v>0</v>
      </c>
    </row>
    <row r="101" spans="1:9" ht="30" customHeight="1" x14ac:dyDescent="0.2">
      <c r="A101" s="16" t="s">
        <v>631</v>
      </c>
      <c r="B101" s="99" t="s">
        <v>623</v>
      </c>
      <c r="C101" s="356"/>
      <c r="D101" s="52"/>
      <c r="E101" s="338"/>
      <c r="F101" s="338"/>
      <c r="G101" s="81"/>
      <c r="H101" s="27"/>
      <c r="I101" s="85"/>
    </row>
    <row r="102" spans="1:9" ht="28.5" x14ac:dyDescent="0.2">
      <c r="A102" s="16" t="s">
        <v>632</v>
      </c>
      <c r="B102" s="99" t="s">
        <v>633</v>
      </c>
      <c r="C102" s="356"/>
      <c r="D102" s="52"/>
      <c r="E102" s="338"/>
      <c r="F102" s="339"/>
      <c r="G102" s="81">
        <v>0</v>
      </c>
      <c r="H102" s="52"/>
      <c r="I102" s="71">
        <f>D102*H102</f>
        <v>0</v>
      </c>
    </row>
    <row r="103" spans="1:9" ht="23.25" customHeight="1" x14ac:dyDescent="0.2">
      <c r="A103" s="16" t="s">
        <v>634</v>
      </c>
      <c r="B103" s="99" t="s">
        <v>623</v>
      </c>
      <c r="C103" s="356"/>
      <c r="D103" s="52"/>
      <c r="E103" s="338"/>
      <c r="F103" s="338"/>
      <c r="G103" s="81"/>
      <c r="H103" s="27"/>
      <c r="I103" s="85"/>
    </row>
    <row r="104" spans="1:9" ht="30" customHeight="1" x14ac:dyDescent="0.2">
      <c r="A104" s="16" t="s">
        <v>635</v>
      </c>
      <c r="B104" s="99" t="s">
        <v>636</v>
      </c>
      <c r="C104" s="356"/>
      <c r="D104" s="52"/>
      <c r="E104" s="338"/>
      <c r="F104" s="339"/>
      <c r="G104" s="81">
        <v>0</v>
      </c>
      <c r="H104" s="52"/>
      <c r="I104" s="71">
        <f>D104*H104</f>
        <v>0</v>
      </c>
    </row>
    <row r="105" spans="1:9" ht="30" customHeight="1" x14ac:dyDescent="0.2">
      <c r="A105" s="16" t="s">
        <v>637</v>
      </c>
      <c r="B105" s="99" t="s">
        <v>623</v>
      </c>
      <c r="C105" s="356"/>
      <c r="D105" s="52"/>
      <c r="E105" s="338"/>
      <c r="F105" s="338"/>
      <c r="G105" s="81"/>
      <c r="H105" s="27"/>
      <c r="I105" s="85"/>
    </row>
    <row r="106" spans="1:9" ht="30" customHeight="1" x14ac:dyDescent="0.2">
      <c r="A106" s="16" t="s">
        <v>638</v>
      </c>
      <c r="B106" s="99" t="s">
        <v>639</v>
      </c>
      <c r="C106" s="356"/>
      <c r="D106" s="52"/>
      <c r="E106" s="338"/>
      <c r="F106" s="339"/>
      <c r="G106" s="81">
        <v>0</v>
      </c>
      <c r="H106" s="52"/>
      <c r="I106" s="71">
        <f>D106*H106</f>
        <v>0</v>
      </c>
    </row>
    <row r="107" spans="1:9" s="51" customFormat="1" ht="30" customHeight="1" x14ac:dyDescent="0.2">
      <c r="A107" s="367" t="s">
        <v>171</v>
      </c>
      <c r="B107" s="166" t="s">
        <v>640</v>
      </c>
      <c r="C107" s="82" t="s">
        <v>641</v>
      </c>
      <c r="D107" s="365">
        <f>D108+D110+D112+D114+D116+D118+D120+D122</f>
        <v>0</v>
      </c>
      <c r="E107" s="365">
        <f>E108+E110+E112+E114+E116+E118+E120+E122</f>
        <v>0</v>
      </c>
      <c r="F107" s="81"/>
      <c r="G107" s="81"/>
      <c r="H107" s="336"/>
      <c r="I107" s="366">
        <f>I108+I110+I112+I114+I116+I118+I120+I122</f>
        <v>0</v>
      </c>
    </row>
    <row r="108" spans="1:9" ht="30" customHeight="1" x14ac:dyDescent="0.2">
      <c r="A108" s="16" t="s">
        <v>409</v>
      </c>
      <c r="B108" s="99" t="s">
        <v>621</v>
      </c>
      <c r="C108" s="356"/>
      <c r="D108" s="53"/>
      <c r="E108" s="338"/>
      <c r="F108" s="339"/>
      <c r="G108" s="81">
        <v>0</v>
      </c>
      <c r="H108" s="52"/>
      <c r="I108" s="71">
        <f t="shared" si="5"/>
        <v>0</v>
      </c>
    </row>
    <row r="109" spans="1:9" ht="30" customHeight="1" x14ac:dyDescent="0.2">
      <c r="A109" s="16" t="s">
        <v>642</v>
      </c>
      <c r="B109" s="99" t="s">
        <v>623</v>
      </c>
      <c r="C109" s="356"/>
      <c r="D109" s="53"/>
      <c r="E109" s="338"/>
      <c r="F109" s="338"/>
      <c r="G109" s="81"/>
      <c r="H109" s="27"/>
      <c r="I109" s="85"/>
    </row>
    <row r="110" spans="1:9" ht="30" customHeight="1" x14ac:dyDescent="0.2">
      <c r="A110" s="16" t="s">
        <v>412</v>
      </c>
      <c r="B110" s="99" t="s">
        <v>624</v>
      </c>
      <c r="C110" s="356"/>
      <c r="D110" s="53"/>
      <c r="E110" s="338"/>
      <c r="F110" s="339"/>
      <c r="G110" s="81">
        <v>7.0000000000000007E-2</v>
      </c>
      <c r="H110" s="52"/>
      <c r="I110" s="71">
        <f t="shared" si="5"/>
        <v>0</v>
      </c>
    </row>
    <row r="111" spans="1:9" ht="30" customHeight="1" x14ac:dyDescent="0.2">
      <c r="A111" s="16" t="s">
        <v>643</v>
      </c>
      <c r="B111" s="99" t="s">
        <v>623</v>
      </c>
      <c r="C111" s="356"/>
      <c r="D111" s="53"/>
      <c r="E111" s="338"/>
      <c r="F111" s="338"/>
      <c r="G111" s="81"/>
      <c r="H111" s="27"/>
      <c r="I111" s="85"/>
    </row>
    <row r="112" spans="1:9" ht="30" customHeight="1" x14ac:dyDescent="0.2">
      <c r="A112" s="16" t="s">
        <v>415</v>
      </c>
      <c r="B112" s="99" t="s">
        <v>626</v>
      </c>
      <c r="C112" s="356"/>
      <c r="D112" s="53"/>
      <c r="E112" s="338"/>
      <c r="F112" s="339"/>
      <c r="G112" s="81">
        <v>0.15</v>
      </c>
      <c r="H112" s="52"/>
      <c r="I112" s="71">
        <f t="shared" si="5"/>
        <v>0</v>
      </c>
    </row>
    <row r="113" spans="1:9" ht="30" customHeight="1" x14ac:dyDescent="0.2">
      <c r="A113" s="16" t="s">
        <v>644</v>
      </c>
      <c r="B113" s="99" t="s">
        <v>623</v>
      </c>
      <c r="C113" s="356"/>
      <c r="D113" s="53"/>
      <c r="E113" s="338"/>
      <c r="F113" s="338"/>
      <c r="G113" s="81"/>
      <c r="H113" s="27"/>
      <c r="I113" s="85"/>
    </row>
    <row r="114" spans="1:9" ht="43.5" customHeight="1" x14ac:dyDescent="0.2">
      <c r="A114" s="16" t="s">
        <v>416</v>
      </c>
      <c r="B114" s="99" t="s">
        <v>628</v>
      </c>
      <c r="C114" s="356"/>
      <c r="D114" s="52"/>
      <c r="E114" s="338"/>
      <c r="F114" s="339"/>
      <c r="G114" s="81">
        <v>0.25</v>
      </c>
      <c r="H114" s="52"/>
      <c r="I114" s="71">
        <f t="shared" si="5"/>
        <v>0</v>
      </c>
    </row>
    <row r="115" spans="1:9" ht="34.5" customHeight="1" x14ac:dyDescent="0.2">
      <c r="A115" s="16" t="s">
        <v>645</v>
      </c>
      <c r="B115" s="99" t="s">
        <v>623</v>
      </c>
      <c r="C115" s="356"/>
      <c r="D115" s="52"/>
      <c r="E115" s="338"/>
      <c r="F115" s="338"/>
      <c r="G115" s="81"/>
      <c r="H115" s="27"/>
      <c r="I115" s="85"/>
    </row>
    <row r="116" spans="1:9" ht="30" customHeight="1" x14ac:dyDescent="0.2">
      <c r="A116" s="16" t="s">
        <v>418</v>
      </c>
      <c r="B116" s="99" t="s">
        <v>630</v>
      </c>
      <c r="C116" s="356"/>
      <c r="D116" s="52"/>
      <c r="E116" s="338"/>
      <c r="F116" s="339"/>
      <c r="G116" s="81">
        <v>0.3</v>
      </c>
      <c r="H116" s="52"/>
      <c r="I116" s="71">
        <f t="shared" si="5"/>
        <v>0</v>
      </c>
    </row>
    <row r="117" spans="1:9" ht="30" customHeight="1" x14ac:dyDescent="0.2">
      <c r="A117" s="86" t="s">
        <v>646</v>
      </c>
      <c r="B117" s="99" t="s">
        <v>623</v>
      </c>
      <c r="C117" s="356"/>
      <c r="D117" s="52"/>
      <c r="E117" s="338"/>
      <c r="F117" s="338"/>
      <c r="G117" s="81"/>
      <c r="H117" s="27"/>
      <c r="I117" s="85"/>
    </row>
    <row r="118" spans="1:9" ht="28.5" x14ac:dyDescent="0.2">
      <c r="A118" s="16" t="s">
        <v>420</v>
      </c>
      <c r="B118" s="99" t="s">
        <v>633</v>
      </c>
      <c r="C118" s="356"/>
      <c r="D118" s="52"/>
      <c r="E118" s="338"/>
      <c r="F118" s="339"/>
      <c r="G118" s="81">
        <v>0.35</v>
      </c>
      <c r="H118" s="52"/>
      <c r="I118" s="71">
        <f t="shared" si="5"/>
        <v>0</v>
      </c>
    </row>
    <row r="119" spans="1:9" ht="24.75" customHeight="1" x14ac:dyDescent="0.2">
      <c r="A119" s="16" t="s">
        <v>647</v>
      </c>
      <c r="B119" s="99" t="s">
        <v>623</v>
      </c>
      <c r="C119" s="356"/>
      <c r="D119" s="52"/>
      <c r="E119" s="338"/>
      <c r="F119" s="338"/>
      <c r="G119" s="81"/>
      <c r="H119" s="27"/>
      <c r="I119" s="85"/>
    </row>
    <row r="120" spans="1:9" ht="30" customHeight="1" x14ac:dyDescent="0.2">
      <c r="A120" s="16" t="s">
        <v>422</v>
      </c>
      <c r="B120" s="99" t="s">
        <v>636</v>
      </c>
      <c r="C120" s="356"/>
      <c r="D120" s="52"/>
      <c r="E120" s="338"/>
      <c r="F120" s="339"/>
      <c r="G120" s="81">
        <v>0.5</v>
      </c>
      <c r="H120" s="52"/>
      <c r="I120" s="71">
        <f t="shared" si="5"/>
        <v>0</v>
      </c>
    </row>
    <row r="121" spans="1:9" ht="30" customHeight="1" x14ac:dyDescent="0.2">
      <c r="A121" s="55" t="s">
        <v>648</v>
      </c>
      <c r="B121" s="99" t="s">
        <v>623</v>
      </c>
      <c r="C121" s="357"/>
      <c r="D121" s="19"/>
      <c r="E121" s="94"/>
      <c r="F121" s="94"/>
      <c r="G121" s="344"/>
      <c r="H121" s="20"/>
      <c r="I121" s="125"/>
    </row>
    <row r="122" spans="1:9" ht="30" customHeight="1" thickBot="1" x14ac:dyDescent="0.25">
      <c r="A122" s="55" t="s">
        <v>425</v>
      </c>
      <c r="B122" s="100" t="s">
        <v>639</v>
      </c>
      <c r="C122" s="357"/>
      <c r="D122" s="19"/>
      <c r="E122" s="94"/>
      <c r="F122" s="343"/>
      <c r="G122" s="344">
        <v>1</v>
      </c>
      <c r="H122" s="19"/>
      <c r="I122" s="21">
        <f t="shared" si="5"/>
        <v>0</v>
      </c>
    </row>
    <row r="123" spans="1:9" s="67" customFormat="1" ht="29.25" customHeight="1" x14ac:dyDescent="0.2">
      <c r="A123" s="142" t="s">
        <v>9</v>
      </c>
      <c r="B123" s="143" t="s">
        <v>649</v>
      </c>
      <c r="C123" s="368">
        <v>38</v>
      </c>
      <c r="D123" s="369"/>
      <c r="E123" s="369"/>
      <c r="F123" s="369"/>
      <c r="G123" s="370"/>
      <c r="H123" s="369"/>
      <c r="I123" s="371">
        <f>swaps!I12+swaps!I148</f>
        <v>0</v>
      </c>
    </row>
    <row r="124" spans="1:9" s="67" customFormat="1" ht="20.25" customHeight="1" x14ac:dyDescent="0.2">
      <c r="A124" s="372" t="s">
        <v>434</v>
      </c>
      <c r="B124" s="373"/>
      <c r="C124" s="373"/>
      <c r="D124" s="373"/>
      <c r="E124" s="373"/>
      <c r="F124" s="373"/>
      <c r="G124" s="373"/>
      <c r="H124" s="373"/>
      <c r="I124" s="374"/>
    </row>
    <row r="125" spans="1:9" s="67" customFormat="1" ht="33" customHeight="1" x14ac:dyDescent="0.2">
      <c r="A125" s="144">
        <v>5</v>
      </c>
      <c r="B125" s="145" t="s">
        <v>650</v>
      </c>
      <c r="C125" s="375" t="s">
        <v>651</v>
      </c>
      <c r="D125" s="376"/>
      <c r="E125" s="376"/>
      <c r="F125" s="376"/>
      <c r="G125" s="377"/>
      <c r="H125" s="376"/>
      <c r="I125" s="378"/>
    </row>
    <row r="126" spans="1:9" s="67" customFormat="1" x14ac:dyDescent="0.2">
      <c r="A126" s="379">
        <v>5.0999999999999996</v>
      </c>
      <c r="B126" s="338" t="s">
        <v>345</v>
      </c>
      <c r="C126" s="14"/>
      <c r="D126" s="340"/>
      <c r="E126" s="339"/>
      <c r="F126" s="339"/>
      <c r="G126" s="81"/>
      <c r="H126" s="338"/>
      <c r="I126" s="380"/>
    </row>
    <row r="127" spans="1:9" s="67" customFormat="1" x14ac:dyDescent="0.2">
      <c r="A127" s="379">
        <v>5.2</v>
      </c>
      <c r="B127" s="338" t="s">
        <v>652</v>
      </c>
      <c r="C127" s="14"/>
      <c r="D127" s="340"/>
      <c r="E127" s="339"/>
      <c r="F127" s="339"/>
      <c r="G127" s="81"/>
      <c r="H127" s="338"/>
      <c r="I127" s="380"/>
    </row>
    <row r="128" spans="1:9" s="67" customFormat="1" ht="28.5" x14ac:dyDescent="0.2">
      <c r="A128" s="379">
        <v>5.3</v>
      </c>
      <c r="B128" s="98" t="s">
        <v>653</v>
      </c>
      <c r="C128" s="14"/>
      <c r="D128" s="340"/>
      <c r="E128" s="339"/>
      <c r="F128" s="339"/>
      <c r="G128" s="81"/>
      <c r="H128" s="338"/>
      <c r="I128" s="380"/>
    </row>
    <row r="129" spans="1:9" s="67" customFormat="1" x14ac:dyDescent="0.2">
      <c r="A129" s="379">
        <v>5.4</v>
      </c>
      <c r="B129" s="338" t="s">
        <v>654</v>
      </c>
      <c r="C129" s="14"/>
      <c r="D129" s="340"/>
      <c r="E129" s="339"/>
      <c r="F129" s="339"/>
      <c r="G129" s="81"/>
      <c r="H129" s="338"/>
      <c r="I129" s="380"/>
    </row>
    <row r="130" spans="1:9" s="67" customFormat="1" x14ac:dyDescent="0.2">
      <c r="A130" s="87">
        <v>6</v>
      </c>
      <c r="B130" s="102" t="s">
        <v>655</v>
      </c>
      <c r="C130" s="26"/>
      <c r="D130" s="345"/>
      <c r="E130" s="343"/>
      <c r="F130" s="343"/>
      <c r="G130" s="344"/>
      <c r="H130" s="94"/>
      <c r="I130" s="95"/>
    </row>
    <row r="131" spans="1:9" s="67" customFormat="1" x14ac:dyDescent="0.2">
      <c r="A131" s="87">
        <v>7</v>
      </c>
      <c r="B131" s="102" t="s">
        <v>656</v>
      </c>
      <c r="C131" s="26"/>
      <c r="D131" s="343"/>
      <c r="E131" s="343"/>
      <c r="F131" s="343"/>
      <c r="G131" s="344"/>
      <c r="H131" s="339"/>
      <c r="I131" s="381"/>
    </row>
    <row r="132" spans="1:9" s="67" customFormat="1" ht="28.5" x14ac:dyDescent="0.2">
      <c r="A132" s="88">
        <v>7.1</v>
      </c>
      <c r="B132" s="99" t="s">
        <v>621</v>
      </c>
      <c r="C132" s="26"/>
      <c r="D132" s="345"/>
      <c r="E132" s="343"/>
      <c r="F132" s="94"/>
      <c r="G132" s="344"/>
      <c r="H132" s="343"/>
      <c r="I132" s="125"/>
    </row>
    <row r="133" spans="1:9" s="67" customFormat="1" ht="28.5" x14ac:dyDescent="0.2">
      <c r="A133" s="88">
        <v>7.2</v>
      </c>
      <c r="B133" s="99" t="s">
        <v>624</v>
      </c>
      <c r="C133" s="26"/>
      <c r="D133" s="345"/>
      <c r="E133" s="343"/>
      <c r="F133" s="94"/>
      <c r="G133" s="344"/>
      <c r="H133" s="343"/>
      <c r="I133" s="125"/>
    </row>
    <row r="134" spans="1:9" s="67" customFormat="1" x14ac:dyDescent="0.2">
      <c r="A134" s="88">
        <v>7.3</v>
      </c>
      <c r="B134" s="99" t="s">
        <v>626</v>
      </c>
      <c r="C134" s="26"/>
      <c r="D134" s="345"/>
      <c r="E134" s="343"/>
      <c r="F134" s="94"/>
      <c r="G134" s="344"/>
      <c r="H134" s="343"/>
      <c r="I134" s="125"/>
    </row>
    <row r="135" spans="1:9" s="67" customFormat="1" x14ac:dyDescent="0.2">
      <c r="A135" s="87">
        <v>7.4</v>
      </c>
      <c r="B135" s="99" t="s">
        <v>657</v>
      </c>
      <c r="C135" s="26"/>
      <c r="D135" s="345"/>
      <c r="E135" s="343"/>
      <c r="F135" s="94"/>
      <c r="G135" s="344"/>
      <c r="H135" s="343"/>
      <c r="I135" s="125"/>
    </row>
    <row r="136" spans="1:9" s="67" customFormat="1" ht="15" thickBot="1" x14ac:dyDescent="0.25">
      <c r="A136" s="89">
        <v>7.5</v>
      </c>
      <c r="B136" s="103" t="s">
        <v>639</v>
      </c>
      <c r="C136" s="382"/>
      <c r="D136" s="383"/>
      <c r="E136" s="384"/>
      <c r="F136" s="384"/>
      <c r="G136" s="385"/>
      <c r="H136" s="384"/>
      <c r="I136" s="127"/>
    </row>
    <row r="137" spans="1:9" x14ac:dyDescent="0.2">
      <c r="C137" s="155"/>
    </row>
    <row r="138" spans="1:9" x14ac:dyDescent="0.2">
      <c r="A138" s="22" t="s">
        <v>438</v>
      </c>
      <c r="B138" s="265"/>
      <c r="C138" s="155"/>
    </row>
    <row r="139" spans="1:9" x14ac:dyDescent="0.2">
      <c r="A139" s="266"/>
      <c r="B139" s="22" t="s">
        <v>439</v>
      </c>
      <c r="C139" s="155"/>
    </row>
    <row r="140" spans="1:9" x14ac:dyDescent="0.2">
      <c r="A140" s="267"/>
      <c r="B140" s="22" t="s">
        <v>440</v>
      </c>
      <c r="C140" s="155"/>
    </row>
    <row r="141" spans="1:9" x14ac:dyDescent="0.2">
      <c r="C141" s="155"/>
    </row>
    <row r="142" spans="1:9" x14ac:dyDescent="0.2">
      <c r="C142" s="155"/>
    </row>
    <row r="143" spans="1:9" x14ac:dyDescent="0.2">
      <c r="C143" s="155"/>
    </row>
    <row r="144" spans="1:9" x14ac:dyDescent="0.2">
      <c r="C144" s="386"/>
    </row>
    <row r="145" spans="3:3" x14ac:dyDescent="0.2">
      <c r="C145" s="4"/>
    </row>
    <row r="146" spans="3:3" x14ac:dyDescent="0.2">
      <c r="C146" s="155"/>
    </row>
    <row r="147" spans="3:3" x14ac:dyDescent="0.2">
      <c r="C147" s="155"/>
    </row>
    <row r="148" spans="3:3" x14ac:dyDescent="0.2">
      <c r="C148" s="155"/>
    </row>
    <row r="149" spans="3:3" x14ac:dyDescent="0.2">
      <c r="C149" s="155"/>
    </row>
    <row r="150" spans="3:3" x14ac:dyDescent="0.2">
      <c r="C150" s="155"/>
    </row>
    <row r="151" spans="3:3" x14ac:dyDescent="0.2">
      <c r="C151" s="155"/>
    </row>
    <row r="152" spans="3:3" x14ac:dyDescent="0.2">
      <c r="C152" s="155"/>
    </row>
    <row r="153" spans="3:3" x14ac:dyDescent="0.2">
      <c r="C153" s="4"/>
    </row>
    <row r="154" spans="3:3" x14ac:dyDescent="0.2">
      <c r="C154" s="387"/>
    </row>
    <row r="155" spans="3:3" x14ac:dyDescent="0.2">
      <c r="C155" s="387"/>
    </row>
    <row r="156" spans="3:3" x14ac:dyDescent="0.2">
      <c r="C156" s="155"/>
    </row>
    <row r="157" spans="3:3" x14ac:dyDescent="0.2">
      <c r="C157" s="155"/>
    </row>
    <row r="158" spans="3:3" x14ac:dyDescent="0.2">
      <c r="C158" s="155"/>
    </row>
    <row r="159" spans="3:3" x14ac:dyDescent="0.2">
      <c r="C159" s="155"/>
    </row>
    <row r="160" spans="3:3" x14ac:dyDescent="0.2">
      <c r="C160" s="155"/>
    </row>
    <row r="161" spans="3:3" x14ac:dyDescent="0.2">
      <c r="C161" s="155"/>
    </row>
    <row r="162" spans="3:3" x14ac:dyDescent="0.2">
      <c r="C162" s="310"/>
    </row>
    <row r="163" spans="3:3" x14ac:dyDescent="0.2">
      <c r="C163" s="387"/>
    </row>
    <row r="164" spans="3:3" x14ac:dyDescent="0.2">
      <c r="C164" s="387"/>
    </row>
    <row r="165" spans="3:3" x14ac:dyDescent="0.2">
      <c r="C165" s="387"/>
    </row>
    <row r="166" spans="3:3" x14ac:dyDescent="0.2">
      <c r="C166" s="387"/>
    </row>
    <row r="167" spans="3:3" x14ac:dyDescent="0.2">
      <c r="C167" s="387"/>
    </row>
    <row r="168" spans="3:3" x14ac:dyDescent="0.2">
      <c r="C168" s="310"/>
    </row>
    <row r="169" spans="3:3" x14ac:dyDescent="0.2">
      <c r="C169" s="387"/>
    </row>
    <row r="170" spans="3:3" x14ac:dyDescent="0.2">
      <c r="C170" s="387"/>
    </row>
    <row r="171" spans="3:3" x14ac:dyDescent="0.2">
      <c r="C171" s="387"/>
    </row>
    <row r="172" spans="3:3" x14ac:dyDescent="0.2">
      <c r="C172" s="310"/>
    </row>
    <row r="173" spans="3:3" x14ac:dyDescent="0.2">
      <c r="C173" s="5"/>
    </row>
  </sheetData>
  <mergeCells count="3">
    <mergeCell ref="A4:I4"/>
    <mergeCell ref="A5:I5"/>
    <mergeCell ref="A6:I6"/>
  </mergeCells>
  <printOptions horizontalCentered="1"/>
  <pageMargins left="0.23622047244094499" right="0.23622047244094499" top="0.74803149606299202" bottom="0.74803149606299202" header="0.31496062992126" footer="0.31496062992126"/>
  <pageSetup paperSize="9" scale="40" fitToHeight="2" orientation="portrait" r:id="rId1"/>
  <headerFooter alignWithMargins="0">
    <oddHeader>&amp;L&amp;"тахома,Bold"Bank/Savings House_____________&amp;R&amp;"Tahoma,Bold"VPO Form</oddHeader>
  </headerFooter>
  <ignoredErrors>
    <ignoredError sqref="A22:A24 A106 A92 A94 A96 A98 A100 A102 A104" twoDigitTextYear="1"/>
    <ignoredError sqref="I30 I45 I62:I64 I21"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87"/>
  <sheetViews>
    <sheetView zoomScale="80" zoomScaleNormal="80" workbookViewId="0">
      <pane xSplit="2" ySplit="11" topLeftCell="C70" activePane="bottomRight" state="frozen"/>
      <selection pane="topRight" activeCell="C1" sqref="C1"/>
      <selection pane="bottomLeft" activeCell="A12" sqref="A12"/>
      <selection pane="bottomRight" activeCell="S1" sqref="S1"/>
    </sheetView>
  </sheetViews>
  <sheetFormatPr defaultColWidth="9.140625" defaultRowHeight="14.25" x14ac:dyDescent="0.2"/>
  <cols>
    <col min="1" max="1" width="12.7109375" style="22" customWidth="1"/>
    <col min="2" max="2" width="67" style="22" customWidth="1"/>
    <col min="3" max="3" width="14" style="22" customWidth="1"/>
    <col min="4" max="4" width="14.28515625" style="22" customWidth="1"/>
    <col min="5" max="5" width="15.28515625" style="22" customWidth="1"/>
    <col min="6" max="6" width="16.140625" style="22" customWidth="1"/>
    <col min="7" max="8" width="15.28515625" style="22" customWidth="1"/>
    <col min="9" max="9" width="16.28515625" style="22" customWidth="1"/>
    <col min="10" max="10" width="16.140625" style="22" customWidth="1"/>
    <col min="11" max="11" width="14.28515625" style="22" customWidth="1"/>
    <col min="12" max="12" width="15.28515625" style="22" customWidth="1"/>
    <col min="13" max="13" width="16.140625" style="22" customWidth="1"/>
    <col min="14" max="15" width="15.28515625" style="22" customWidth="1"/>
    <col min="16" max="16" width="16.5703125" style="22" customWidth="1"/>
    <col min="17" max="17" width="14.85546875" style="22" customWidth="1"/>
    <col min="18" max="18" width="14.42578125" style="22" customWidth="1"/>
    <col min="19" max="19" width="16.28515625" style="22" bestFit="1" customWidth="1"/>
    <col min="20" max="16384" width="9.140625" style="22"/>
  </cols>
  <sheetData>
    <row r="1" spans="1:19" x14ac:dyDescent="0.2">
      <c r="S1" s="153"/>
    </row>
    <row r="2" spans="1:19" ht="15" thickBot="1" x14ac:dyDescent="0.25"/>
    <row r="3" spans="1:19" ht="15" thickBot="1" x14ac:dyDescent="0.25">
      <c r="C3" s="752"/>
      <c r="R3" s="206" t="s">
        <v>349</v>
      </c>
      <c r="S3" s="207"/>
    </row>
    <row r="4" spans="1:19" x14ac:dyDescent="0.2">
      <c r="A4" s="820" t="s">
        <v>350</v>
      </c>
      <c r="B4" s="820"/>
      <c r="C4" s="820"/>
      <c r="D4" s="820"/>
      <c r="E4" s="820"/>
      <c r="F4" s="820"/>
      <c r="G4" s="820"/>
      <c r="H4" s="820"/>
      <c r="I4" s="820"/>
      <c r="J4" s="820"/>
      <c r="K4" s="820"/>
      <c r="L4" s="820"/>
      <c r="M4" s="820"/>
      <c r="N4" s="820"/>
      <c r="O4" s="820"/>
      <c r="P4" s="820"/>
      <c r="Q4" s="820"/>
      <c r="R4" s="820"/>
      <c r="S4" s="820"/>
    </row>
    <row r="5" spans="1:19" x14ac:dyDescent="0.2">
      <c r="A5" s="820" t="s">
        <v>658</v>
      </c>
      <c r="B5" s="820"/>
      <c r="C5" s="820"/>
      <c r="D5" s="820"/>
      <c r="E5" s="820"/>
      <c r="F5" s="820"/>
      <c r="G5" s="820"/>
      <c r="H5" s="820"/>
      <c r="I5" s="820"/>
      <c r="J5" s="820"/>
      <c r="K5" s="820"/>
      <c r="L5" s="820"/>
      <c r="M5" s="820"/>
      <c r="N5" s="820"/>
      <c r="O5" s="820"/>
      <c r="P5" s="820"/>
      <c r="Q5" s="820"/>
      <c r="R5" s="820"/>
      <c r="S5" s="820"/>
    </row>
    <row r="6" spans="1:19" x14ac:dyDescent="0.2">
      <c r="A6" s="819" t="s">
        <v>352</v>
      </c>
      <c r="B6" s="819"/>
      <c r="C6" s="819"/>
      <c r="D6" s="819"/>
      <c r="E6" s="819"/>
      <c r="F6" s="819"/>
      <c r="G6" s="819"/>
      <c r="H6" s="819"/>
      <c r="I6" s="819"/>
      <c r="J6" s="819"/>
      <c r="K6" s="819"/>
      <c r="L6" s="819"/>
      <c r="M6" s="819"/>
      <c r="N6" s="819"/>
      <c r="O6" s="819"/>
      <c r="P6" s="819"/>
      <c r="Q6" s="819"/>
      <c r="R6" s="819"/>
      <c r="S6" s="819"/>
    </row>
    <row r="7" spans="1:19" x14ac:dyDescent="0.2">
      <c r="A7" s="750"/>
      <c r="B7" s="750"/>
      <c r="C7" s="750"/>
      <c r="D7" s="750"/>
      <c r="E7" s="750"/>
      <c r="F7" s="750"/>
      <c r="G7" s="750"/>
      <c r="H7" s="750"/>
      <c r="I7" s="750"/>
      <c r="J7" s="750"/>
      <c r="K7" s="750"/>
      <c r="L7" s="750"/>
      <c r="M7" s="750"/>
      <c r="N7" s="750"/>
      <c r="O7" s="750"/>
      <c r="P7" s="750"/>
      <c r="Q7" s="750"/>
      <c r="R7" s="750"/>
      <c r="S7" s="750"/>
    </row>
    <row r="8" spans="1:19" ht="15" thickBot="1" x14ac:dyDescent="0.25">
      <c r="S8" s="38" t="s">
        <v>2</v>
      </c>
    </row>
    <row r="9" spans="1:19" ht="42" customHeight="1" x14ac:dyDescent="0.2">
      <c r="A9" s="826" t="s">
        <v>353</v>
      </c>
      <c r="B9" s="824" t="s">
        <v>354</v>
      </c>
      <c r="C9" s="821" t="s">
        <v>355</v>
      </c>
      <c r="D9" s="821" t="s">
        <v>659</v>
      </c>
      <c r="E9" s="821"/>
      <c r="F9" s="821"/>
      <c r="G9" s="821" t="s">
        <v>660</v>
      </c>
      <c r="H9" s="821"/>
      <c r="I9" s="821"/>
      <c r="J9" s="821" t="s">
        <v>661</v>
      </c>
      <c r="K9" s="821" t="s">
        <v>662</v>
      </c>
      <c r="L9" s="821"/>
      <c r="M9" s="821"/>
      <c r="N9" s="821" t="s">
        <v>663</v>
      </c>
      <c r="O9" s="821"/>
      <c r="P9" s="821"/>
      <c r="Q9" s="821" t="s">
        <v>664</v>
      </c>
      <c r="R9" s="821"/>
      <c r="S9" s="823"/>
    </row>
    <row r="10" spans="1:19" ht="48" customHeight="1" x14ac:dyDescent="0.2">
      <c r="A10" s="827"/>
      <c r="B10" s="825"/>
      <c r="C10" s="822"/>
      <c r="D10" s="208" t="s">
        <v>665</v>
      </c>
      <c r="E10" s="208" t="s">
        <v>666</v>
      </c>
      <c r="F10" s="751" t="s">
        <v>667</v>
      </c>
      <c r="G10" s="208" t="s">
        <v>665</v>
      </c>
      <c r="H10" s="208" t="s">
        <v>666</v>
      </c>
      <c r="I10" s="751" t="s">
        <v>667</v>
      </c>
      <c r="J10" s="822"/>
      <c r="K10" s="208" t="s">
        <v>665</v>
      </c>
      <c r="L10" s="208" t="s">
        <v>666</v>
      </c>
      <c r="M10" s="751" t="s">
        <v>667</v>
      </c>
      <c r="N10" s="208" t="s">
        <v>665</v>
      </c>
      <c r="O10" s="208" t="s">
        <v>666</v>
      </c>
      <c r="P10" s="751" t="s">
        <v>667</v>
      </c>
      <c r="Q10" s="208" t="s">
        <v>665</v>
      </c>
      <c r="R10" s="208" t="s">
        <v>666</v>
      </c>
      <c r="S10" s="123" t="s">
        <v>667</v>
      </c>
    </row>
    <row r="11" spans="1:19" ht="15" thickBot="1" x14ac:dyDescent="0.25">
      <c r="A11" s="202">
        <v>1</v>
      </c>
      <c r="B11" s="203">
        <v>2</v>
      </c>
      <c r="C11" s="203">
        <v>3</v>
      </c>
      <c r="D11" s="203">
        <v>4</v>
      </c>
      <c r="E11" s="203">
        <v>5</v>
      </c>
      <c r="F11" s="203">
        <v>6</v>
      </c>
      <c r="G11" s="203">
        <v>7</v>
      </c>
      <c r="H11" s="203">
        <v>8</v>
      </c>
      <c r="I11" s="203">
        <v>9</v>
      </c>
      <c r="J11" s="203">
        <v>10</v>
      </c>
      <c r="K11" s="203">
        <v>11</v>
      </c>
      <c r="L11" s="203">
        <v>12</v>
      </c>
      <c r="M11" s="203">
        <v>13</v>
      </c>
      <c r="N11" s="204" t="s">
        <v>19</v>
      </c>
      <c r="O11" s="204" t="s">
        <v>20</v>
      </c>
      <c r="P11" s="204" t="s">
        <v>21</v>
      </c>
      <c r="Q11" s="204" t="s">
        <v>668</v>
      </c>
      <c r="R11" s="204" t="s">
        <v>669</v>
      </c>
      <c r="S11" s="205" t="s">
        <v>670</v>
      </c>
    </row>
    <row r="12" spans="1:19" s="45" customFormat="1" ht="15" thickBot="1" x14ac:dyDescent="0.25">
      <c r="A12" s="209">
        <v>1</v>
      </c>
      <c r="B12" s="210" t="s">
        <v>671</v>
      </c>
      <c r="C12" s="211"/>
      <c r="D12" s="212">
        <f>D13+D31</f>
        <v>0</v>
      </c>
      <c r="E12" s="212">
        <f>E13+E31</f>
        <v>0</v>
      </c>
      <c r="F12" s="212">
        <f>F13+F31</f>
        <v>0</v>
      </c>
      <c r="G12" s="43"/>
      <c r="H12" s="43"/>
      <c r="I12" s="43"/>
      <c r="J12" s="43"/>
      <c r="K12" s="211"/>
      <c r="L12" s="211"/>
      <c r="M12" s="43"/>
      <c r="N12" s="213"/>
      <c r="O12" s="213"/>
      <c r="P12" s="213"/>
      <c r="Q12" s="212">
        <f>Q13+Q31+Q73-Q74-Q75</f>
        <v>0</v>
      </c>
      <c r="R12" s="212">
        <f t="shared" ref="R12:S12" si="0">R13+R31+R73-R74-R75</f>
        <v>0</v>
      </c>
      <c r="S12" s="214">
        <f t="shared" si="0"/>
        <v>0</v>
      </c>
    </row>
    <row r="13" spans="1:19" s="45" customFormat="1" ht="28.5" x14ac:dyDescent="0.2">
      <c r="A13" s="215">
        <v>2</v>
      </c>
      <c r="B13" s="216" t="s">
        <v>672</v>
      </c>
      <c r="C13" s="217"/>
      <c r="D13" s="216">
        <f>D14+D15+D19+D24+D25+D26+D27+D28+D29+D30</f>
        <v>0</v>
      </c>
      <c r="E13" s="216">
        <f t="shared" ref="E13:F13" si="1">E14+E15+E19+E24+E25+E26+E27+E28+E29+E30</f>
        <v>0</v>
      </c>
      <c r="F13" s="216">
        <f t="shared" si="1"/>
        <v>0</v>
      </c>
      <c r="G13" s="218"/>
      <c r="H13" s="218"/>
      <c r="I13" s="217"/>
      <c r="J13" s="217"/>
      <c r="K13" s="218"/>
      <c r="L13" s="218"/>
      <c r="M13" s="217"/>
      <c r="N13" s="218"/>
      <c r="O13" s="218"/>
      <c r="P13" s="217"/>
      <c r="Q13" s="216">
        <f>Q14+Q15+Q19+Q24+Q25+Q26+Q27+Q28+Q29+Q30</f>
        <v>0</v>
      </c>
      <c r="R13" s="216">
        <f t="shared" ref="R13:S13" si="2">R14+R15+R19+R24+R25+R26+R27+R28+R29+R30</f>
        <v>0</v>
      </c>
      <c r="S13" s="219">
        <f t="shared" si="2"/>
        <v>0</v>
      </c>
    </row>
    <row r="14" spans="1:19" s="45" customFormat="1" ht="28.5" x14ac:dyDescent="0.2">
      <c r="A14" s="104" t="s">
        <v>121</v>
      </c>
      <c r="B14" s="101" t="s">
        <v>673</v>
      </c>
      <c r="C14" s="25" t="s">
        <v>674</v>
      </c>
      <c r="D14" s="107"/>
      <c r="E14" s="107"/>
      <c r="F14" s="220"/>
      <c r="G14" s="221"/>
      <c r="H14" s="221"/>
      <c r="I14" s="222"/>
      <c r="J14" s="24">
        <v>1</v>
      </c>
      <c r="K14" s="107"/>
      <c r="L14" s="107"/>
      <c r="M14" s="220"/>
      <c r="N14" s="221"/>
      <c r="O14" s="221"/>
      <c r="P14" s="222"/>
      <c r="Q14" s="111">
        <f>D14*K14</f>
        <v>0</v>
      </c>
      <c r="R14" s="111">
        <f>E14*L14</f>
        <v>0</v>
      </c>
      <c r="S14" s="116">
        <f>F14*M14</f>
        <v>0</v>
      </c>
    </row>
    <row r="15" spans="1:19" s="45" customFormat="1" x14ac:dyDescent="0.2">
      <c r="A15" s="174" t="s">
        <v>140</v>
      </c>
      <c r="B15" s="173" t="s">
        <v>675</v>
      </c>
      <c r="C15" s="223"/>
      <c r="D15" s="224">
        <f>SUM(D16:D18)</f>
        <v>0</v>
      </c>
      <c r="E15" s="224">
        <f t="shared" ref="E15:F15" si="3">SUM(E16:E18)</f>
        <v>0</v>
      </c>
      <c r="F15" s="224">
        <f t="shared" si="3"/>
        <v>0</v>
      </c>
      <c r="G15" s="221"/>
      <c r="H15" s="221"/>
      <c r="I15" s="222"/>
      <c r="J15" s="225"/>
      <c r="K15" s="221"/>
      <c r="L15" s="221"/>
      <c r="M15" s="222"/>
      <c r="N15" s="221"/>
      <c r="O15" s="221"/>
      <c r="P15" s="222"/>
      <c r="Q15" s="224">
        <f>SUM(Q16:Q18)</f>
        <v>0</v>
      </c>
      <c r="R15" s="224">
        <f t="shared" ref="R15" si="4">SUM(R16:R18)</f>
        <v>0</v>
      </c>
      <c r="S15" s="226">
        <f t="shared" ref="S15" si="5">SUM(S16:S18)</f>
        <v>0</v>
      </c>
    </row>
    <row r="16" spans="1:19" x14ac:dyDescent="0.2">
      <c r="A16" s="16" t="s">
        <v>142</v>
      </c>
      <c r="B16" s="99" t="s">
        <v>676</v>
      </c>
      <c r="C16" s="25">
        <v>52.4</v>
      </c>
      <c r="D16" s="3"/>
      <c r="E16" s="3"/>
      <c r="F16" s="52"/>
      <c r="G16" s="227"/>
      <c r="H16" s="227"/>
      <c r="I16" s="27"/>
      <c r="J16" s="24"/>
      <c r="K16" s="3"/>
      <c r="L16" s="3"/>
      <c r="M16" s="52"/>
      <c r="N16" s="227"/>
      <c r="O16" s="227"/>
      <c r="P16" s="27"/>
      <c r="Q16" s="96">
        <f>D16*K16</f>
        <v>0</v>
      </c>
      <c r="R16" s="96">
        <f>E16*L16</f>
        <v>0</v>
      </c>
      <c r="S16" s="71">
        <f>F16*M16</f>
        <v>0</v>
      </c>
    </row>
    <row r="17" spans="1:19" ht="28.5" x14ac:dyDescent="0.2">
      <c r="A17" s="16" t="s">
        <v>144</v>
      </c>
      <c r="B17" s="99" t="s">
        <v>677</v>
      </c>
      <c r="C17" s="25">
        <v>52.4</v>
      </c>
      <c r="D17" s="3"/>
      <c r="E17" s="3"/>
      <c r="F17" s="52"/>
      <c r="G17" s="227"/>
      <c r="H17" s="227"/>
      <c r="I17" s="27"/>
      <c r="J17" s="24">
        <v>0.05</v>
      </c>
      <c r="K17" s="3"/>
      <c r="L17" s="3"/>
      <c r="M17" s="52"/>
      <c r="N17" s="227"/>
      <c r="O17" s="227"/>
      <c r="P17" s="27"/>
      <c r="Q17" s="96">
        <f t="shared" ref="Q17:S18" si="6">D17*K17</f>
        <v>0</v>
      </c>
      <c r="R17" s="96">
        <f t="shared" si="6"/>
        <v>0</v>
      </c>
      <c r="S17" s="71">
        <f t="shared" si="6"/>
        <v>0</v>
      </c>
    </row>
    <row r="18" spans="1:19" ht="28.5" x14ac:dyDescent="0.2">
      <c r="A18" s="16" t="s">
        <v>146</v>
      </c>
      <c r="B18" s="99" t="s">
        <v>678</v>
      </c>
      <c r="C18" s="25" t="s">
        <v>674</v>
      </c>
      <c r="D18" s="3"/>
      <c r="E18" s="3"/>
      <c r="F18" s="52"/>
      <c r="G18" s="227"/>
      <c r="H18" s="227"/>
      <c r="I18" s="27"/>
      <c r="J18" s="24">
        <v>1</v>
      </c>
      <c r="K18" s="3"/>
      <c r="L18" s="3"/>
      <c r="M18" s="52"/>
      <c r="N18" s="227"/>
      <c r="O18" s="227"/>
      <c r="P18" s="27"/>
      <c r="Q18" s="96">
        <f t="shared" si="6"/>
        <v>0</v>
      </c>
      <c r="R18" s="96">
        <f t="shared" si="6"/>
        <v>0</v>
      </c>
      <c r="S18" s="71">
        <f t="shared" si="6"/>
        <v>0</v>
      </c>
    </row>
    <row r="19" spans="1:19" s="45" customFormat="1" ht="28.5" x14ac:dyDescent="0.2">
      <c r="A19" s="174" t="s">
        <v>154</v>
      </c>
      <c r="B19" s="173" t="s">
        <v>679</v>
      </c>
      <c r="C19" s="223"/>
      <c r="D19" s="224">
        <f>SUM(D20:D23)</f>
        <v>0</v>
      </c>
      <c r="E19" s="224">
        <f t="shared" ref="E19:F19" si="7">SUM(E20:E23)</f>
        <v>0</v>
      </c>
      <c r="F19" s="224">
        <f t="shared" si="7"/>
        <v>0</v>
      </c>
      <c r="G19" s="221"/>
      <c r="H19" s="221"/>
      <c r="I19" s="222"/>
      <c r="J19" s="225"/>
      <c r="K19" s="221"/>
      <c r="L19" s="221"/>
      <c r="M19" s="222"/>
      <c r="N19" s="221"/>
      <c r="O19" s="221"/>
      <c r="P19" s="222"/>
      <c r="Q19" s="224">
        <f>SUM(Q20:Q23)</f>
        <v>0</v>
      </c>
      <c r="R19" s="224">
        <f t="shared" ref="R19" si="8">SUM(R20:R23)</f>
        <v>0</v>
      </c>
      <c r="S19" s="226">
        <f t="shared" ref="S19" si="9">SUM(S20:S23)</f>
        <v>0</v>
      </c>
    </row>
    <row r="20" spans="1:19" ht="28.5" x14ac:dyDescent="0.2">
      <c r="A20" s="16" t="s">
        <v>473</v>
      </c>
      <c r="B20" s="99" t="s">
        <v>680</v>
      </c>
      <c r="C20" s="25" t="s">
        <v>681</v>
      </c>
      <c r="D20" s="3"/>
      <c r="E20" s="3"/>
      <c r="F20" s="52"/>
      <c r="G20" s="227"/>
      <c r="H20" s="227"/>
      <c r="I20" s="27"/>
      <c r="J20" s="24">
        <v>0.5</v>
      </c>
      <c r="K20" s="3"/>
      <c r="L20" s="3"/>
      <c r="M20" s="52"/>
      <c r="N20" s="227"/>
      <c r="O20" s="227"/>
      <c r="P20" s="27"/>
      <c r="Q20" s="96">
        <f t="shared" ref="Q20:Q30" si="10">D20*K20</f>
        <v>0</v>
      </c>
      <c r="R20" s="96">
        <f t="shared" ref="R20:R30" si="11">E20*L20</f>
        <v>0</v>
      </c>
      <c r="S20" s="71">
        <f t="shared" ref="S20:S30" si="12">F20*M20</f>
        <v>0</v>
      </c>
    </row>
    <row r="21" spans="1:19" ht="28.5" x14ac:dyDescent="0.2">
      <c r="A21" s="16" t="s">
        <v>476</v>
      </c>
      <c r="B21" s="99" t="s">
        <v>682</v>
      </c>
      <c r="C21" s="25" t="s">
        <v>681</v>
      </c>
      <c r="D21" s="3"/>
      <c r="E21" s="3"/>
      <c r="F21" s="52"/>
      <c r="G21" s="227"/>
      <c r="H21" s="227"/>
      <c r="I21" s="27"/>
      <c r="J21" s="24">
        <v>0.5</v>
      </c>
      <c r="K21" s="3"/>
      <c r="L21" s="3"/>
      <c r="M21" s="52"/>
      <c r="N21" s="227"/>
      <c r="O21" s="227"/>
      <c r="P21" s="27"/>
      <c r="Q21" s="96">
        <f t="shared" si="10"/>
        <v>0</v>
      </c>
      <c r="R21" s="96">
        <f t="shared" si="11"/>
        <v>0</v>
      </c>
      <c r="S21" s="71">
        <f t="shared" si="12"/>
        <v>0</v>
      </c>
    </row>
    <row r="22" spans="1:19" ht="28.5" x14ac:dyDescent="0.2">
      <c r="A22" s="16" t="s">
        <v>478</v>
      </c>
      <c r="B22" s="99" t="s">
        <v>683</v>
      </c>
      <c r="C22" s="25" t="s">
        <v>681</v>
      </c>
      <c r="D22" s="3"/>
      <c r="E22" s="3"/>
      <c r="F22" s="52"/>
      <c r="G22" s="227"/>
      <c r="H22" s="227"/>
      <c r="I22" s="27"/>
      <c r="J22" s="24">
        <v>0.5</v>
      </c>
      <c r="K22" s="3"/>
      <c r="L22" s="3"/>
      <c r="M22" s="52"/>
      <c r="N22" s="227"/>
      <c r="O22" s="227"/>
      <c r="P22" s="27"/>
      <c r="Q22" s="96">
        <f t="shared" si="10"/>
        <v>0</v>
      </c>
      <c r="R22" s="96">
        <f t="shared" si="11"/>
        <v>0</v>
      </c>
      <c r="S22" s="71">
        <f t="shared" si="12"/>
        <v>0</v>
      </c>
    </row>
    <row r="23" spans="1:19" ht="28.5" x14ac:dyDescent="0.2">
      <c r="A23" s="16" t="s">
        <v>684</v>
      </c>
      <c r="B23" s="99" t="s">
        <v>685</v>
      </c>
      <c r="C23" s="25" t="s">
        <v>681</v>
      </c>
      <c r="D23" s="3"/>
      <c r="E23" s="3"/>
      <c r="F23" s="52"/>
      <c r="G23" s="227"/>
      <c r="H23" s="227"/>
      <c r="I23" s="27"/>
      <c r="J23" s="24">
        <v>0.5</v>
      </c>
      <c r="K23" s="3"/>
      <c r="L23" s="3"/>
      <c r="M23" s="52"/>
      <c r="N23" s="227"/>
      <c r="O23" s="227"/>
      <c r="P23" s="27"/>
      <c r="Q23" s="96">
        <f t="shared" si="10"/>
        <v>0</v>
      </c>
      <c r="R23" s="96">
        <f t="shared" si="11"/>
        <v>0</v>
      </c>
      <c r="S23" s="71">
        <f t="shared" si="12"/>
        <v>0</v>
      </c>
    </row>
    <row r="24" spans="1:19" s="45" customFormat="1" ht="28.5" x14ac:dyDescent="0.2">
      <c r="A24" s="104" t="s">
        <v>155</v>
      </c>
      <c r="B24" s="101" t="s">
        <v>686</v>
      </c>
      <c r="C24" s="25" t="s">
        <v>687</v>
      </c>
      <c r="D24" s="220"/>
      <c r="E24" s="220"/>
      <c r="F24" s="220"/>
      <c r="G24" s="222"/>
      <c r="H24" s="222"/>
      <c r="I24" s="222"/>
      <c r="J24" s="24">
        <v>1</v>
      </c>
      <c r="K24" s="220"/>
      <c r="L24" s="220"/>
      <c r="M24" s="220"/>
      <c r="N24" s="222"/>
      <c r="O24" s="222"/>
      <c r="P24" s="222"/>
      <c r="Q24" s="111">
        <f t="shared" si="10"/>
        <v>0</v>
      </c>
      <c r="R24" s="111">
        <f t="shared" si="11"/>
        <v>0</v>
      </c>
      <c r="S24" s="116">
        <f t="shared" si="12"/>
        <v>0</v>
      </c>
    </row>
    <row r="25" spans="1:19" s="45" customFormat="1" ht="28.5" x14ac:dyDescent="0.2">
      <c r="A25" s="104" t="s">
        <v>157</v>
      </c>
      <c r="B25" s="228" t="s">
        <v>688</v>
      </c>
      <c r="C25" s="25" t="s">
        <v>689</v>
      </c>
      <c r="D25" s="220"/>
      <c r="E25" s="220"/>
      <c r="F25" s="220"/>
      <c r="G25" s="222"/>
      <c r="H25" s="222"/>
      <c r="I25" s="222"/>
      <c r="J25" s="24">
        <v>1</v>
      </c>
      <c r="K25" s="220"/>
      <c r="L25" s="220"/>
      <c r="M25" s="220"/>
      <c r="N25" s="222"/>
      <c r="O25" s="222"/>
      <c r="P25" s="222"/>
      <c r="Q25" s="111">
        <f t="shared" si="10"/>
        <v>0</v>
      </c>
      <c r="R25" s="111">
        <f t="shared" si="11"/>
        <v>0</v>
      </c>
      <c r="S25" s="116">
        <f t="shared" si="12"/>
        <v>0</v>
      </c>
    </row>
    <row r="26" spans="1:19" s="45" customFormat="1" ht="28.5" x14ac:dyDescent="0.2">
      <c r="A26" s="104" t="s">
        <v>159</v>
      </c>
      <c r="B26" s="101" t="s">
        <v>690</v>
      </c>
      <c r="C26" s="25" t="s">
        <v>691</v>
      </c>
      <c r="D26" s="220"/>
      <c r="E26" s="220"/>
      <c r="F26" s="220"/>
      <c r="G26" s="222"/>
      <c r="H26" s="222"/>
      <c r="I26" s="222"/>
      <c r="J26" s="24">
        <v>1</v>
      </c>
      <c r="K26" s="220"/>
      <c r="L26" s="220"/>
      <c r="M26" s="220"/>
      <c r="N26" s="222"/>
      <c r="O26" s="222"/>
      <c r="P26" s="222"/>
      <c r="Q26" s="111">
        <f t="shared" si="10"/>
        <v>0</v>
      </c>
      <c r="R26" s="111">
        <f t="shared" si="11"/>
        <v>0</v>
      </c>
      <c r="S26" s="116">
        <f t="shared" si="12"/>
        <v>0</v>
      </c>
    </row>
    <row r="27" spans="1:19" s="45" customFormat="1" ht="28.5" x14ac:dyDescent="0.2">
      <c r="A27" s="104" t="s">
        <v>161</v>
      </c>
      <c r="B27" s="101" t="s">
        <v>692</v>
      </c>
      <c r="C27" s="25" t="s">
        <v>693</v>
      </c>
      <c r="D27" s="220"/>
      <c r="E27" s="220"/>
      <c r="F27" s="220"/>
      <c r="G27" s="222"/>
      <c r="H27" s="222"/>
      <c r="I27" s="222"/>
      <c r="J27" s="222"/>
      <c r="K27" s="220"/>
      <c r="L27" s="220"/>
      <c r="M27" s="220"/>
      <c r="N27" s="222"/>
      <c r="O27" s="222"/>
      <c r="P27" s="222"/>
      <c r="Q27" s="111">
        <f t="shared" si="10"/>
        <v>0</v>
      </c>
      <c r="R27" s="111">
        <f t="shared" si="11"/>
        <v>0</v>
      </c>
      <c r="S27" s="116">
        <f t="shared" si="12"/>
        <v>0</v>
      </c>
    </row>
    <row r="28" spans="1:19" s="45" customFormat="1" x14ac:dyDescent="0.2">
      <c r="A28" s="229" t="s">
        <v>163</v>
      </c>
      <c r="B28" s="101" t="s">
        <v>694</v>
      </c>
      <c r="C28" s="25">
        <v>52.9</v>
      </c>
      <c r="D28" s="230"/>
      <c r="E28" s="53"/>
      <c r="F28" s="231"/>
      <c r="G28" s="27"/>
      <c r="H28" s="27"/>
      <c r="I28" s="232"/>
      <c r="J28" s="24">
        <v>0.2</v>
      </c>
      <c r="K28" s="233"/>
      <c r="L28" s="234"/>
      <c r="M28" s="234"/>
      <c r="N28" s="235"/>
      <c r="O28" s="235"/>
      <c r="P28" s="235"/>
      <c r="Q28" s="111">
        <f>D28*K28</f>
        <v>0</v>
      </c>
      <c r="R28" s="111">
        <f t="shared" si="11"/>
        <v>0</v>
      </c>
      <c r="S28" s="116">
        <f t="shared" si="12"/>
        <v>0</v>
      </c>
    </row>
    <row r="29" spans="1:19" s="45" customFormat="1" x14ac:dyDescent="0.2">
      <c r="A29" s="229" t="s">
        <v>165</v>
      </c>
      <c r="B29" s="102" t="s">
        <v>695</v>
      </c>
      <c r="C29" s="112">
        <v>53</v>
      </c>
      <c r="D29" s="236"/>
      <c r="E29" s="62"/>
      <c r="F29" s="237"/>
      <c r="G29" s="20"/>
      <c r="H29" s="20"/>
      <c r="I29" s="238"/>
      <c r="J29" s="56">
        <v>1</v>
      </c>
      <c r="K29" s="233"/>
      <c r="L29" s="234"/>
      <c r="M29" s="234"/>
      <c r="N29" s="235"/>
      <c r="O29" s="235"/>
      <c r="P29" s="235"/>
      <c r="Q29" s="111">
        <f t="shared" si="10"/>
        <v>0</v>
      </c>
      <c r="R29" s="111">
        <f>E29*L29</f>
        <v>0</v>
      </c>
      <c r="S29" s="116">
        <f t="shared" si="12"/>
        <v>0</v>
      </c>
    </row>
    <row r="30" spans="1:19" s="45" customFormat="1" ht="29.25" thickBot="1" x14ac:dyDescent="0.25">
      <c r="A30" s="229" t="s">
        <v>696</v>
      </c>
      <c r="B30" s="102" t="s">
        <v>697</v>
      </c>
      <c r="C30" s="112" t="s">
        <v>698</v>
      </c>
      <c r="D30" s="234"/>
      <c r="E30" s="234"/>
      <c r="F30" s="234"/>
      <c r="G30" s="235"/>
      <c r="H30" s="235"/>
      <c r="I30" s="235"/>
      <c r="J30" s="222"/>
      <c r="K30" s="234"/>
      <c r="L30" s="234"/>
      <c r="M30" s="234"/>
      <c r="N30" s="235"/>
      <c r="O30" s="235"/>
      <c r="P30" s="235"/>
      <c r="Q30" s="239">
        <f t="shared" si="10"/>
        <v>0</v>
      </c>
      <c r="R30" s="239">
        <f t="shared" si="11"/>
        <v>0</v>
      </c>
      <c r="S30" s="240">
        <f t="shared" si="12"/>
        <v>0</v>
      </c>
    </row>
    <row r="31" spans="1:19" s="45" customFormat="1" ht="28.5" x14ac:dyDescent="0.2">
      <c r="A31" s="241">
        <v>3</v>
      </c>
      <c r="B31" s="242" t="s">
        <v>699</v>
      </c>
      <c r="C31" s="243"/>
      <c r="D31" s="242">
        <f>D32+D52</f>
        <v>0</v>
      </c>
      <c r="E31" s="242">
        <f>E32+E52</f>
        <v>0</v>
      </c>
      <c r="F31" s="242">
        <f t="shared" ref="F31" si="13">F32+F52</f>
        <v>0</v>
      </c>
      <c r="G31" s="244"/>
      <c r="H31" s="244"/>
      <c r="I31" s="244"/>
      <c r="J31" s="243"/>
      <c r="K31" s="244"/>
      <c r="L31" s="244"/>
      <c r="M31" s="243"/>
      <c r="N31" s="244"/>
      <c r="O31" s="244"/>
      <c r="P31" s="244"/>
      <c r="Q31" s="242">
        <f t="shared" ref="Q31" si="14">Q32+Q52</f>
        <v>0</v>
      </c>
      <c r="R31" s="242">
        <f t="shared" ref="R31" si="15">R32+R52</f>
        <v>0</v>
      </c>
      <c r="S31" s="245">
        <f t="shared" ref="S31" si="16">S32+S52</f>
        <v>0</v>
      </c>
    </row>
    <row r="32" spans="1:19" s="45" customFormat="1" ht="24" customHeight="1" x14ac:dyDescent="0.2">
      <c r="A32" s="246" t="s">
        <v>169</v>
      </c>
      <c r="B32" s="247" t="s">
        <v>700</v>
      </c>
      <c r="C32" s="217"/>
      <c r="D32" s="216">
        <f>D33+D48+D49</f>
        <v>0</v>
      </c>
      <c r="E32" s="216">
        <f t="shared" ref="E32:F32" si="17">E33+E48+E49</f>
        <v>0</v>
      </c>
      <c r="F32" s="216">
        <f t="shared" si="17"/>
        <v>0</v>
      </c>
      <c r="G32" s="218"/>
      <c r="H32" s="218"/>
      <c r="I32" s="218"/>
      <c r="J32" s="217"/>
      <c r="K32" s="218"/>
      <c r="L32" s="218"/>
      <c r="M32" s="217"/>
      <c r="N32" s="218"/>
      <c r="O32" s="218"/>
      <c r="P32" s="218"/>
      <c r="Q32" s="216">
        <f>Q33+Q49</f>
        <v>0</v>
      </c>
      <c r="R32" s="216">
        <f>R33+R49</f>
        <v>0</v>
      </c>
      <c r="S32" s="219">
        <f>S33+S49</f>
        <v>0</v>
      </c>
    </row>
    <row r="33" spans="1:19" s="45" customFormat="1" ht="45.75" customHeight="1" x14ac:dyDescent="0.2">
      <c r="A33" s="174" t="s">
        <v>397</v>
      </c>
      <c r="B33" s="173" t="s">
        <v>701</v>
      </c>
      <c r="C33" s="54">
        <v>52.2</v>
      </c>
      <c r="D33" s="224">
        <f>D34+D36+D38+D40+D42+D44+D46</f>
        <v>0</v>
      </c>
      <c r="E33" s="224">
        <f>E34+E36+E38+E40+E42+E44+E46</f>
        <v>0</v>
      </c>
      <c r="F33" s="224">
        <f>F34+F36+F38+F40+F42+F44+F46</f>
        <v>0</v>
      </c>
      <c r="G33" s="224">
        <f t="shared" ref="G33:I33" si="18">G34+G36+G38+G40+G42+G44+G46</f>
        <v>0</v>
      </c>
      <c r="H33" s="224">
        <f t="shared" si="18"/>
        <v>0</v>
      </c>
      <c r="I33" s="224">
        <f t="shared" si="18"/>
        <v>0</v>
      </c>
      <c r="J33" s="222"/>
      <c r="K33" s="221"/>
      <c r="L33" s="221"/>
      <c r="M33" s="222"/>
      <c r="N33" s="221"/>
      <c r="O33" s="221"/>
      <c r="P33" s="221"/>
      <c r="Q33" s="224">
        <f t="shared" ref="Q33" si="19">Q34+Q36+Q38+Q40+Q42+Q44+Q46</f>
        <v>0</v>
      </c>
      <c r="R33" s="224">
        <f t="shared" ref="R33" si="20">R34+R36+R38+R40+R42+R44+R46</f>
        <v>0</v>
      </c>
      <c r="S33" s="226">
        <f t="shared" ref="S33" si="21">S34+S36+S38+S40+S42+S44+S46</f>
        <v>0</v>
      </c>
    </row>
    <row r="34" spans="1:19" ht="28.5" x14ac:dyDescent="0.2">
      <c r="A34" s="16" t="s">
        <v>622</v>
      </c>
      <c r="B34" s="99" t="s">
        <v>702</v>
      </c>
      <c r="C34" s="25"/>
      <c r="D34" s="52"/>
      <c r="E34" s="52"/>
      <c r="F34" s="52"/>
      <c r="G34" s="52"/>
      <c r="H34" s="52"/>
      <c r="I34" s="52"/>
      <c r="J34" s="24">
        <v>0</v>
      </c>
      <c r="K34" s="52"/>
      <c r="L34" s="52"/>
      <c r="M34" s="52"/>
      <c r="N34" s="27"/>
      <c r="O34" s="27"/>
      <c r="P34" s="27"/>
      <c r="Q34" s="96">
        <f>D34*K34</f>
        <v>0</v>
      </c>
      <c r="R34" s="96">
        <f>E34*L34</f>
        <v>0</v>
      </c>
      <c r="S34" s="71">
        <f t="shared" ref="S34" si="22">F34*M34</f>
        <v>0</v>
      </c>
    </row>
    <row r="35" spans="1:19" x14ac:dyDescent="0.2">
      <c r="A35" s="16" t="s">
        <v>703</v>
      </c>
      <c r="B35" s="99" t="s">
        <v>623</v>
      </c>
      <c r="C35" s="25"/>
      <c r="D35" s="52"/>
      <c r="E35" s="52"/>
      <c r="F35" s="52"/>
      <c r="G35" s="52"/>
      <c r="H35" s="52"/>
      <c r="I35" s="52"/>
      <c r="J35" s="24"/>
      <c r="K35" s="27"/>
      <c r="L35" s="27"/>
      <c r="M35" s="27"/>
      <c r="N35" s="53"/>
      <c r="O35" s="53"/>
      <c r="P35" s="53"/>
      <c r="Q35" s="27"/>
      <c r="R35" s="27"/>
      <c r="S35" s="85"/>
    </row>
    <row r="36" spans="1:19" s="45" customFormat="1" x14ac:dyDescent="0.2">
      <c r="A36" s="16" t="s">
        <v>704</v>
      </c>
      <c r="B36" s="99" t="s">
        <v>705</v>
      </c>
      <c r="C36" s="25"/>
      <c r="D36" s="52"/>
      <c r="E36" s="52"/>
      <c r="F36" s="52"/>
      <c r="G36" s="52"/>
      <c r="H36" s="52"/>
      <c r="I36" s="52"/>
      <c r="J36" s="24">
        <v>7.0000000000000007E-2</v>
      </c>
      <c r="K36" s="52"/>
      <c r="L36" s="52"/>
      <c r="M36" s="52"/>
      <c r="N36" s="27"/>
      <c r="O36" s="27"/>
      <c r="P36" s="27"/>
      <c r="Q36" s="96">
        <f t="shared" ref="Q36:S36" si="23">D36*K36</f>
        <v>0</v>
      </c>
      <c r="R36" s="96">
        <f>E36*L36</f>
        <v>0</v>
      </c>
      <c r="S36" s="71">
        <f t="shared" si="23"/>
        <v>0</v>
      </c>
    </row>
    <row r="37" spans="1:19" s="45" customFormat="1" x14ac:dyDescent="0.2">
      <c r="A37" s="16" t="s">
        <v>706</v>
      </c>
      <c r="B37" s="99" t="s">
        <v>623</v>
      </c>
      <c r="C37" s="25"/>
      <c r="D37" s="52"/>
      <c r="E37" s="52"/>
      <c r="F37" s="52"/>
      <c r="G37" s="52"/>
      <c r="H37" s="52"/>
      <c r="I37" s="52"/>
      <c r="J37" s="24"/>
      <c r="K37" s="27"/>
      <c r="L37" s="27"/>
      <c r="M37" s="27"/>
      <c r="N37" s="53"/>
      <c r="O37" s="53"/>
      <c r="P37" s="53"/>
      <c r="Q37" s="27"/>
      <c r="R37" s="27"/>
      <c r="S37" s="85"/>
    </row>
    <row r="38" spans="1:19" x14ac:dyDescent="0.2">
      <c r="A38" s="16" t="s">
        <v>707</v>
      </c>
      <c r="B38" s="99" t="s">
        <v>73</v>
      </c>
      <c r="C38" s="25"/>
      <c r="D38" s="52"/>
      <c r="E38" s="52"/>
      <c r="F38" s="52"/>
      <c r="G38" s="52"/>
      <c r="H38" s="52"/>
      <c r="I38" s="52"/>
      <c r="J38" s="24">
        <v>0.15</v>
      </c>
      <c r="K38" s="52"/>
      <c r="L38" s="52"/>
      <c r="M38" s="52"/>
      <c r="N38" s="27"/>
      <c r="O38" s="27"/>
      <c r="P38" s="27"/>
      <c r="Q38" s="96">
        <f t="shared" ref="Q38" si="24">D38*K38</f>
        <v>0</v>
      </c>
      <c r="R38" s="96">
        <f t="shared" ref="R38" si="25">E38*L38</f>
        <v>0</v>
      </c>
      <c r="S38" s="71">
        <f t="shared" ref="S38" si="26">F38*M38</f>
        <v>0</v>
      </c>
    </row>
    <row r="39" spans="1:19" x14ac:dyDescent="0.2">
      <c r="A39" s="16" t="s">
        <v>708</v>
      </c>
      <c r="B39" s="99" t="s">
        <v>623</v>
      </c>
      <c r="C39" s="25"/>
      <c r="D39" s="52"/>
      <c r="E39" s="52"/>
      <c r="F39" s="52"/>
      <c r="G39" s="52"/>
      <c r="H39" s="52"/>
      <c r="I39" s="52"/>
      <c r="J39" s="24"/>
      <c r="K39" s="27"/>
      <c r="L39" s="27"/>
      <c r="M39" s="27"/>
      <c r="N39" s="53"/>
      <c r="O39" s="53"/>
      <c r="P39" s="53"/>
      <c r="Q39" s="27"/>
      <c r="R39" s="27"/>
      <c r="S39" s="85"/>
    </row>
    <row r="40" spans="1:19" ht="28.5" x14ac:dyDescent="0.2">
      <c r="A40" s="16" t="s">
        <v>709</v>
      </c>
      <c r="B40" s="99" t="s">
        <v>710</v>
      </c>
      <c r="C40" s="25"/>
      <c r="D40" s="52"/>
      <c r="E40" s="52"/>
      <c r="F40" s="52"/>
      <c r="G40" s="52"/>
      <c r="H40" s="52"/>
      <c r="I40" s="52"/>
      <c r="J40" s="24">
        <v>0.25</v>
      </c>
      <c r="K40" s="52"/>
      <c r="L40" s="52"/>
      <c r="M40" s="52"/>
      <c r="N40" s="27"/>
      <c r="O40" s="27"/>
      <c r="P40" s="27"/>
      <c r="Q40" s="96">
        <f t="shared" ref="Q40" si="27">D40*K40</f>
        <v>0</v>
      </c>
      <c r="R40" s="96">
        <f t="shared" ref="R40" si="28">E40*L40</f>
        <v>0</v>
      </c>
      <c r="S40" s="71">
        <f t="shared" ref="S40" si="29">F40*M40</f>
        <v>0</v>
      </c>
    </row>
    <row r="41" spans="1:19" x14ac:dyDescent="0.2">
      <c r="A41" s="16" t="s">
        <v>711</v>
      </c>
      <c r="B41" s="99" t="s">
        <v>623</v>
      </c>
      <c r="C41" s="25"/>
      <c r="D41" s="52"/>
      <c r="E41" s="52"/>
      <c r="F41" s="52"/>
      <c r="G41" s="52"/>
      <c r="H41" s="52"/>
      <c r="I41" s="52"/>
      <c r="J41" s="24"/>
      <c r="K41" s="27"/>
      <c r="L41" s="27"/>
      <c r="M41" s="27"/>
      <c r="N41" s="53"/>
      <c r="O41" s="53"/>
      <c r="P41" s="53"/>
      <c r="Q41" s="27"/>
      <c r="R41" s="27"/>
      <c r="S41" s="85"/>
    </row>
    <row r="42" spans="1:19" x14ac:dyDescent="0.2">
      <c r="A42" s="16" t="s">
        <v>712</v>
      </c>
      <c r="B42" s="99" t="s">
        <v>713</v>
      </c>
      <c r="C42" s="25"/>
      <c r="D42" s="52"/>
      <c r="E42" s="52"/>
      <c r="F42" s="52"/>
      <c r="G42" s="52"/>
      <c r="H42" s="52"/>
      <c r="I42" s="52"/>
      <c r="J42" s="24">
        <v>0.3</v>
      </c>
      <c r="K42" s="52"/>
      <c r="L42" s="52"/>
      <c r="M42" s="52"/>
      <c r="N42" s="27"/>
      <c r="O42" s="27"/>
      <c r="P42" s="27"/>
      <c r="Q42" s="96">
        <f t="shared" ref="Q42" si="30">D42*K42</f>
        <v>0</v>
      </c>
      <c r="R42" s="96">
        <f t="shared" ref="R42" si="31">E42*L42</f>
        <v>0</v>
      </c>
      <c r="S42" s="71">
        <f t="shared" ref="S42" si="32">F42*M42</f>
        <v>0</v>
      </c>
    </row>
    <row r="43" spans="1:19" x14ac:dyDescent="0.2">
      <c r="A43" s="16" t="s">
        <v>714</v>
      </c>
      <c r="B43" s="99" t="s">
        <v>623</v>
      </c>
      <c r="C43" s="25"/>
      <c r="D43" s="52"/>
      <c r="E43" s="52"/>
      <c r="F43" s="52"/>
      <c r="G43" s="52"/>
      <c r="H43" s="52"/>
      <c r="I43" s="52"/>
      <c r="J43" s="24"/>
      <c r="K43" s="27"/>
      <c r="L43" s="27"/>
      <c r="M43" s="27"/>
      <c r="N43" s="53"/>
      <c r="O43" s="53"/>
      <c r="P43" s="53"/>
      <c r="Q43" s="27"/>
      <c r="R43" s="27"/>
      <c r="S43" s="85"/>
    </row>
    <row r="44" spans="1:19" ht="28.5" x14ac:dyDescent="0.2">
      <c r="A44" s="16" t="s">
        <v>715</v>
      </c>
      <c r="B44" s="99" t="s">
        <v>716</v>
      </c>
      <c r="C44" s="25"/>
      <c r="D44" s="52"/>
      <c r="E44" s="52"/>
      <c r="F44" s="52"/>
      <c r="G44" s="52"/>
      <c r="H44" s="52"/>
      <c r="I44" s="52"/>
      <c r="J44" s="24">
        <v>0.35</v>
      </c>
      <c r="K44" s="52"/>
      <c r="L44" s="52"/>
      <c r="M44" s="52"/>
      <c r="N44" s="27"/>
      <c r="O44" s="27"/>
      <c r="P44" s="27"/>
      <c r="Q44" s="96">
        <f t="shared" ref="Q44" si="33">D44*K44</f>
        <v>0</v>
      </c>
      <c r="R44" s="96">
        <f t="shared" ref="R44" si="34">E44*L44</f>
        <v>0</v>
      </c>
      <c r="S44" s="71">
        <f t="shared" ref="S44" si="35">F44*M44</f>
        <v>0</v>
      </c>
    </row>
    <row r="45" spans="1:19" x14ac:dyDescent="0.2">
      <c r="A45" s="16" t="s">
        <v>717</v>
      </c>
      <c r="B45" s="99" t="s">
        <v>623</v>
      </c>
      <c r="C45" s="25"/>
      <c r="D45" s="52"/>
      <c r="E45" s="52"/>
      <c r="F45" s="52"/>
      <c r="G45" s="52"/>
      <c r="H45" s="52"/>
      <c r="I45" s="52"/>
      <c r="J45" s="24"/>
      <c r="K45" s="27"/>
      <c r="L45" s="27"/>
      <c r="M45" s="27"/>
      <c r="N45" s="248"/>
      <c r="O45" s="248"/>
      <c r="P45" s="248"/>
      <c r="Q45" s="27"/>
      <c r="R45" s="27"/>
      <c r="S45" s="85"/>
    </row>
    <row r="46" spans="1:19" x14ac:dyDescent="0.2">
      <c r="A46" s="16" t="s">
        <v>718</v>
      </c>
      <c r="B46" s="99" t="s">
        <v>719</v>
      </c>
      <c r="C46" s="25"/>
      <c r="D46" s="52"/>
      <c r="E46" s="52"/>
      <c r="F46" s="52"/>
      <c r="G46" s="52"/>
      <c r="H46" s="52"/>
      <c r="I46" s="52"/>
      <c r="J46" s="24">
        <v>0.5</v>
      </c>
      <c r="K46" s="52"/>
      <c r="L46" s="52"/>
      <c r="M46" s="52"/>
      <c r="N46" s="27"/>
      <c r="O46" s="27"/>
      <c r="P46" s="27"/>
      <c r="Q46" s="96">
        <f t="shared" ref="Q46" si="36">D46*K46</f>
        <v>0</v>
      </c>
      <c r="R46" s="96">
        <f t="shared" ref="R46" si="37">E46*L46</f>
        <v>0</v>
      </c>
      <c r="S46" s="71">
        <f t="shared" ref="S46" si="38">F46*M46</f>
        <v>0</v>
      </c>
    </row>
    <row r="47" spans="1:19" x14ac:dyDescent="0.2">
      <c r="A47" s="16" t="s">
        <v>720</v>
      </c>
      <c r="B47" s="99" t="s">
        <v>623</v>
      </c>
      <c r="C47" s="25"/>
      <c r="D47" s="52"/>
      <c r="E47" s="52"/>
      <c r="F47" s="52"/>
      <c r="G47" s="52"/>
      <c r="H47" s="52"/>
      <c r="I47" s="52"/>
      <c r="J47" s="24"/>
      <c r="K47" s="27"/>
      <c r="L47" s="27"/>
      <c r="M47" s="27"/>
      <c r="N47" s="53"/>
      <c r="O47" s="53"/>
      <c r="P47" s="53"/>
      <c r="Q47" s="27"/>
      <c r="R47" s="27"/>
      <c r="S47" s="85"/>
    </row>
    <row r="48" spans="1:19" ht="42.75" x14ac:dyDescent="0.2">
      <c r="A48" s="104" t="s">
        <v>399</v>
      </c>
      <c r="B48" s="101" t="s">
        <v>721</v>
      </c>
      <c r="C48" s="25" t="s">
        <v>722</v>
      </c>
      <c r="D48" s="228"/>
      <c r="E48" s="228"/>
      <c r="F48" s="228"/>
      <c r="G48" s="222"/>
      <c r="H48" s="222"/>
      <c r="I48" s="222"/>
      <c r="J48" s="24">
        <v>0</v>
      </c>
      <c r="K48" s="222"/>
      <c r="L48" s="222"/>
      <c r="M48" s="222"/>
      <c r="N48" s="222"/>
      <c r="O48" s="222"/>
      <c r="P48" s="222"/>
      <c r="Q48" s="222"/>
      <c r="R48" s="222"/>
      <c r="S48" s="249"/>
    </row>
    <row r="49" spans="1:19" x14ac:dyDescent="0.2">
      <c r="A49" s="174" t="s">
        <v>401</v>
      </c>
      <c r="B49" s="173" t="s">
        <v>723</v>
      </c>
      <c r="C49" s="27"/>
      <c r="D49" s="106">
        <f>D50+D51</f>
        <v>0</v>
      </c>
      <c r="E49" s="106">
        <f t="shared" ref="E49:F49" si="39">E50+E51</f>
        <v>0</v>
      </c>
      <c r="F49" s="106">
        <f t="shared" si="39"/>
        <v>0</v>
      </c>
      <c r="G49" s="227"/>
      <c r="H49" s="227"/>
      <c r="I49" s="27"/>
      <c r="J49" s="27"/>
      <c r="K49" s="227"/>
      <c r="L49" s="227"/>
      <c r="M49" s="27"/>
      <c r="N49" s="227"/>
      <c r="O49" s="227"/>
      <c r="P49" s="27"/>
      <c r="Q49" s="224">
        <f>Q50+Q51</f>
        <v>0</v>
      </c>
      <c r="R49" s="224">
        <f t="shared" ref="R49" si="40">R50+R51</f>
        <v>0</v>
      </c>
      <c r="S49" s="226">
        <f t="shared" ref="S49" si="41">S50+S51</f>
        <v>0</v>
      </c>
    </row>
    <row r="50" spans="1:19" s="45" customFormat="1" x14ac:dyDescent="0.2">
      <c r="A50" s="16" t="s">
        <v>627</v>
      </c>
      <c r="B50" s="53" t="s">
        <v>724</v>
      </c>
      <c r="C50" s="25"/>
      <c r="D50" s="52"/>
      <c r="E50" s="52"/>
      <c r="F50" s="52"/>
      <c r="G50" s="27"/>
      <c r="H50" s="27"/>
      <c r="I50" s="27"/>
      <c r="J50" s="24">
        <v>1</v>
      </c>
      <c r="K50" s="52"/>
      <c r="L50" s="52"/>
      <c r="M50" s="52"/>
      <c r="N50" s="27"/>
      <c r="O50" s="27"/>
      <c r="P50" s="27"/>
      <c r="Q50" s="96">
        <f>D50*K50</f>
        <v>0</v>
      </c>
      <c r="R50" s="96">
        <f t="shared" ref="R50:R51" si="42">E50*L50</f>
        <v>0</v>
      </c>
      <c r="S50" s="71">
        <f t="shared" ref="S50:S51" si="43">F50*M50</f>
        <v>0</v>
      </c>
    </row>
    <row r="51" spans="1:19" ht="42.75" x14ac:dyDescent="0.2">
      <c r="A51" s="16" t="s">
        <v>725</v>
      </c>
      <c r="B51" s="53" t="s">
        <v>726</v>
      </c>
      <c r="C51" s="25" t="s">
        <v>727</v>
      </c>
      <c r="D51" s="52"/>
      <c r="E51" s="52"/>
      <c r="F51" s="52"/>
      <c r="G51" s="27"/>
      <c r="H51" s="27"/>
      <c r="I51" s="27"/>
      <c r="J51" s="24">
        <v>1</v>
      </c>
      <c r="K51" s="52"/>
      <c r="L51" s="52"/>
      <c r="M51" s="52"/>
      <c r="N51" s="27"/>
      <c r="O51" s="27"/>
      <c r="P51" s="27"/>
      <c r="Q51" s="96">
        <f>D51*K51</f>
        <v>0</v>
      </c>
      <c r="R51" s="96">
        <f t="shared" si="42"/>
        <v>0</v>
      </c>
      <c r="S51" s="71">
        <f t="shared" si="43"/>
        <v>0</v>
      </c>
    </row>
    <row r="52" spans="1:19" ht="31.5" customHeight="1" x14ac:dyDescent="0.2">
      <c r="A52" s="246" t="s">
        <v>171</v>
      </c>
      <c r="B52" s="173" t="s">
        <v>728</v>
      </c>
      <c r="C52" s="25"/>
      <c r="D52" s="96">
        <f>D53+D68+D69</f>
        <v>0</v>
      </c>
      <c r="E52" s="96">
        <f>E53+E68+E69</f>
        <v>0</v>
      </c>
      <c r="F52" s="96">
        <f>F53+F68+F69</f>
        <v>0</v>
      </c>
      <c r="G52" s="27"/>
      <c r="H52" s="27"/>
      <c r="I52" s="27"/>
      <c r="J52" s="24"/>
      <c r="K52" s="27"/>
      <c r="L52" s="27"/>
      <c r="M52" s="27"/>
      <c r="N52" s="27"/>
      <c r="O52" s="27"/>
      <c r="P52" s="27"/>
      <c r="Q52" s="250">
        <f>Q53+Q69</f>
        <v>0</v>
      </c>
      <c r="R52" s="250">
        <f t="shared" ref="R52:S52" si="44">R53+R69</f>
        <v>0</v>
      </c>
      <c r="S52" s="251">
        <f t="shared" si="44"/>
        <v>0</v>
      </c>
    </row>
    <row r="53" spans="1:19" ht="42.75" x14ac:dyDescent="0.2">
      <c r="A53" s="174" t="s">
        <v>409</v>
      </c>
      <c r="B53" s="173" t="s">
        <v>729</v>
      </c>
      <c r="C53" s="25" t="s">
        <v>730</v>
      </c>
      <c r="D53" s="106">
        <f>D54+D56+D58+D60+D62+D64+D66</f>
        <v>0</v>
      </c>
      <c r="E53" s="106">
        <f t="shared" ref="E53:F53" si="45">E54+E56+E58+E60+E62+E64+E66</f>
        <v>0</v>
      </c>
      <c r="F53" s="106">
        <f t="shared" si="45"/>
        <v>0</v>
      </c>
      <c r="G53" s="106">
        <f t="shared" ref="G53" si="46">G54+G56+G58+G60+G62+G64+G66</f>
        <v>0</v>
      </c>
      <c r="H53" s="106">
        <f t="shared" ref="H53" si="47">H54+H56+H58+H60+H62+H64+H66</f>
        <v>0</v>
      </c>
      <c r="I53" s="106">
        <f t="shared" ref="I53" si="48">I54+I56+I58+I60+I62+I64+I66</f>
        <v>0</v>
      </c>
      <c r="J53" s="24"/>
      <c r="K53" s="27"/>
      <c r="L53" s="27"/>
      <c r="M53" s="27"/>
      <c r="N53" s="27"/>
      <c r="O53" s="27"/>
      <c r="P53" s="27"/>
      <c r="Q53" s="106">
        <f t="shared" ref="Q53" si="49">Q54+Q56+Q58+Q60+Q62+Q64+Q66</f>
        <v>0</v>
      </c>
      <c r="R53" s="106">
        <f t="shared" ref="R53" si="50">R54+R56+R58+R60+R62+R64+R66</f>
        <v>0</v>
      </c>
      <c r="S53" s="252">
        <f t="shared" ref="S53" si="51">S54+S56+S58+S60+S62+S64+S66</f>
        <v>0</v>
      </c>
    </row>
    <row r="54" spans="1:19" ht="28.5" x14ac:dyDescent="0.2">
      <c r="A54" s="16" t="s">
        <v>642</v>
      </c>
      <c r="B54" s="3" t="s">
        <v>702</v>
      </c>
      <c r="C54" s="25"/>
      <c r="D54" s="52"/>
      <c r="E54" s="52"/>
      <c r="F54" s="52"/>
      <c r="G54" s="53"/>
      <c r="H54" s="53"/>
      <c r="I54" s="53"/>
      <c r="J54" s="24">
        <v>0</v>
      </c>
      <c r="K54" s="52"/>
      <c r="L54" s="52"/>
      <c r="M54" s="52"/>
      <c r="N54" s="27"/>
      <c r="O54" s="27"/>
      <c r="P54" s="27"/>
      <c r="Q54" s="96">
        <f>D54*K54</f>
        <v>0</v>
      </c>
      <c r="R54" s="96">
        <f t="shared" ref="R54:S54" si="52">E54*L54</f>
        <v>0</v>
      </c>
      <c r="S54" s="71">
        <f t="shared" si="52"/>
        <v>0</v>
      </c>
    </row>
    <row r="55" spans="1:19" x14ac:dyDescent="0.2">
      <c r="A55" s="16" t="s">
        <v>731</v>
      </c>
      <c r="B55" s="3" t="s">
        <v>623</v>
      </c>
      <c r="C55" s="25"/>
      <c r="D55" s="52"/>
      <c r="E55" s="52"/>
      <c r="F55" s="52"/>
      <c r="G55" s="53"/>
      <c r="H55" s="53"/>
      <c r="I55" s="53"/>
      <c r="J55" s="24"/>
      <c r="K55" s="27"/>
      <c r="L55" s="27"/>
      <c r="M55" s="27"/>
      <c r="N55" s="53"/>
      <c r="O55" s="53"/>
      <c r="P55" s="53"/>
      <c r="Q55" s="27"/>
      <c r="R55" s="27"/>
      <c r="S55" s="85"/>
    </row>
    <row r="56" spans="1:19" x14ac:dyDescent="0.2">
      <c r="A56" s="16" t="s">
        <v>732</v>
      </c>
      <c r="B56" s="3" t="s">
        <v>705</v>
      </c>
      <c r="C56" s="25"/>
      <c r="D56" s="52"/>
      <c r="E56" s="52"/>
      <c r="F56" s="52"/>
      <c r="G56" s="53"/>
      <c r="H56" s="53"/>
      <c r="I56" s="53"/>
      <c r="J56" s="24">
        <v>7.0000000000000007E-2</v>
      </c>
      <c r="K56" s="52"/>
      <c r="L56" s="52"/>
      <c r="M56" s="52"/>
      <c r="N56" s="27"/>
      <c r="O56" s="27"/>
      <c r="P56" s="27"/>
      <c r="Q56" s="96">
        <f t="shared" ref="Q56:S56" si="53">D56*K56</f>
        <v>0</v>
      </c>
      <c r="R56" s="96">
        <f t="shared" si="53"/>
        <v>0</v>
      </c>
      <c r="S56" s="71">
        <f t="shared" si="53"/>
        <v>0</v>
      </c>
    </row>
    <row r="57" spans="1:19" x14ac:dyDescent="0.2">
      <c r="A57" s="16" t="s">
        <v>733</v>
      </c>
      <c r="B57" s="3" t="s">
        <v>623</v>
      </c>
      <c r="C57" s="25"/>
      <c r="D57" s="52"/>
      <c r="E57" s="52"/>
      <c r="F57" s="52"/>
      <c r="G57" s="53"/>
      <c r="H57" s="53"/>
      <c r="I57" s="53"/>
      <c r="J57" s="24"/>
      <c r="K57" s="27"/>
      <c r="L57" s="27"/>
      <c r="M57" s="27"/>
      <c r="N57" s="53"/>
      <c r="O57" s="53"/>
      <c r="P57" s="53"/>
      <c r="Q57" s="27"/>
      <c r="R57" s="27"/>
      <c r="S57" s="85"/>
    </row>
    <row r="58" spans="1:19" x14ac:dyDescent="0.2">
      <c r="A58" s="16" t="s">
        <v>734</v>
      </c>
      <c r="B58" s="3" t="s">
        <v>73</v>
      </c>
      <c r="C58" s="25"/>
      <c r="D58" s="52"/>
      <c r="E58" s="52"/>
      <c r="F58" s="52"/>
      <c r="G58" s="53"/>
      <c r="H58" s="53"/>
      <c r="I58" s="53"/>
      <c r="J58" s="24">
        <v>0.15</v>
      </c>
      <c r="K58" s="52"/>
      <c r="L58" s="52"/>
      <c r="M58" s="52"/>
      <c r="N58" s="27"/>
      <c r="O58" s="27"/>
      <c r="P58" s="27"/>
      <c r="Q58" s="96">
        <f t="shared" ref="Q58:S58" si="54">D58*K58</f>
        <v>0</v>
      </c>
      <c r="R58" s="96">
        <f t="shared" si="54"/>
        <v>0</v>
      </c>
      <c r="S58" s="71">
        <f t="shared" si="54"/>
        <v>0</v>
      </c>
    </row>
    <row r="59" spans="1:19" x14ac:dyDescent="0.2">
      <c r="A59" s="16" t="s">
        <v>735</v>
      </c>
      <c r="B59" s="3" t="s">
        <v>623</v>
      </c>
      <c r="C59" s="25"/>
      <c r="D59" s="52"/>
      <c r="E59" s="52"/>
      <c r="F59" s="52"/>
      <c r="G59" s="53"/>
      <c r="H59" s="53"/>
      <c r="I59" s="53"/>
      <c r="J59" s="24"/>
      <c r="K59" s="27"/>
      <c r="L59" s="27"/>
      <c r="M59" s="27"/>
      <c r="N59" s="53"/>
      <c r="O59" s="53"/>
      <c r="P59" s="53"/>
      <c r="Q59" s="27"/>
      <c r="R59" s="27"/>
      <c r="S59" s="85"/>
    </row>
    <row r="60" spans="1:19" ht="28.5" x14ac:dyDescent="0.2">
      <c r="A60" s="16" t="s">
        <v>736</v>
      </c>
      <c r="B60" s="3" t="s">
        <v>710</v>
      </c>
      <c r="C60" s="25"/>
      <c r="D60" s="52"/>
      <c r="E60" s="52"/>
      <c r="F60" s="52"/>
      <c r="G60" s="53"/>
      <c r="H60" s="53"/>
      <c r="I60" s="53"/>
      <c r="J60" s="24">
        <v>0.25</v>
      </c>
      <c r="K60" s="52"/>
      <c r="L60" s="52"/>
      <c r="M60" s="52"/>
      <c r="N60" s="27"/>
      <c r="O60" s="27"/>
      <c r="P60" s="27"/>
      <c r="Q60" s="96">
        <f t="shared" ref="Q60:S60" si="55">D60*K60</f>
        <v>0</v>
      </c>
      <c r="R60" s="96">
        <f t="shared" si="55"/>
        <v>0</v>
      </c>
      <c r="S60" s="71">
        <f t="shared" si="55"/>
        <v>0</v>
      </c>
    </row>
    <row r="61" spans="1:19" x14ac:dyDescent="0.2">
      <c r="A61" s="16" t="s">
        <v>737</v>
      </c>
      <c r="B61" s="3" t="s">
        <v>623</v>
      </c>
      <c r="C61" s="25"/>
      <c r="D61" s="52"/>
      <c r="E61" s="52"/>
      <c r="F61" s="52"/>
      <c r="G61" s="53"/>
      <c r="H61" s="53"/>
      <c r="I61" s="53"/>
      <c r="J61" s="24"/>
      <c r="K61" s="27"/>
      <c r="L61" s="27"/>
      <c r="M61" s="27"/>
      <c r="N61" s="53"/>
      <c r="O61" s="53"/>
      <c r="P61" s="53"/>
      <c r="Q61" s="27"/>
      <c r="R61" s="27"/>
      <c r="S61" s="85"/>
    </row>
    <row r="62" spans="1:19" x14ac:dyDescent="0.2">
      <c r="A62" s="16" t="s">
        <v>738</v>
      </c>
      <c r="B62" s="3" t="s">
        <v>713</v>
      </c>
      <c r="C62" s="25"/>
      <c r="D62" s="52"/>
      <c r="E62" s="52"/>
      <c r="F62" s="52"/>
      <c r="G62" s="53"/>
      <c r="H62" s="53"/>
      <c r="I62" s="53"/>
      <c r="J62" s="24">
        <v>0.3</v>
      </c>
      <c r="K62" s="52"/>
      <c r="L62" s="52"/>
      <c r="M62" s="52"/>
      <c r="N62" s="27"/>
      <c r="O62" s="27"/>
      <c r="P62" s="27"/>
      <c r="Q62" s="96">
        <f t="shared" ref="Q62:S62" si="56">D62*K62</f>
        <v>0</v>
      </c>
      <c r="R62" s="96">
        <f t="shared" si="56"/>
        <v>0</v>
      </c>
      <c r="S62" s="71">
        <f t="shared" si="56"/>
        <v>0</v>
      </c>
    </row>
    <row r="63" spans="1:19" x14ac:dyDescent="0.2">
      <c r="A63" s="16" t="s">
        <v>739</v>
      </c>
      <c r="B63" s="3" t="s">
        <v>623</v>
      </c>
      <c r="C63" s="25"/>
      <c r="D63" s="52"/>
      <c r="E63" s="52"/>
      <c r="F63" s="52"/>
      <c r="G63" s="53"/>
      <c r="H63" s="53"/>
      <c r="I63" s="53"/>
      <c r="J63" s="24"/>
      <c r="K63" s="27"/>
      <c r="L63" s="27"/>
      <c r="M63" s="27"/>
      <c r="N63" s="53"/>
      <c r="O63" s="53"/>
      <c r="P63" s="53"/>
      <c r="Q63" s="27"/>
      <c r="R63" s="27"/>
      <c r="S63" s="85"/>
    </row>
    <row r="64" spans="1:19" ht="28.5" x14ac:dyDescent="0.2">
      <c r="A64" s="16" t="s">
        <v>740</v>
      </c>
      <c r="B64" s="3" t="s">
        <v>716</v>
      </c>
      <c r="C64" s="25"/>
      <c r="D64" s="52"/>
      <c r="E64" s="52"/>
      <c r="F64" s="52"/>
      <c r="G64" s="53"/>
      <c r="H64" s="53"/>
      <c r="I64" s="53"/>
      <c r="J64" s="24">
        <v>0.35</v>
      </c>
      <c r="K64" s="52"/>
      <c r="L64" s="52"/>
      <c r="M64" s="52"/>
      <c r="N64" s="27"/>
      <c r="O64" s="27"/>
      <c r="P64" s="27"/>
      <c r="Q64" s="96">
        <f t="shared" ref="Q64:S64" si="57">D64*K64</f>
        <v>0</v>
      </c>
      <c r="R64" s="96">
        <f t="shared" si="57"/>
        <v>0</v>
      </c>
      <c r="S64" s="71">
        <f t="shared" si="57"/>
        <v>0</v>
      </c>
    </row>
    <row r="65" spans="1:19" x14ac:dyDescent="0.2">
      <c r="A65" s="16" t="s">
        <v>741</v>
      </c>
      <c r="B65" s="3" t="s">
        <v>623</v>
      </c>
      <c r="C65" s="25"/>
      <c r="D65" s="52"/>
      <c r="E65" s="52"/>
      <c r="F65" s="52"/>
      <c r="G65" s="53"/>
      <c r="H65" s="53"/>
      <c r="I65" s="53"/>
      <c r="J65" s="24"/>
      <c r="K65" s="27"/>
      <c r="L65" s="27"/>
      <c r="M65" s="27"/>
      <c r="N65" s="53"/>
      <c r="O65" s="53"/>
      <c r="P65" s="53"/>
      <c r="Q65" s="27"/>
      <c r="R65" s="27"/>
      <c r="S65" s="85"/>
    </row>
    <row r="66" spans="1:19" x14ac:dyDescent="0.2">
      <c r="A66" s="16" t="s">
        <v>742</v>
      </c>
      <c r="B66" s="3" t="s">
        <v>719</v>
      </c>
      <c r="C66" s="25"/>
      <c r="D66" s="52"/>
      <c r="E66" s="52"/>
      <c r="F66" s="52"/>
      <c r="G66" s="53"/>
      <c r="H66" s="53"/>
      <c r="I66" s="53"/>
      <c r="J66" s="24">
        <v>0.5</v>
      </c>
      <c r="K66" s="52"/>
      <c r="L66" s="52"/>
      <c r="M66" s="52"/>
      <c r="N66" s="27"/>
      <c r="O66" s="27"/>
      <c r="P66" s="27"/>
      <c r="Q66" s="96">
        <f t="shared" ref="Q66:S66" si="58">D66*K66</f>
        <v>0</v>
      </c>
      <c r="R66" s="96">
        <f t="shared" si="58"/>
        <v>0</v>
      </c>
      <c r="S66" s="71">
        <f t="shared" si="58"/>
        <v>0</v>
      </c>
    </row>
    <row r="67" spans="1:19" x14ac:dyDescent="0.2">
      <c r="A67" s="16" t="s">
        <v>743</v>
      </c>
      <c r="B67" s="3" t="s">
        <v>623</v>
      </c>
      <c r="C67" s="25"/>
      <c r="D67" s="52"/>
      <c r="E67" s="52"/>
      <c r="F67" s="52"/>
      <c r="G67" s="53"/>
      <c r="H67" s="53"/>
      <c r="I67" s="53"/>
      <c r="J67" s="24"/>
      <c r="K67" s="27"/>
      <c r="L67" s="27"/>
      <c r="M67" s="27"/>
      <c r="N67" s="53"/>
      <c r="O67" s="53"/>
      <c r="P67" s="53"/>
      <c r="Q67" s="27"/>
      <c r="R67" s="27"/>
      <c r="S67" s="85"/>
    </row>
    <row r="68" spans="1:19" ht="42.75" x14ac:dyDescent="0.2">
      <c r="A68" s="104" t="s">
        <v>412</v>
      </c>
      <c r="B68" s="107" t="s">
        <v>721</v>
      </c>
      <c r="C68" s="25" t="s">
        <v>722</v>
      </c>
      <c r="D68" s="52"/>
      <c r="E68" s="52"/>
      <c r="F68" s="52"/>
      <c r="G68" s="27"/>
      <c r="H68" s="27"/>
      <c r="I68" s="27"/>
      <c r="J68" s="24"/>
      <c r="K68" s="27"/>
      <c r="L68" s="27"/>
      <c r="M68" s="27"/>
      <c r="N68" s="27"/>
      <c r="O68" s="27"/>
      <c r="P68" s="27"/>
      <c r="Q68" s="27"/>
      <c r="R68" s="27"/>
      <c r="S68" s="85"/>
    </row>
    <row r="69" spans="1:19" x14ac:dyDescent="0.2">
      <c r="A69" s="174" t="s">
        <v>415</v>
      </c>
      <c r="B69" s="173" t="s">
        <v>744</v>
      </c>
      <c r="C69" s="25"/>
      <c r="D69" s="96">
        <f>D70+D71+D72</f>
        <v>0</v>
      </c>
      <c r="E69" s="96">
        <f t="shared" ref="E69:F69" si="59">E70+E71+E72</f>
        <v>0</v>
      </c>
      <c r="F69" s="96">
        <f t="shared" si="59"/>
        <v>0</v>
      </c>
      <c r="G69" s="27"/>
      <c r="H69" s="27"/>
      <c r="I69" s="27"/>
      <c r="J69" s="24"/>
      <c r="K69" s="27"/>
      <c r="L69" s="27"/>
      <c r="M69" s="27"/>
      <c r="N69" s="27"/>
      <c r="O69" s="27"/>
      <c r="P69" s="27"/>
      <c r="Q69" s="96">
        <f>Q70+Q71+Q72</f>
        <v>0</v>
      </c>
      <c r="R69" s="96">
        <f t="shared" ref="R69:S69" si="60">R70+R71+R72</f>
        <v>0</v>
      </c>
      <c r="S69" s="71">
        <f t="shared" si="60"/>
        <v>0</v>
      </c>
    </row>
    <row r="70" spans="1:19" x14ac:dyDescent="0.2">
      <c r="A70" s="16" t="s">
        <v>644</v>
      </c>
      <c r="B70" s="109" t="s">
        <v>745</v>
      </c>
      <c r="C70" s="110" t="s">
        <v>746</v>
      </c>
      <c r="D70" s="253"/>
      <c r="E70" s="253"/>
      <c r="F70" s="253"/>
      <c r="G70" s="254"/>
      <c r="H70" s="254"/>
      <c r="I70" s="254"/>
      <c r="J70" s="108">
        <v>0.5</v>
      </c>
      <c r="K70" s="253"/>
      <c r="L70" s="253"/>
      <c r="M70" s="253"/>
      <c r="N70" s="254"/>
      <c r="O70" s="254"/>
      <c r="P70" s="254"/>
      <c r="Q70" s="96">
        <f t="shared" ref="Q70:Q72" si="61">D70*K70</f>
        <v>0</v>
      </c>
      <c r="R70" s="96">
        <f t="shared" ref="R70:R72" si="62">E70*L70</f>
        <v>0</v>
      </c>
      <c r="S70" s="71">
        <f t="shared" ref="S70:S72" si="63">F70*M70</f>
        <v>0</v>
      </c>
    </row>
    <row r="71" spans="1:19" x14ac:dyDescent="0.2">
      <c r="A71" s="16" t="s">
        <v>747</v>
      </c>
      <c r="B71" s="52" t="s">
        <v>724</v>
      </c>
      <c r="C71" s="25"/>
      <c r="D71" s="52"/>
      <c r="E71" s="52"/>
      <c r="F71" s="52"/>
      <c r="G71" s="27"/>
      <c r="H71" s="27"/>
      <c r="I71" s="27"/>
      <c r="J71" s="24">
        <v>1</v>
      </c>
      <c r="K71" s="52"/>
      <c r="L71" s="52"/>
      <c r="M71" s="52"/>
      <c r="N71" s="27"/>
      <c r="O71" s="27"/>
      <c r="P71" s="27"/>
      <c r="Q71" s="96">
        <f t="shared" si="61"/>
        <v>0</v>
      </c>
      <c r="R71" s="96">
        <f t="shared" si="62"/>
        <v>0</v>
      </c>
      <c r="S71" s="71">
        <f t="shared" si="63"/>
        <v>0</v>
      </c>
    </row>
    <row r="72" spans="1:19" ht="42.75" x14ac:dyDescent="0.2">
      <c r="A72" s="16" t="s">
        <v>748</v>
      </c>
      <c r="B72" s="52" t="s">
        <v>726</v>
      </c>
      <c r="C72" s="25" t="s">
        <v>727</v>
      </c>
      <c r="D72" s="253"/>
      <c r="E72" s="253"/>
      <c r="F72" s="253"/>
      <c r="G72" s="254"/>
      <c r="H72" s="254"/>
      <c r="I72" s="254"/>
      <c r="J72" s="108">
        <v>1</v>
      </c>
      <c r="K72" s="253"/>
      <c r="L72" s="253"/>
      <c r="M72" s="253"/>
      <c r="N72" s="254"/>
      <c r="O72" s="254"/>
      <c r="P72" s="254"/>
      <c r="Q72" s="96">
        <f t="shared" si="61"/>
        <v>0</v>
      </c>
      <c r="R72" s="96">
        <f t="shared" si="62"/>
        <v>0</v>
      </c>
      <c r="S72" s="71">
        <f t="shared" si="63"/>
        <v>0</v>
      </c>
    </row>
    <row r="73" spans="1:19" x14ac:dyDescent="0.2">
      <c r="A73" s="255">
        <v>4</v>
      </c>
      <c r="B73" s="101" t="s">
        <v>749</v>
      </c>
      <c r="C73" s="25">
        <v>52.5</v>
      </c>
      <c r="D73" s="27"/>
      <c r="E73" s="27"/>
      <c r="F73" s="27"/>
      <c r="G73" s="27"/>
      <c r="H73" s="27"/>
      <c r="I73" s="27"/>
      <c r="J73" s="24"/>
      <c r="K73" s="27"/>
      <c r="L73" s="27"/>
      <c r="M73" s="27"/>
      <c r="N73" s="27"/>
      <c r="O73" s="27"/>
      <c r="P73" s="27"/>
      <c r="Q73" s="111">
        <f>swaps!J12+swaps!J148</f>
        <v>0</v>
      </c>
      <c r="R73" s="111">
        <f>swaps!K12+swaps!K148</f>
        <v>0</v>
      </c>
      <c r="S73" s="116">
        <f>swaps!L12+swaps!L148</f>
        <v>0</v>
      </c>
    </row>
    <row r="74" spans="1:19" ht="72" thickBot="1" x14ac:dyDescent="0.25">
      <c r="A74" s="255">
        <v>5</v>
      </c>
      <c r="B74" s="93" t="s">
        <v>750</v>
      </c>
      <c r="C74" s="112" t="s">
        <v>751</v>
      </c>
      <c r="D74" s="20"/>
      <c r="E74" s="20"/>
      <c r="F74" s="20"/>
      <c r="G74" s="20"/>
      <c r="H74" s="20"/>
      <c r="I74" s="20"/>
      <c r="J74" s="56"/>
      <c r="K74" s="20"/>
      <c r="L74" s="20"/>
      <c r="M74" s="20"/>
      <c r="N74" s="20"/>
      <c r="O74" s="20"/>
      <c r="P74" s="20"/>
      <c r="Q74" s="62"/>
      <c r="R74" s="62"/>
      <c r="S74" s="256"/>
    </row>
    <row r="75" spans="1:19" ht="39.6" customHeight="1" x14ac:dyDescent="0.2">
      <c r="A75" s="255">
        <v>6</v>
      </c>
      <c r="B75" s="102" t="s">
        <v>752</v>
      </c>
      <c r="C75" s="20"/>
      <c r="D75" s="20"/>
      <c r="E75" s="20"/>
      <c r="F75" s="20"/>
      <c r="G75" s="20"/>
      <c r="H75" s="20"/>
      <c r="I75" s="20"/>
      <c r="J75" s="56"/>
      <c r="K75" s="20"/>
      <c r="L75" s="20"/>
      <c r="M75" s="20"/>
      <c r="N75" s="20"/>
      <c r="O75" s="20"/>
      <c r="P75" s="20"/>
      <c r="Q75" s="62"/>
      <c r="R75" s="62"/>
      <c r="S75" s="128"/>
    </row>
    <row r="76" spans="1:19" ht="24" customHeight="1" x14ac:dyDescent="0.2">
      <c r="A76" s="148" t="s">
        <v>434</v>
      </c>
      <c r="B76" s="147"/>
      <c r="C76" s="147"/>
      <c r="D76" s="147"/>
      <c r="E76" s="147"/>
      <c r="F76" s="147"/>
      <c r="G76" s="147"/>
      <c r="H76" s="147"/>
      <c r="I76" s="147"/>
      <c r="J76" s="147"/>
      <c r="K76" s="147"/>
      <c r="L76" s="147"/>
      <c r="M76" s="147"/>
      <c r="N76" s="147"/>
      <c r="O76" s="147"/>
      <c r="P76" s="147"/>
      <c r="Q76" s="147"/>
      <c r="R76" s="257"/>
      <c r="S76" s="258"/>
    </row>
    <row r="77" spans="1:19" ht="19.5" customHeight="1" x14ac:dyDescent="0.2">
      <c r="A77" s="259">
        <v>7</v>
      </c>
      <c r="B77" s="146" t="s">
        <v>753</v>
      </c>
      <c r="C77" s="141"/>
      <c r="D77" s="248"/>
      <c r="E77" s="248"/>
      <c r="F77" s="248"/>
      <c r="G77" s="260"/>
      <c r="H77" s="260"/>
      <c r="I77" s="260"/>
      <c r="J77" s="261"/>
      <c r="K77" s="248"/>
      <c r="L77" s="248"/>
      <c r="M77" s="248"/>
      <c r="N77" s="260"/>
      <c r="O77" s="260"/>
      <c r="P77" s="260"/>
      <c r="Q77" s="248"/>
      <c r="R77" s="248"/>
      <c r="S77" s="128"/>
    </row>
    <row r="78" spans="1:19" x14ac:dyDescent="0.2">
      <c r="A78" s="262">
        <v>8</v>
      </c>
      <c r="B78" s="113" t="s">
        <v>754</v>
      </c>
      <c r="C78" s="25"/>
      <c r="D78" s="217"/>
      <c r="E78" s="217"/>
      <c r="F78" s="217"/>
      <c r="G78" s="27"/>
      <c r="H78" s="27"/>
      <c r="I78" s="27"/>
      <c r="J78" s="24"/>
      <c r="K78" s="27"/>
      <c r="L78" s="27"/>
      <c r="M78" s="27"/>
      <c r="N78" s="27"/>
      <c r="O78" s="27"/>
      <c r="P78" s="27"/>
      <c r="Q78" s="27"/>
      <c r="R78" s="27"/>
      <c r="S78" s="85"/>
    </row>
    <row r="79" spans="1:19" ht="28.5" x14ac:dyDescent="0.2">
      <c r="A79" s="16" t="s">
        <v>252</v>
      </c>
      <c r="B79" s="114" t="s">
        <v>621</v>
      </c>
      <c r="C79" s="25"/>
      <c r="D79" s="53"/>
      <c r="E79" s="53"/>
      <c r="F79" s="53"/>
      <c r="G79" s="27"/>
      <c r="H79" s="27"/>
      <c r="I79" s="27"/>
      <c r="J79" s="24"/>
      <c r="K79" s="27"/>
      <c r="L79" s="27"/>
      <c r="M79" s="27"/>
      <c r="N79" s="53"/>
      <c r="O79" s="53"/>
      <c r="P79" s="53"/>
      <c r="Q79" s="27"/>
      <c r="R79" s="27"/>
      <c r="S79" s="85"/>
    </row>
    <row r="80" spans="1:19" ht="28.5" x14ac:dyDescent="0.2">
      <c r="A80" s="16" t="s">
        <v>254</v>
      </c>
      <c r="B80" s="114" t="s">
        <v>624</v>
      </c>
      <c r="C80" s="25"/>
      <c r="D80" s="53"/>
      <c r="E80" s="53"/>
      <c r="F80" s="53"/>
      <c r="G80" s="27"/>
      <c r="H80" s="27"/>
      <c r="I80" s="27"/>
      <c r="J80" s="24"/>
      <c r="K80" s="27"/>
      <c r="L80" s="27"/>
      <c r="M80" s="27"/>
      <c r="N80" s="53"/>
      <c r="O80" s="53"/>
      <c r="P80" s="53"/>
      <c r="Q80" s="27"/>
      <c r="R80" s="27"/>
      <c r="S80" s="85"/>
    </row>
    <row r="81" spans="1:19" x14ac:dyDescent="0.2">
      <c r="A81" s="16" t="s">
        <v>755</v>
      </c>
      <c r="B81" s="114" t="s">
        <v>626</v>
      </c>
      <c r="C81" s="25"/>
      <c r="D81" s="53"/>
      <c r="E81" s="53"/>
      <c r="F81" s="53"/>
      <c r="G81" s="27"/>
      <c r="H81" s="27"/>
      <c r="I81" s="27"/>
      <c r="J81" s="24"/>
      <c r="K81" s="27"/>
      <c r="L81" s="27"/>
      <c r="M81" s="27"/>
      <c r="N81" s="53"/>
      <c r="O81" s="53"/>
      <c r="P81" s="53"/>
      <c r="Q81" s="27"/>
      <c r="R81" s="27"/>
      <c r="S81" s="85"/>
    </row>
    <row r="82" spans="1:19" x14ac:dyDescent="0.2">
      <c r="A82" s="16" t="s">
        <v>756</v>
      </c>
      <c r="B82" s="114" t="s">
        <v>657</v>
      </c>
      <c r="C82" s="25"/>
      <c r="D82" s="53"/>
      <c r="E82" s="53"/>
      <c r="F82" s="53"/>
      <c r="G82" s="27"/>
      <c r="H82" s="27"/>
      <c r="I82" s="27"/>
      <c r="J82" s="24"/>
      <c r="K82" s="27"/>
      <c r="L82" s="27"/>
      <c r="M82" s="27"/>
      <c r="N82" s="53"/>
      <c r="O82" s="53"/>
      <c r="P82" s="53"/>
      <c r="Q82" s="27"/>
      <c r="R82" s="27"/>
      <c r="S82" s="85"/>
    </row>
    <row r="83" spans="1:19" ht="15" thickBot="1" x14ac:dyDescent="0.25">
      <c r="A83" s="57" t="s">
        <v>757</v>
      </c>
      <c r="B83" s="115" t="s">
        <v>639</v>
      </c>
      <c r="C83" s="263"/>
      <c r="D83" s="63"/>
      <c r="E83" s="63"/>
      <c r="F83" s="63"/>
      <c r="G83" s="59"/>
      <c r="H83" s="59"/>
      <c r="I83" s="59"/>
      <c r="J83" s="264"/>
      <c r="K83" s="59"/>
      <c r="L83" s="59"/>
      <c r="M83" s="59"/>
      <c r="N83" s="59"/>
      <c r="O83" s="59"/>
      <c r="P83" s="59"/>
      <c r="Q83" s="59"/>
      <c r="R83" s="59"/>
      <c r="S83" s="127"/>
    </row>
    <row r="85" spans="1:19" x14ac:dyDescent="0.2">
      <c r="A85" s="22" t="s">
        <v>438</v>
      </c>
      <c r="B85" s="265"/>
    </row>
    <row r="86" spans="1:19" x14ac:dyDescent="0.2">
      <c r="A86" s="266"/>
      <c r="B86" s="22" t="s">
        <v>439</v>
      </c>
    </row>
    <row r="87" spans="1:19" x14ac:dyDescent="0.2">
      <c r="A87" s="267"/>
      <c r="B87" s="22" t="s">
        <v>440</v>
      </c>
    </row>
  </sheetData>
  <mergeCells count="12">
    <mergeCell ref="A4:S4"/>
    <mergeCell ref="A5:S5"/>
    <mergeCell ref="A6:S6"/>
    <mergeCell ref="D9:F9"/>
    <mergeCell ref="G9:I9"/>
    <mergeCell ref="J9:J10"/>
    <mergeCell ref="K9:M9"/>
    <mergeCell ref="N9:P9"/>
    <mergeCell ref="Q9:S9"/>
    <mergeCell ref="B9:B10"/>
    <mergeCell ref="A9:A10"/>
    <mergeCell ref="C9:C10"/>
  </mergeCells>
  <printOptions horizontalCentered="1"/>
  <pageMargins left="0.23622047244094499" right="0.23622047244094499" top="0.74803149606299202" bottom="0.74803149606299202" header="0.31496062992126" footer="0.31496062992126"/>
  <pageSetup paperSize="9" scale="41" fitToHeight="3" orientation="landscape" r:id="rId1"/>
  <headerFooter alignWithMargins="0">
    <oddHeader>&amp;L&amp;"Tahoma,Bold"Bank/Savings House____________________&amp;R&amp;"Tahoma,Bold"VPP Form</oddHeader>
  </headerFooter>
  <ignoredErrors>
    <ignoredError sqref="A14:A15 A28" numberStoredAsText="1"/>
    <ignoredError sqref="A19:A27"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RS</vt:lpstr>
      <vt:lpstr>ND</vt:lpstr>
      <vt:lpstr>IP</vt:lpstr>
      <vt:lpstr>CIS</vt:lpstr>
      <vt:lpstr>OIS</vt:lpstr>
      <vt:lpstr>RS 1</vt:lpstr>
      <vt:lpstr>liquid assets </vt:lpstr>
      <vt:lpstr>outflows </vt:lpstr>
      <vt:lpstr>inflows</vt:lpstr>
      <vt:lpstr>swaps</vt:lpstr>
      <vt:lpstr>LCR calculation</vt:lpstr>
      <vt:lpstr>SPL Consolidation</vt:lpstr>
      <vt:lpstr>LP</vt:lpstr>
      <vt:lpstr>CIS!Print_Area</vt:lpstr>
      <vt:lpstr>IP!Print_Area</vt:lpstr>
      <vt:lpstr>ND!Print_Area</vt:lpstr>
      <vt:lpstr>OIS!Print_Area</vt:lpstr>
      <vt:lpstr>RS!Print_Area</vt:lpstr>
      <vt:lpstr>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Lidija SD</dc:creator>
  <cp:lastModifiedBy>Dimitar Jovanovski</cp:lastModifiedBy>
  <cp:lastPrinted>2020-12-24T14:48:08Z</cp:lastPrinted>
  <dcterms:created xsi:type="dcterms:W3CDTF">2019-12-11T14:15:55Z</dcterms:created>
  <dcterms:modified xsi:type="dcterms:W3CDTF">2023-02-08T14:09:02Z</dcterms:modified>
</cp:coreProperties>
</file>