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adenG\Desktop\WEB INTERNET\FINANSISKA STABILNOST\"/>
    </mc:Choice>
  </mc:AlternateContent>
  <bookViews>
    <workbookView xWindow="0" yWindow="0" windowWidth="28800" windowHeight="14100" tabRatio="883"/>
  </bookViews>
  <sheets>
    <sheet name="Contents" sheetId="27" r:id="rId1"/>
    <sheet name="Annex 1" sheetId="11" r:id="rId2"/>
    <sheet name="Annex 2" sheetId="2" r:id="rId3"/>
    <sheet name="Annex 3" sheetId="3" r:id="rId4"/>
    <sheet name="Annex 4" sheetId="4" r:id="rId5"/>
    <sheet name="Annex 5" sheetId="5" r:id="rId6"/>
    <sheet name="Annex 6" sheetId="6" r:id="rId7"/>
    <sheet name="Annex 7" sheetId="7" r:id="rId8"/>
    <sheet name="Annex 8" sheetId="8" r:id="rId9"/>
    <sheet name="Annex 9" sheetId="9" r:id="rId10"/>
    <sheet name="Annex 10" sheetId="10" r:id="rId11"/>
    <sheet name="Annex 11" sheetId="12" r:id="rId12"/>
    <sheet name="Annex 12" sheetId="13" r:id="rId13"/>
    <sheet name="Annex 13" sheetId="14" r:id="rId14"/>
    <sheet name="Annex 14" sheetId="15" r:id="rId15"/>
    <sheet name="Annex 15" sheetId="16" r:id="rId16"/>
    <sheet name="Annex 16" sheetId="17" r:id="rId17"/>
    <sheet name="Annex 17" sheetId="18" r:id="rId18"/>
    <sheet name="Annex 18" sheetId="19" r:id="rId19"/>
    <sheet name="Annex 19" sheetId="20" r:id="rId20"/>
    <sheet name="Annex 20" sheetId="21" r:id="rId21"/>
    <sheet name="Annex 21" sheetId="22" r:id="rId22"/>
    <sheet name="Annex 22" sheetId="23" r:id="rId23"/>
    <sheet name="Annex 23" sheetId="24" r:id="rId24"/>
    <sheet name="Annex 24" sheetId="25" r:id="rId25"/>
    <sheet name="Annex 25" sheetId="2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_______________________________________ana1" localSheetId="1"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hidden="1">{#N/A,#N/A,TRUE,"preg4";#N/A,#N/A,TRUE,"bazpr2001"}</definedName>
    <definedName name="______________________________________________pl2000" localSheetId="1" hidden="1">{#N/A,#N/A,TRUE,"preg4";#N/A,#N/A,TRUE,"bazpr99"}</definedName>
    <definedName name="______________________________________________pl2000" hidden="1">{#N/A,#N/A,TRUE,"preg4";#N/A,#N/A,TRUE,"bazpr99"}</definedName>
    <definedName name="_____________________________________________ana1" localSheetId="1" hidden="1">{#N/A,#N/A,TRUE,"preg4";#N/A,#N/A,TRUE,"bazpr2001"}</definedName>
    <definedName name="_____________________________________________ana1" hidden="1">{#N/A,#N/A,TRUE,"preg4";#N/A,#N/A,TRUE,"bazpr2001"}</definedName>
    <definedName name="_____________________________________________pl2000" localSheetId="1" hidden="1">{#N/A,#N/A,TRUE,"preg4";#N/A,#N/A,TRUE,"bazpr99"}</definedName>
    <definedName name="_____________________________________________pl2000" hidden="1">{#N/A,#N/A,TRUE,"preg4";#N/A,#N/A,TRUE,"bazpr99"}</definedName>
    <definedName name="____________________________________________ana1" localSheetId="1" hidden="1">{#N/A,#N/A,TRUE,"preg4";#N/A,#N/A,TRUE,"bazpr2001"}</definedName>
    <definedName name="____________________________________________ana1" hidden="1">{#N/A,#N/A,TRUE,"preg4";#N/A,#N/A,TRUE,"bazpr2001"}</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hidden="1">{#N/A,#N/A,TRUE,"preg4";#N/A,#N/A,TRUE,"bazpr99"}</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hidden="1">{#N/A,#N/A,TRUE,"preg4";#N/A,#N/A,TRUE,"bazpr2001"}</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hidden="1">{#N/A,#N/A,TRUE,"preg4";#N/A,#N/A,TRUE,"bazpr99"}</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hidden="1">{#N/A,#N/A,TRUE,"preg4";#N/A,#N/A,TRUE,"bazpr2001"}</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hidden="1">{#N/A,#N/A,TRUE,"preg4";#N/A,#N/A,TRUE,"bazpr99"}</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hidden="1">{#N/A,#N/A,TRUE,"preg4";#N/A,#N/A,TRUE,"bazpr2001"}</definedName>
    <definedName name="_________________________________________mei2">#REF!</definedName>
    <definedName name="_________________________________________pl2000" localSheetId="1" hidden="1">{#N/A,#N/A,TRUE,"preg4";#N/A,#N/A,TRUE,"bazpr99"}</definedName>
    <definedName name="_________________________________________pl2000" hidden="1">{#N/A,#N/A,TRUE,"preg4";#N/A,#N/A,TRUE,"bazpr99"}</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hidden="1">{#N/A,#N/A,TRUE,"preg4";#N/A,#N/A,TRUE,"bazpr2001"}</definedName>
    <definedName name="________________________________________mei2">#REF!</definedName>
    <definedName name="________________________________________pl2000" localSheetId="1" hidden="1">{#N/A,#N/A,TRUE,"preg4";#N/A,#N/A,TRUE,"bazpr99"}</definedName>
    <definedName name="________________________________________pl2000" hidden="1">{#N/A,#N/A,TRUE,"preg4";#N/A,#N/A,TRUE,"bazpr99"}</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hidden="1">{#N/A,#N/A,TRUE,"preg4";#N/A,#N/A,TRUE,"bazpr2001"}</definedName>
    <definedName name="_______________________________________mei2">#REF!</definedName>
    <definedName name="_______________________________________pl2000" localSheetId="1" hidden="1">{#N/A,#N/A,TRUE,"preg4";#N/A,#N/A,TRUE,"bazpr99"}</definedName>
    <definedName name="_______________________________________pl2000" hidden="1">{#N/A,#N/A,TRUE,"preg4";#N/A,#N/A,TRUE,"bazpr99"}</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hidden="1">{#N/A,#N/A,TRUE,"preg4";#N/A,#N/A,TRUE,"bazpr2001"}</definedName>
    <definedName name="______________________________________mei2">#REF!</definedName>
    <definedName name="______________________________________pl2000" localSheetId="1" hidden="1">{#N/A,#N/A,TRUE,"preg4";#N/A,#N/A,TRUE,"bazpr99"}</definedName>
    <definedName name="______________________________________pl2000" hidden="1">{#N/A,#N/A,TRUE,"preg4";#N/A,#N/A,TRUE,"bazpr99"}</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hidden="1">{#N/A,#N/A,TRUE,"preg4";#N/A,#N/A,TRUE,"bazpr2001"}</definedName>
    <definedName name="_____________________________________mei2">#REF!</definedName>
    <definedName name="_____________________________________pl2000" localSheetId="1" hidden="1">{#N/A,#N/A,TRUE,"preg4";#N/A,#N/A,TRUE,"bazpr99"}</definedName>
    <definedName name="_____________________________________pl2000" hidden="1">{#N/A,#N/A,TRUE,"preg4";#N/A,#N/A,TRUE,"bazpr99"}</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hidden="1">{#N/A,#N/A,TRUE,"preg4";#N/A,#N/A,TRUE,"bazpr2001"}</definedName>
    <definedName name="____________________________________mei2">#REF!</definedName>
    <definedName name="____________________________________pl2000" localSheetId="1" hidden="1">{#N/A,#N/A,TRUE,"preg4";#N/A,#N/A,TRUE,"bazpr99"}</definedName>
    <definedName name="____________________________________pl2000" hidden="1">{#N/A,#N/A,TRUE,"preg4";#N/A,#N/A,TRUE,"bazpr99"}</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hidden="1">{#N/A,#N/A,TRUE,"preg4";#N/A,#N/A,TRUE,"bazpr2001"}</definedName>
    <definedName name="___________________________________mei2">#REF!</definedName>
    <definedName name="___________________________________pl2000" localSheetId="1" hidden="1">{#N/A,#N/A,TRUE,"preg4";#N/A,#N/A,TRUE,"bazpr99"}</definedName>
    <definedName name="___________________________________pl2000" hidden="1">{#N/A,#N/A,TRUE,"preg4";#N/A,#N/A,TRUE,"bazpr99"}</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hidden="1">{#N/A,#N/A,TRUE,"preg4";#N/A,#N/A,TRUE,"bazpr2001"}</definedName>
    <definedName name="__________________________________mei2">#REF!</definedName>
    <definedName name="__________________________________pl2000" localSheetId="1" hidden="1">{#N/A,#N/A,TRUE,"preg4";#N/A,#N/A,TRUE,"bazpr99"}</definedName>
    <definedName name="__________________________________pl2000" hidden="1">{#N/A,#N/A,TRUE,"preg4";#N/A,#N/A,TRUE,"bazpr99"}</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hidden="1">{#N/A,#N/A,TRUE,"preg4";#N/A,#N/A,TRUE,"bazpr2001"}</definedName>
    <definedName name="_________________________________mei2">#REF!</definedName>
    <definedName name="_________________________________pl2000" localSheetId="1" hidden="1">{#N/A,#N/A,TRUE,"preg4";#N/A,#N/A,TRUE,"bazpr99"}</definedName>
    <definedName name="_________________________________pl2000" hidden="1">{#N/A,#N/A,TRUE,"preg4";#N/A,#N/A,TRUE,"bazpr99"}</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hidden="1">{#N/A,#N/A,TRUE,"preg4";#N/A,#N/A,TRUE,"bazpr2001"}</definedName>
    <definedName name="________________________________mei2">#REF!</definedName>
    <definedName name="________________________________pl2000" localSheetId="1" hidden="1">{#N/A,#N/A,TRUE,"preg4";#N/A,#N/A,TRUE,"bazpr99"}</definedName>
    <definedName name="________________________________pl2000" hidden="1">{#N/A,#N/A,TRUE,"preg4";#N/A,#N/A,TRUE,"bazpr99"}</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hidden="1">{#N/A,#N/A,TRUE,"preg4";#N/A,#N/A,TRUE,"bazpr2001"}</definedName>
    <definedName name="_______________________________pl2000" localSheetId="1" hidden="1">{#N/A,#N/A,TRUE,"preg4";#N/A,#N/A,TRUE,"bazpr99"}</definedName>
    <definedName name="_______________________________pl2000" hidden="1">{#N/A,#N/A,TRUE,"preg4";#N/A,#N/A,TRUE,"bazpr99"}</definedName>
    <definedName name="______________________________ana1" localSheetId="1" hidden="1">{#N/A,#N/A,TRUE,"preg4";#N/A,#N/A,TRUE,"bazpr2001"}</definedName>
    <definedName name="______________________________ana1" hidden="1">{#N/A,#N/A,TRUE,"preg4";#N/A,#N/A,TRUE,"bazpr2001"}</definedName>
    <definedName name="______________________________pl2000" localSheetId="1" hidden="1">{#N/A,#N/A,TRUE,"preg4";#N/A,#N/A,TRUE,"bazpr99"}</definedName>
    <definedName name="______________________________pl2000" hidden="1">{#N/A,#N/A,TRUE,"preg4";#N/A,#N/A,TRUE,"bazpr99"}</definedName>
    <definedName name="_____________________________ana1" localSheetId="1" hidden="1">{#N/A,#N/A,TRUE,"preg4";#N/A,#N/A,TRUE,"bazpr2001"}</definedName>
    <definedName name="_____________________________ana1" hidden="1">{#N/A,#N/A,TRUE,"preg4";#N/A,#N/A,TRUE,"bazpr2001"}</definedName>
    <definedName name="_____________________________pl2000" localSheetId="1" hidden="1">{#N/A,#N/A,TRUE,"preg4";#N/A,#N/A,TRUE,"bazpr99"}</definedName>
    <definedName name="_____________________________pl2000" hidden="1">{#N/A,#N/A,TRUE,"preg4";#N/A,#N/A,TRUE,"bazpr99"}</definedName>
    <definedName name="____________________________ana1" localSheetId="1" hidden="1">{#N/A,#N/A,TRUE,"preg4";#N/A,#N/A,TRUE,"bazpr2001"}</definedName>
    <definedName name="____________________________ana1" hidden="1">{#N/A,#N/A,TRUE,"preg4";#N/A,#N/A,TRUE,"bazpr2001"}</definedName>
    <definedName name="____________________________pl2000" localSheetId="1" hidden="1">{#N/A,#N/A,TRUE,"preg4";#N/A,#N/A,TRUE,"bazpr99"}</definedName>
    <definedName name="____________________________pl2000" hidden="1">{#N/A,#N/A,TRUE,"preg4";#N/A,#N/A,TRUE,"bazpr99"}</definedName>
    <definedName name="___________________________ana1" localSheetId="1" hidden="1">{#N/A,#N/A,TRUE,"preg4";#N/A,#N/A,TRUE,"bazpr2001"}</definedName>
    <definedName name="___________________________ana1" hidden="1">{#N/A,#N/A,TRUE,"preg4";#N/A,#N/A,TRUE,"bazpr2001"}</definedName>
    <definedName name="___________________________pl2000" localSheetId="1" hidden="1">{#N/A,#N/A,TRUE,"preg4";#N/A,#N/A,TRUE,"bazpr99"}</definedName>
    <definedName name="___________________________pl2000" hidden="1">{#N/A,#N/A,TRUE,"preg4";#N/A,#N/A,TRUE,"bazpr99"}</definedName>
    <definedName name="__________________________ana1" localSheetId="1" hidden="1">{#N/A,#N/A,TRUE,"preg4";#N/A,#N/A,TRUE,"bazpr2001"}</definedName>
    <definedName name="__________________________ana1" hidden="1">{#N/A,#N/A,TRUE,"preg4";#N/A,#N/A,TRUE,"bazpr2001"}</definedName>
    <definedName name="__________________________MCV1">"$#REF!.$E$73:$AH$73"</definedName>
    <definedName name="__________________________pl2000" localSheetId="1" hidden="1">{#N/A,#N/A,TRUE,"preg4";#N/A,#N/A,TRUE,"bazpr99"}</definedName>
    <definedName name="__________________________pl2000" hidden="1">{#N/A,#N/A,TRUE,"preg4";#N/A,#N/A,TRUE,"bazpr99"}</definedName>
    <definedName name="_________________________ana1" localSheetId="1" hidden="1">{#N/A,#N/A,TRUE,"preg4";#N/A,#N/A,TRUE,"bazpr2001"}</definedName>
    <definedName name="_________________________ana1" hidden="1">{#N/A,#N/A,TRUE,"preg4";#N/A,#N/A,TRUE,"bazpr2001"}</definedName>
    <definedName name="_________________________MCV1">"$#REF!.$E$73:$AH$73"</definedName>
    <definedName name="_________________________pl2000" localSheetId="1" hidden="1">{#N/A,#N/A,TRUE,"preg4";#N/A,#N/A,TRUE,"bazpr99"}</definedName>
    <definedName name="_________________________pl2000" hidden="1">{#N/A,#N/A,TRUE,"preg4";#N/A,#N/A,TRUE,"bazpr99"}</definedName>
    <definedName name="________________________ana1" localSheetId="1" hidden="1">{#N/A,#N/A,TRUE,"preg4";#N/A,#N/A,TRUE,"bazpr2001"}</definedName>
    <definedName name="________________________ana1" hidden="1">{#N/A,#N/A,TRUE,"preg4";#N/A,#N/A,TRUE,"bazpr2001"}</definedName>
    <definedName name="________________________MCV1">"$#REF!.$E$73:$AH$73"</definedName>
    <definedName name="________________________pl2000" localSheetId="1" hidden="1">{#N/A,#N/A,TRUE,"preg4";#N/A,#N/A,TRUE,"bazpr99"}</definedName>
    <definedName name="________________________pl2000" hidden="1">{#N/A,#N/A,TRUE,"preg4";#N/A,#N/A,TRUE,"bazpr99"}</definedName>
    <definedName name="_______________________ana1" localSheetId="1" hidden="1">{#N/A,#N/A,TRUE,"preg4";#N/A,#N/A,TRUE,"bazpr2001"}</definedName>
    <definedName name="_______________________ana1" hidden="1">{#N/A,#N/A,TRUE,"preg4";#N/A,#N/A,TRUE,"bazpr2001"}</definedName>
    <definedName name="_______________________MCV1">"$#REF!.$E$73:$AH$73"</definedName>
    <definedName name="_______________________pl2000" localSheetId="1" hidden="1">{#N/A,#N/A,TRUE,"preg4";#N/A,#N/A,TRUE,"bazpr99"}</definedName>
    <definedName name="_______________________pl2000" hidden="1">{#N/A,#N/A,TRUE,"preg4";#N/A,#N/A,TRUE,"bazpr99"}</definedName>
    <definedName name="______________________ana1" localSheetId="1" hidden="1">{#N/A,#N/A,TRUE,"preg4";#N/A,#N/A,TRUE,"bazpr2001"}</definedName>
    <definedName name="______________________ana1" hidden="1">{#N/A,#N/A,TRUE,"preg4";#N/A,#N/A,TRUE,"bazpr2001"}</definedName>
    <definedName name="______________________MCV1">"$#REF!.$E$73:$AH$73"</definedName>
    <definedName name="______________________pl2000" localSheetId="1" hidden="1">{#N/A,#N/A,TRUE,"preg4";#N/A,#N/A,TRUE,"bazpr99"}</definedName>
    <definedName name="______________________pl2000" hidden="1">{#N/A,#N/A,TRUE,"preg4";#N/A,#N/A,TRUE,"bazpr99"}</definedName>
    <definedName name="_____________________ana1" localSheetId="1" hidden="1">{#N/A,#N/A,TRUE,"preg4";#N/A,#N/A,TRUE,"bazpr2001"}</definedName>
    <definedName name="_____________________ana1" hidden="1">{#N/A,#N/A,TRUE,"preg4";#N/A,#N/A,TRUE,"bazpr2001"}</definedName>
    <definedName name="_____________________MCV1">"$#REF!.$E$73:$AH$73"</definedName>
    <definedName name="_____________________pl2000" localSheetId="1" hidden="1">{#N/A,#N/A,TRUE,"preg4";#N/A,#N/A,TRUE,"bazpr99"}</definedName>
    <definedName name="_____________________pl2000" hidden="1">{#N/A,#N/A,TRUE,"preg4";#N/A,#N/A,TRUE,"bazpr99"}</definedName>
    <definedName name="____________________ana1" localSheetId="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hidden="1">{#N/A,#N/A,TRUE,"preg4";#N/A,#N/A,TRUE,"bazpr2001"}</definedName>
    <definedName name="__________________MCV1">"$#REF!.$E$73:$AH$73"</definedName>
    <definedName name="__________________mei2">#REF!</definedName>
    <definedName name="__________________pl2000" localSheetId="1" hidden="1">{#N/A,#N/A,TRUE,"preg4";#N/A,#N/A,TRUE,"bazpr99"}</definedName>
    <definedName name="__________________pl2000" hidden="1">{#N/A,#N/A,TRUE,"preg4";#N/A,#N/A,TRUE,"bazpr99"}</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hidden="1">{#N/A,#N/A,TRUE,"preg4";#N/A,#N/A,TRUE,"bazpr2001"}</definedName>
    <definedName name="_________________MCV1">"$#REF!.$E$73:$AH$73"</definedName>
    <definedName name="_________________mei2">#REF!</definedName>
    <definedName name="_________________pl2000" localSheetId="1" hidden="1">{#N/A,#N/A,TRUE,"preg4";#N/A,#N/A,TRUE,"bazpr99"}</definedName>
    <definedName name="_________________pl2000" hidden="1">{#N/A,#N/A,TRUE,"preg4";#N/A,#N/A,TRUE,"bazpr99"}</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hidden="1">{#N/A,#N/A,TRUE,"preg4";#N/A,#N/A,TRUE,"bazpr2001"}</definedName>
    <definedName name="________________MCV1">"$#REF!.$E$73:$AH$73"</definedName>
    <definedName name="________________mei2">#REF!</definedName>
    <definedName name="________________pl2000" localSheetId="1" hidden="1">{#N/A,#N/A,TRUE,"preg4";#N/A,#N/A,TRUE,"bazpr99"}</definedName>
    <definedName name="________________pl2000" hidden="1">{#N/A,#N/A,TRUE,"preg4";#N/A,#N/A,TRUE,"bazpr99"}</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hidden="1">{#N/A,#N/A,TRUE,"preg4";#N/A,#N/A,TRUE,"bazpr2001"}</definedName>
    <definedName name="_______________MCV1">"$#REF!.$E$73:$AH$73"</definedName>
    <definedName name="_______________mei2">#REF!</definedName>
    <definedName name="_______________pl2000" localSheetId="1" hidden="1">{#N/A,#N/A,TRUE,"preg4";#N/A,#N/A,TRUE,"bazpr99"}</definedName>
    <definedName name="_______________pl2000" hidden="1">{#N/A,#N/A,TRUE,"preg4";#N/A,#N/A,TRUE,"bazpr99"}</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hidden="1">{#N/A,#N/A,TRUE,"preg4";#N/A,#N/A,TRUE,"bazpr2001"}</definedName>
    <definedName name="______________MCV1">"$#REF!.$E$73:$AH$73"</definedName>
    <definedName name="______________mei2">#REF!</definedName>
    <definedName name="______________pl2000" localSheetId="1" hidden="1">{#N/A,#N/A,TRUE,"preg4";#N/A,#N/A,TRUE,"bazpr99"}</definedName>
    <definedName name="______________pl2000" hidden="1">{#N/A,#N/A,TRUE,"preg4";#N/A,#N/A,TRUE,"bazpr99"}</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hidden="1">{#N/A,#N/A,TRUE,"preg4";#N/A,#N/A,TRUE,"bazpr2001"}</definedName>
    <definedName name="_____________MCV1">"$#REF!.$E$73:$AH$73"</definedName>
    <definedName name="_____________mei2">#REF!</definedName>
    <definedName name="_____________pl2000" localSheetId="1" hidden="1">{#N/A,#N/A,TRUE,"preg4";#N/A,#N/A,TRUE,"bazpr99"}</definedName>
    <definedName name="_____________pl2000" hidden="1">{#N/A,#N/A,TRUE,"preg4";#N/A,#N/A,TRUE,"bazpr99"}</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hidden="1">{#N/A,#N/A,TRUE,"preg4";#N/A,#N/A,TRUE,"bazpr2001"}</definedName>
    <definedName name="____________MCV1">"$#REF!.$E$73:$AH$73"</definedName>
    <definedName name="____________mei2">#REF!</definedName>
    <definedName name="____________pl2000" localSheetId="1" hidden="1">{#N/A,#N/A,TRUE,"preg4";#N/A,#N/A,TRUE,"bazpr99"}</definedName>
    <definedName name="____________pl2000" hidden="1">{#N/A,#N/A,TRUE,"preg4";#N/A,#N/A,TRUE,"bazpr99"}</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hidden="1">{#N/A,#N/A,TRUE,"preg4";#N/A,#N/A,TRUE,"bazpr2001"}</definedName>
    <definedName name="___________MCV1">"$#REF!.$E$73:$AH$73"</definedName>
    <definedName name="___________mei2">#REF!</definedName>
    <definedName name="___________pl2000" localSheetId="1" hidden="1">{#N/A,#N/A,TRUE,"preg4";#N/A,#N/A,TRUE,"bazpr99"}</definedName>
    <definedName name="___________pl2000" hidden="1">{#N/A,#N/A,TRUE,"preg4";#N/A,#N/A,TRUE,"bazpr99"}</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hidden="1">{#N/A,#N/A,TRUE,"preg4";#N/A,#N/A,TRUE,"bazpr2001"}</definedName>
    <definedName name="__________MCV1">"$#REF!.$E$73:$AH$73"</definedName>
    <definedName name="__________mei2">#REF!</definedName>
    <definedName name="__________pl2000" localSheetId="1" hidden="1">{#N/A,#N/A,TRUE,"preg4";#N/A,#N/A,TRUE,"bazpr99"}</definedName>
    <definedName name="__________pl2000" hidden="1">{#N/A,#N/A,TRUE,"preg4";#N/A,#N/A,TRUE,"bazpr99"}</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hidden="1">{#N/A,#N/A,TRUE,"preg4";#N/A,#N/A,TRUE,"bazpr2001"}</definedName>
    <definedName name="_________MCV1">"$#REF!.$E$73:$AH$73"</definedName>
    <definedName name="_________mei2">#REF!</definedName>
    <definedName name="_________pl2000" localSheetId="1" hidden="1">{#N/A,#N/A,TRUE,"preg4";#N/A,#N/A,TRUE,"bazpr99"}</definedName>
    <definedName name="_________pl2000" hidden="1">{#N/A,#N/A,TRUE,"preg4";#N/A,#N/A,TRUE,"bazpr99"}</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hidden="1">{#N/A,#N/A,TRUE,"preg4";#N/A,#N/A,TRUE,"bazpr2001"}</definedName>
    <definedName name="________MCV1">"$#REF!.$E$73:$AH$73"</definedName>
    <definedName name="________mei2">#REF!</definedName>
    <definedName name="________pl2000" localSheetId="1" hidden="1">{#N/A,#N/A,TRUE,"preg4";#N/A,#N/A,TRUE,"bazpr99"}</definedName>
    <definedName name="________pl2000" hidden="1">{#N/A,#N/A,TRUE,"preg4";#N/A,#N/A,TRUE,"bazpr99"}</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hidden="1">{#N/A,#N/A,TRUE,"preg4";#N/A,#N/A,TRUE,"bazpr2001"}</definedName>
    <definedName name="_______MCV1">"$#REF!.$E$73:$AH$73"</definedName>
    <definedName name="_______mei2">#REF!</definedName>
    <definedName name="_______pl2000" localSheetId="1" hidden="1">{#N/A,#N/A,TRUE,"preg4";#N/A,#N/A,TRUE,"bazpr99"}</definedName>
    <definedName name="_______pl2000" hidden="1">{#N/A,#N/A,TRUE,"preg4";#N/A,#N/A,TRUE,"bazpr99"}</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hidden="1">{#N/A,#N/A,TRUE,"preg4";#N/A,#N/A,TRUE,"bazpr2001"}</definedName>
    <definedName name="______MCV1">"$#REF!.$E$73:$AH$73"</definedName>
    <definedName name="______mei2">#REF!</definedName>
    <definedName name="______pl2000" localSheetId="1" hidden="1">{#N/A,#N/A,TRUE,"preg4";#N/A,#N/A,TRUE,"bazpr99"}</definedName>
    <definedName name="______pl2000" hidden="1">{#N/A,#N/A,TRUE,"preg4";#N/A,#N/A,TRUE,"bazpr99"}</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hidden="1">{#N/A,#N/A,TRUE,"preg4";#N/A,#N/A,TRUE,"bazpr2001"}</definedName>
    <definedName name="_____MCV1">"$#REF!.$E$73:$AH$73"</definedName>
    <definedName name="_____mei2">#REF!</definedName>
    <definedName name="_____pl2000" localSheetId="1" hidden="1">{#N/A,#N/A,TRUE,"preg4";#N/A,#N/A,TRUE,"bazpr99"}</definedName>
    <definedName name="_____pl2000" hidden="1">{#N/A,#N/A,TRUE,"preg4";#N/A,#N/A,TRUE,"bazpr99"}</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hidden="1">{#N/A,#N/A,TRUE,"preg4";#N/A,#N/A,TRUE,"bazpr2001"}</definedName>
    <definedName name="____MCV1">"$#REF!.$E$73:$AH$73"</definedName>
    <definedName name="____mei2">#REF!</definedName>
    <definedName name="____pl2000" localSheetId="1" hidden="1">{#N/A,#N/A,TRUE,"preg4";#N/A,#N/A,TRUE,"bazpr99"}</definedName>
    <definedName name="____pl2000" hidden="1">{#N/A,#N/A,TRUE,"preg4";#N/A,#N/A,TRUE,"bazpr99"}</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hidden="1">{#N/A,#N/A,TRUE,"preg4";#N/A,#N/A,TRUE,"bazpr2001"}</definedName>
    <definedName name="___MCV1">"$#REF!.$E$73:$AH$73"</definedName>
    <definedName name="___mei2">#REF!</definedName>
    <definedName name="___pl2000" localSheetId="1" hidden="1">{#N/A,#N/A,TRUE,"preg4";#N/A,#N/A,TRUE,"bazpr99"}</definedName>
    <definedName name="___pl2000" hidden="1">{#N/A,#N/A,TRUE,"preg4";#N/A,#N/A,TRUE,"bazpr99"}</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hidden="1">'[2]SUMMARY TABLE'!$C$8:$Q$8</definedName>
    <definedName name="__123Graph_AADVANCE" hidden="1">'[3]Daily-Monitoring'!#REF!</definedName>
    <definedName name="__123Graph_ABSYSASST" hidden="1">[4]interv!$C$37:$K$37</definedName>
    <definedName name="__123Graph_ACBASSETS" hidden="1">[4]interv!$C$34:$K$34</definedName>
    <definedName name="__123Graph_ACBAWKLY" hidden="1">[4]interv!#REF!</definedName>
    <definedName name="__123Graph_AGraph1" hidden="1">[5]INFlevel!#REF!</definedName>
    <definedName name="__123Graph_AMIMPMAC" hidden="1">[6]monimp!$E$38:$N$38</definedName>
    <definedName name="__123Graph_AMONIMP" hidden="1">[6]monimp!$E$31:$N$31</definedName>
    <definedName name="__123Graph_AMSWKLY" hidden="1">[6]interv!#REF!</definedName>
    <definedName name="__123Graph_AMULTVELO" hidden="1">[6]interv!$C$31:$K$31</definedName>
    <definedName name="__123Graph_AREER" hidden="1">[7]ER!#REF!</definedName>
    <definedName name="__123Graph_ARER" hidden="1">#REF!</definedName>
    <definedName name="__123Graph_ARESCOV" hidden="1">[6]fiscout!$J$146:$J$166</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hidden="1">[6]interv!#REF!</definedName>
    <definedName name="__123Graph_BGraph1" hidden="1">[5]INFlevel!#REF!</definedName>
    <definedName name="__123Graph_BMONIMP" hidden="1">[6]monimp!$E$38:$N$38</definedName>
    <definedName name="__123Graph_BMSWKLY" hidden="1">[6]interv!#REF!</definedName>
    <definedName name="__123Graph_BMULTVELO" hidden="1">[6]interv!$C$32:$K$32</definedName>
    <definedName name="__123Graph_BREER" hidden="1">[7]ER!#REF!</definedName>
    <definedName name="__123Graph_BRER" hidden="1">#REF!</definedName>
    <definedName name="__123Graph_BRESCOV" hidden="1">[6]fiscout!$K$146:$K$166</definedName>
    <definedName name="__123Graph_BSEIGNOR" hidden="1">[8]seignior!#REF!</definedName>
    <definedName name="__123Graph_C" hidden="1">'[2]SUMMARY TABLE'!$C$25:$S$25</definedName>
    <definedName name="__123Graph_CBSYSASST" hidden="1">[6]interv!$C$39:$K$39</definedName>
    <definedName name="__123Graph_CCBAWKLY" hidden="1">[6]interv!#REF!</definedName>
    <definedName name="__123Graph_CMONIMP" hidden="1">#REF!</definedName>
    <definedName name="__123Graph_CMSWKLY" hidden="1">#REF!</definedName>
    <definedName name="__123Graph_CREER" hidden="1">[7]ER!#REF!</definedName>
    <definedName name="__123Graph_CRER" hidden="1">#REF!</definedName>
    <definedName name="__123Graph_CRESCOV" hidden="1">[6]fiscout!$I$146:$I$166</definedName>
    <definedName name="__123Graph_D" hidden="1">[9]E!#REF!</definedName>
    <definedName name="__123Graph_DMIMPMAC" hidden="1">#REF!</definedName>
    <definedName name="__123Graph_DMONIMP" hidden="1">#REF!</definedName>
    <definedName name="__123Graph_E" hidden="1">[10]Exports!#REF!</definedName>
    <definedName name="__123Graph_EMIMPMAC" hidden="1">#REF!</definedName>
    <definedName name="__123Graph_EMONIMP" hidden="1">#REF!</definedName>
    <definedName name="__123Graph_F" hidden="1">#REF!</definedName>
    <definedName name="__123Graph_FMONIMP" hidden="1">#REF!</definedName>
    <definedName name="__123Graph_X" hidden="1">'[2]SUMMARY TABLE'!$C$5:$S$5</definedName>
    <definedName name="__123Graph_XBSYSASST" hidden="1">#REF!</definedName>
    <definedName name="__123Graph_XCBASSETS" hidden="1">#REF!</definedName>
    <definedName name="__123Graph_XCBAWKLY" hidden="1">#REF!</definedName>
    <definedName name="__123Graph_XMIMPMAC" hidden="1">#REF!</definedName>
    <definedName name="__123Graph_XMSWKLY" hidden="1">#REF!</definedName>
    <definedName name="__ana1" localSheetId="1" hidden="1">{#N/A,#N/A,TRUE,"preg4";#N/A,#N/A,TRUE,"bazpr2001"}</definedName>
    <definedName name="__ana1" hidden="1">{#N/A,#N/A,TRUE,"preg4";#N/A,#N/A,TRUE,"bazpr2001"}</definedName>
    <definedName name="__dat1">'[11]work Q real'!#REF!</definedName>
    <definedName name="__lyf5" localSheetId="1" hidden="1">{#N/A,#N/A,FALSE,"PUBLEXP"}</definedName>
    <definedName name="__lyf5" hidden="1">{#N/A,#N/A,FALSE,"PUBLEXP"}</definedName>
    <definedName name="__MCV1">"$#REF!.$E$73:$AH$73"</definedName>
    <definedName name="__mei2">#REF!</definedName>
    <definedName name="__pl2000" localSheetId="1" hidden="1">{#N/A,#N/A,TRUE,"preg4";#N/A,#N/A,TRUE,"bazpr99"}</definedName>
    <definedName name="__pl2000" hidden="1">{#N/A,#N/A,TRUE,"preg4";#N/A,#N/A,TRUE,"bazpr99"}</definedName>
    <definedName name="__qqq1" localSheetId="1" hidden="1">{#N/A,#N/A,FALSE,"EXTRABUDGT"}</definedName>
    <definedName name="__qqq1" hidden="1">{#N/A,#N/A,FALSE,"EXTRABUDGT"}</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hidden="1">[7]ER!#REF!</definedName>
    <definedName name="_10__123Graph_ASEIGNOR" hidden="1">[8]seignior!#REF!</definedName>
    <definedName name="_10__123Graph_BNDA_OIN" hidden="1">#REF!</definedName>
    <definedName name="_10__123Graph_BSEIGNOR" hidden="1">[8]seignior!#REF!</definedName>
    <definedName name="_11__123Graph_BR_BMONEY" hidden="1">#REF!</definedName>
    <definedName name="_11__123Graph_CMIMPMA_0" hidden="1">#REF!</definedName>
    <definedName name="_12__123Graph_BCPI_ER_LOG" hidden="1">[7]ER!#REF!</definedName>
    <definedName name="_12__123Graph_BSEIGNOR" hidden="1">[8]seignior!#REF!</definedName>
    <definedName name="_12__123Graph_DMIMPMA_1" hidden="1">#REF!</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3__123Graph_CMIMPMA_0" hidden="1">#REF!</definedName>
    <definedName name="_13__123Graph_EMIMPMA_0" hidden="1">#REF!</definedName>
    <definedName name="_132Graph_CB" hidden="1">#REF!</definedName>
    <definedName name="_14__123Graph_BIBA_IBRD" hidden="1">[7]WB!#REF!</definedName>
    <definedName name="_14__123Graph_DMIMPMA_1" hidden="1">#REF!</definedName>
    <definedName name="_14__123Graph_EMIMPMA_1" hidden="1">#REF!</definedName>
    <definedName name="_15__123Graph_BNDA_OIN" hidden="1">#REF!</definedName>
    <definedName name="_15__123Graph_EMIMPMA_0" hidden="1">#REF!</definedName>
    <definedName name="_15__123Graph_FMIMPMA_0" hidden="1">#REF!</definedName>
    <definedName name="_16__123Graph_BR_BMONEY" hidden="1">#REF!</definedName>
    <definedName name="_16__123Graph_EMIMPMA_1" hidden="1">#REF!</definedName>
    <definedName name="_16__123Graph_XMIMPMA_0" hidden="1">#REF!</definedName>
    <definedName name="_17__123Graph_FMIMPMA_0" hidden="1">#REF!</definedName>
    <definedName name="_17__123Graph_XR_BMONEY" hidden="1">#REF!</definedName>
    <definedName name="_18__123Graph_BSEIGNOR" hidden="1">[8]seignior!#REF!</definedName>
    <definedName name="_18__123Graph_XMIMPMA_0" hidden="1">#REF!</definedName>
    <definedName name="_18__123Graph_XREALEX_WAGE" hidden="1">[12]PRIVATE!#REF!</definedName>
    <definedName name="_19__123Graph_CMIMPMA_0" hidden="1">#REF!</definedName>
    <definedName name="_19__123Graph_XR_BMONEY" hidden="1">#REF!</definedName>
    <definedName name="_1992BOPB">#REF!</definedName>
    <definedName name="_1Excel_BuiltIn__FilterDatabase_1_1">'[13]CG Final'!#REF!</definedName>
    <definedName name="_1Excel_BuiltIn_Print_Titles_8_1">'[14]CG Mon'!$B:$B,'[14]CG Mon'!$A$1:$GV$9</definedName>
    <definedName name="_1r">#REF!</definedName>
    <definedName name="_2__123Graph_AMIMPMA_1" hidden="1">#REF!</definedName>
    <definedName name="_20__123Graph_DMIMPMA_1" hidden="1">#REF!</definedName>
    <definedName name="_20__123Graph_XREALEX_WAGE" hidden="1">[12]PRIVATE!#REF!</definedName>
    <definedName name="_21__123Graph_EMIMPMA_0" hidden="1">#REF!</definedName>
    <definedName name="_21Excel_BuiltIn_Print_Titles_8_1">'[14]CG Mon'!$B:$B,'[14]CG Mon'!$A$1:$GV$9</definedName>
    <definedName name="_22__123Graph_EMIMPMA_1" hidden="1">#REF!</definedName>
    <definedName name="_23__123Graph_FMIMPMA_0" hidden="1">#REF!</definedName>
    <definedName name="_24__123Graph_XMIMPMA_0" hidden="1">#REF!</definedName>
    <definedName name="_25__123Graph_XR_BMONEY" hidden="1">#REF!</definedName>
    <definedName name="_27__123Graph_XREALEX_WAGE" hidden="1">[12]PRIVATE!#REF!</definedName>
    <definedName name="_28Excel_BuiltIn_Print_Titles_8_1">'[15]CG Mon'!$B:$B,'[15]CG Mon'!$A$1:$GV$9</definedName>
    <definedName name="_2Excel_BuiltIn__FilterDatabase_2_1">[13]CG_SRA!#REF!</definedName>
    <definedName name="_2Macros_Import_.qbop">[16]!'[Macros Import].qbop'</definedName>
    <definedName name="_3__123Graph_ACPI_ER_LOG" hidden="1">[7]ER!#REF!</definedName>
    <definedName name="_3__123Graph_ANDA_OIN" hidden="1">#REF!</definedName>
    <definedName name="_31.07.1993">'[17]PRIVATE DEBT-PROJECTION'!#REF!</definedName>
    <definedName name="_3Macros_Import_.qbop">[16]!'[Macros Import].qbop'</definedName>
    <definedName name="_4__123Graph_AMIMPMA_1" hidden="1">#REF!</definedName>
    <definedName name="_4__123Graph_AR_BMONEY" hidden="1">#REF!</definedName>
    <definedName name="_5__123Graph_ACPI_ER_LOG" hidden="1">[7]ER!#REF!</definedName>
    <definedName name="_5__123Graph_ANDA_OIN" hidden="1">#REF!</definedName>
    <definedName name="_5__123Graph_ASEIGNOR" hidden="1">[8]seignior!#REF!</definedName>
    <definedName name="_6__123Graph_AMIMPMA_1" hidden="1">#REF!</definedName>
    <definedName name="_6__123Graph_AR_BMONEY" hidden="1">#REF!</definedName>
    <definedName name="_6__123Graph_BCPI_ER_LOG" hidden="1">[7]ER!#REF!</definedName>
    <definedName name="_7__123Graph_ANDA_OIN" hidden="1">#REF!</definedName>
    <definedName name="_7__123Graph_ASEIGNOR" hidden="1">[8]seignior!#REF!</definedName>
    <definedName name="_7__123Graph_BIBA_IBRD" hidden="1">[7]WB!#REF!</definedName>
    <definedName name="_8__123Graph_AR_BMONEY" hidden="1">#REF!</definedName>
    <definedName name="_8__123Graph_BCPI_ER_LOG" hidden="1">[7]ER!#REF!</definedName>
    <definedName name="_8__123Graph_BNDA_OIN" hidden="1">#REF!</definedName>
    <definedName name="_9__123Graph_BIBA_IBRD" hidden="1">[7]WB!#REF!</definedName>
    <definedName name="_9__123Graph_BR_BMONEY" hidden="1">#REF!</definedName>
    <definedName name="_ana1" localSheetId="1"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hidden="1">{#N/A,#N/A,TRUE,"preg4";#N/A,#N/A,TRUE,"bazpr2001"}</definedName>
    <definedName name="_BOP2">[18]BoP!#REF!</definedName>
    <definedName name="_dat1">'[11]work Q real'!#REF!</definedName>
    <definedName name="_END94">#REF!</definedName>
    <definedName name="_Fill" hidden="1">#REF!</definedName>
    <definedName name="_filterd" hidden="1">[19]C!$P$428:$T$428</definedName>
    <definedName name="_xlnm._FilterDatabase" hidden="1">[20]C!$P$428:$T$428</definedName>
    <definedName name="_Key1" hidden="1">#REF!</definedName>
    <definedName name="_lyf5" localSheetId="1" hidden="1">{#N/A,#N/A,FALSE,"PUBLEXP"}</definedName>
    <definedName name="_lyf5" hidden="1">{#N/A,#N/A,FALSE,"PUBLEXP"}</definedName>
    <definedName name="_MCV1">"$#REF!.$E$73:$AH$73"</definedName>
    <definedName name="_mei2">#REF!</definedName>
    <definedName name="_Order1" hidden="1">255</definedName>
    <definedName name="_Order2" hidden="1">255</definedName>
    <definedName name="_pl2000" localSheetId="1"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hidden="1">{#N/A,#N/A,TRUE,"preg4";#N/A,#N/A,TRUE,"bazpr99"}</definedName>
    <definedName name="_qqq1" localSheetId="1" hidden="1">{#N/A,#N/A,FALSE,"EXTRABUDGT"}</definedName>
    <definedName name="_qqq1" hidden="1">{#N/A,#N/A,FALSE,"EXTRABUDGT"}</definedName>
    <definedName name="_Regression_Int" hidden="1">1</definedName>
    <definedName name="_Regression_Out" hidden="1">#REF!</definedName>
    <definedName name="_Regression_X" hidden="1">#REF!</definedName>
    <definedName name="_Regression_Y" hidden="1">#REF!</definedName>
    <definedName name="_RES2">[18]RES!#REF!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localSheetId="1" hidden="1">{#N/A,#N/A,TRUE,"preg4";#N/A,#N/A,TRUE,"bazpr99"}</definedName>
    <definedName name="a">#REF!</definedName>
    <definedName name="A1_">[21]Sum1!#REF!</definedName>
    <definedName name="aa" localSheetId="1"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hidden="1">{#N/A,#N/A,TRUE,"preg4";#N/A,#N/A,TRUE,"bazpr99"}</definedName>
    <definedName name="aaa">#REF!</definedName>
    <definedName name="aaaa">#REF!</definedName>
    <definedName name="aass">#REF!</definedName>
    <definedName name="ab" localSheetId="1" hidden="1">{#N/A,#N/A,TRUE,"preg4";#N/A,#N/A,TRUE,"bazpr99"}</definedName>
    <definedName name="ab">{#N/A,#N/A,TRUE,"preg4";#N/A,#N/A,TRUE,"bazpr99"}</definedName>
    <definedName name="acac" localSheetId="1" hidden="1">{#N/A,#N/A,TRUE,"preg4";#N/A,#N/A,TRUE,"bazpr99"}</definedName>
    <definedName name="acac">{#N/A,#N/A,TRUE,"preg4";#N/A,#N/A,TRUE,"bazpr99"}</definedName>
    <definedName name="acs" localSheetId="1" hidden="1">{#N/A,#N/A,TRUE,"preg4";#N/A,#N/A,TRUE,"bazpr99"}</definedName>
    <definedName name="acs">{#N/A,#N/A,TRUE,"preg4";#N/A,#N/A,TRUE,"bazpr99"}</definedName>
    <definedName name="ACTIVATE">#REF!</definedName>
    <definedName name="AGA">'[22]PRIVATE DEBT-PROJECTION'!#REF!</definedName>
    <definedName name="ãîäèøíà_êàìàòíà_ñòàïêà">'[17]PRIVATE DEBT-PROJECTION'!#REF!</definedName>
    <definedName name="ALL">'[1]Imp:DSA output'!$C$9:$R$464</definedName>
    <definedName name="AMPO5">"Gráfico 8"</definedName>
    <definedName name="ana" localSheetId="1"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hidden="1">{#N/A,#N/A,TRUE,"preg4";#N/A,#N/A,TRUE,"bazpr2001"}</definedName>
    <definedName name="anamaja" localSheetId="1" hidden="1">{#N/A,#N/A,TRUE,"preg4";#N/A,#N/A,TRUE,"bazpr99"}</definedName>
    <definedName name="anamaja">{#N/A,#N/A,TRUE,"preg4";#N/A,#N/A,TRUE,"bazpr99"}</definedName>
    <definedName name="ang">[23]Sheet2!$A$1:$B$25</definedName>
    <definedName name="Annual_percent_change">#REF!</definedName>
    <definedName name="anscount" hidden="1">1</definedName>
    <definedName name="as">#REF!</definedName>
    <definedName name="asc" localSheetId="1" hidden="1">{#N/A,#N/A,TRUE,"preg4";#N/A,#N/A,TRUE,"bazpr2001"}</definedName>
    <definedName name="asc">{#N/A,#N/A,TRUE,"preg4";#N/A,#N/A,TRUE,"bazpr2001"}</definedName>
    <definedName name="ascnajks" localSheetId="1" hidden="1">{#N/A,#N/A,TRUE,"preg4";#N/A,#N/A,TRUE,"bazpr2001"}</definedName>
    <definedName name="ascnajks">{#N/A,#N/A,TRUE,"preg4";#N/A,#N/A,TRUE,"bazpr2001"}</definedName>
    <definedName name="asd" localSheetId="1" hidden="1">{#N/A,#N/A,TRUE,"preg4";#N/A,#N/A,TRUE,"bazpr99"}</definedName>
    <definedName name="asd" hidden="1">{#N/A,#N/A,TRUE,"preg4";#N/A,#N/A,TRUE,"bazpr99"}</definedName>
    <definedName name="asdcfvgfdsvgbh" localSheetId="1" hidden="1">{#N/A,#N/A,TRUE,"preg4";#N/A,#N/A,TRUE,"bazpr99"}</definedName>
    <definedName name="asdcfvgfdsvgbh" hidden="1">{#N/A,#N/A,TRUE,"preg4";#N/A,#N/A,TRUE,"bazpr99"}</definedName>
    <definedName name="asdf" localSheetId="1" hidden="1">{#N/A,#N/A,TRUE,"preg4";#N/A,#N/A,TRUE,"bazpr99"}</definedName>
    <definedName name="asdf" hidden="1">{#N/A,#N/A,TRUE,"preg4";#N/A,#N/A,TRUE,"bazpr99"}</definedName>
    <definedName name="asdlfkjsad" localSheetId="1" hidden="1">{"Main Economic Indicators",#N/A,FALSE,"C"}</definedName>
    <definedName name="asdlfkjsad" hidden="1">{"Main Economic Indicators",#N/A,FALSE,"C"}</definedName>
    <definedName name="asjcn" localSheetId="1" hidden="1">{#N/A,#N/A,TRUE,"preg4";#N/A,#N/A,TRUE,"bazpr99"}</definedName>
    <definedName name="asjcn">{#N/A,#N/A,TRUE,"preg4";#N/A,#N/A,TRUE,"bazpr99"}</definedName>
    <definedName name="asjkh" localSheetId="1" hidden="1">{#N/A,#N/A,TRUE,"preg4";#N/A,#N/A,TRUE,"bazpr2001"}</definedName>
    <definedName name="asjkh" hidden="1">{#N/A,#N/A,TRUE,"preg4";#N/A,#N/A,TRUE,"bazpr2001"}</definedName>
    <definedName name="ASSUM">#REF!</definedName>
    <definedName name="ASSUMB">#REF!</definedName>
    <definedName name="assumptions">#REF!</definedName>
    <definedName name="atrade">[16]!atrade</definedName>
    <definedName name="b">#REF!</definedName>
    <definedName name="BAKLANBOPB">#REF!</definedName>
    <definedName name="BAKLANDEBT2B">#REF!</definedName>
    <definedName name="BAKLDEBT1B">#REF!</definedName>
    <definedName name="basass">[24]assumptions!$A$2:$M$34</definedName>
    <definedName name="Batumi_debt">#REF!</definedName>
    <definedName name="BBB">#REF!</definedName>
    <definedName name="BCA">#REF!</definedName>
    <definedName name="BCA_GDP">#N/A</definedName>
    <definedName name="BCA_NGDP">'[25]WEO Q6'!$E$10:$AH$10</definedName>
    <definedName name="BE">#REF!</definedName>
    <definedName name="BEA">'[25]WEO Q6'!$E$141:$AH$141</definedName>
    <definedName name="BEAI">#REF!</definedName>
    <definedName name="BEAIB">#REF!</definedName>
    <definedName name="BEAIG">#REF!</definedName>
    <definedName name="BEAP">#REF!</definedName>
    <definedName name="BEAPB">#REF!</definedName>
    <definedName name="BEAPG">#REF!</definedName>
    <definedName name="BED">'[25]WEO Q6'!$E$51:$AH$51</definedName>
    <definedName name="BED_6">'[25]WEO Q6'!$E$140:$AH$140</definedName>
    <definedName name="Beg_Bal">#REF!</definedName>
    <definedName name="BEO">'[25]WEO Q6'!$E$143:$AH$143</definedName>
    <definedName name="BER">'[25]WEO Q6'!$E$142:$AH$142</definedName>
    <definedName name="BERI">#REF!</definedName>
    <definedName name="BERIB">#REF!</definedName>
    <definedName name="BERIG">#REF!</definedName>
    <definedName name="BERP">#REF!</definedName>
    <definedName name="BERPB">#REF!</definedName>
    <definedName name="BERPG">#REF!</definedName>
    <definedName name="BF">'[25]WEO Q6'!$E$54:$AH$54</definedName>
    <definedName name="BFD">#REF!</definedName>
    <definedName name="BFDA">'[25]WEO Q6'!$E$59:$AH$59</definedName>
    <definedName name="BFDI">'[25]WEO Q6'!$E$62:$AH$62</definedName>
    <definedName name="BFDIL">'[25]WEO Q6'!$E$65:$AH$65</definedName>
    <definedName name="BFDL">#REF!</definedName>
    <definedName name="BFFD">[26]weo!#REF!</definedName>
    <definedName name="BFL">#N/A</definedName>
    <definedName name="BFL_D">#REF!</definedName>
    <definedName name="BFL_DF">#REF!</definedName>
    <definedName name="BFLB">#REF!</definedName>
    <definedName name="BFLB_D">#REF!</definedName>
    <definedName name="BFLB_DF">#REF!</definedName>
    <definedName name="BFLBB_D">[26]weo!#REF!</definedName>
    <definedName name="BFLD_DF">[27]!BFLD_DF</definedName>
    <definedName name="BFLG">#REF!</definedName>
    <definedName name="BFLG_D">#REF!</definedName>
    <definedName name="BFLG_DF">#REF!</definedName>
    <definedName name="BFO">'[25]WEO Q6'!$E$94:$AH$94</definedName>
    <definedName name="BFOA">#REF!</definedName>
    <definedName name="BFOAG">'[25]WEO Q6'!$E$99:$AH$99</definedName>
    <definedName name="BFOL">'[25]WEO Q6'!$E$101:$AH$101</definedName>
    <definedName name="BFOL_B">'[25]WEO Q6'!$E$118:$AH$118</definedName>
    <definedName name="BFOL_G">'[25]WEO Q6'!$E$113:$AH$113</definedName>
    <definedName name="BFOL_L">#REF!</definedName>
    <definedName name="BFOL_O">'[25]WEO Q6'!$E$120:$AH$120</definedName>
    <definedName name="BFOL_S">#REF!</definedName>
    <definedName name="BFOLB">'[25]WEO Q6'!$E$118:$AH$118</definedName>
    <definedName name="BFOLG_L">'[25]WEO Q6'!$E$108:$AH$108</definedName>
    <definedName name="BFP">'[25]WEO Q6'!$E$68:$AH$68</definedName>
    <definedName name="BFPA">#REF!</definedName>
    <definedName name="BFPAG">'[25]WEO Q6'!$E$72:$AH$72</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#REF!</definedName>
    <definedName name="BFRA">#REF!</definedName>
    <definedName name="BFUND">#REF!</definedName>
    <definedName name="bfzxd" localSheetId="1" hidden="1">{#N/A,#N/A,TRUE,"preg4";#N/A,#N/A,TRUE,"bazpr99"}</definedName>
    <definedName name="bfzxd">{#N/A,#N/A,TRUE,"preg4";#N/A,#N/A,TRUE,"bazpr99"}</definedName>
    <definedName name="bgfc" localSheetId="1" hidden="1">{#N/A,#N/A,TRUE,"preg4";#N/A,#N/A,TRUE,"bazpr99"}</definedName>
    <definedName name="bgfc" hidden="1">{#N/A,#N/A,TRUE,"preg4";#N/A,#N/A,TRUE,"bazpr99"}</definedName>
    <definedName name="BGS">'[25]WEO Q6'!$E$12:$AH$12</definedName>
    <definedName name="bgzsdfn" localSheetId="1" hidden="1">{#N/A,#N/A,TRUE,"preg4";#N/A,#N/A,TRUE,"bazpr99"}</definedName>
    <definedName name="bgzsdfn">{#N/A,#N/A,TRUE,"preg4";#N/A,#N/A,TRUE,"bazpr99"}</definedName>
    <definedName name="bhbgv" localSheetId="1" hidden="1">{#N/A,#N/A,TRUE,"preg4";#N/A,#N/A,TRUE,"bazpr99"}</definedName>
    <definedName name="bhbgv">{#N/A,#N/A,TRUE,"preg4";#N/A,#N/A,TRUE,"bazpr99"}</definedName>
    <definedName name="BI">'[25]WEO Q6'!$E$31:$AH$31</definedName>
    <definedName name="bibi" localSheetId="1" hidden="1">{#N/A,#N/A,TRUE,"preg4";#N/A,#N/A,TRUE,"bazpr2001"}</definedName>
    <definedName name="bibi">{#N/A,#N/A,TRUE,"preg4";#N/A,#N/A,TRUE,"bazpr2001"}</definedName>
    <definedName name="BIP">'[25]WEO Q6'!$E$34:$AH$34</definedName>
    <definedName name="BK">#REF!</definedName>
    <definedName name="BKF">#REF!</definedName>
    <definedName name="BKFA">'[25]WEO Q6'!$E$43:$AH$43</definedName>
    <definedName name="BKO">'[25]WEO Q6'!$E$52:$AH$52</definedName>
    <definedName name="BM">'[25]WEO Q6'!$E$23:$AH$23</definedName>
    <definedName name="BMG">#REF!</definedName>
    <definedName name="BMII">#REF!</definedName>
    <definedName name="BMII_7">'[25]WEO Q7'!$E$48:$AH$48</definedName>
    <definedName name="BMIIB">#REF!</definedName>
    <definedName name="BMIIG">#REF!</definedName>
    <definedName name="BMS">#REF!</definedName>
    <definedName name="BOP">'[25]WEO Q6'!$E$131:$AH$131</definedName>
    <definedName name="BOPB">#REF!</definedName>
    <definedName name="BOPFIN">#REF!</definedName>
    <definedName name="BOPMAC">#REF!</definedName>
    <definedName name="BOPMEMOB">#REF!</definedName>
    <definedName name="BOPSUM">#REF!</definedName>
    <definedName name="BOPUSD">#REF!</definedName>
    <definedName name="BRASS">'[25]WEO Q6'!$E$150:$AH$150</definedName>
    <definedName name="BRASS_1">#REF!</definedName>
    <definedName name="BRASS_6">'[25]WEO Q6'!$E$127:$AH$127</definedName>
    <definedName name="Brent">OFFSET(#REF!,0,0,COUNTA(#REF!)-1)</definedName>
    <definedName name="Brenteur">OFFSET(#REF!,0,0,COUNTA(#REF!)-1)</definedName>
    <definedName name="BTR">#REF!</definedName>
    <definedName name="BTRG">'[25]WEO Q6'!$E$40:$AH$40</definedName>
    <definedName name="BX">'[25]WEO Q6'!$E$15:$AH$15</definedName>
    <definedName name="BXG">#REF!</definedName>
    <definedName name="BXS">#REF!</definedName>
    <definedName name="CalcMCV_4">"$#REF!.$E$58:$AH$58"</definedName>
    <definedName name="calcNGS_NGDP">#N/A</definedName>
    <definedName name="CAPACCB">#REF!</definedName>
    <definedName name="cbfvbc" localSheetId="1" hidden="1">{#N/A,#N/A,TRUE,"preg4";#N/A,#N/A,TRUE,"bazpr2001"}</definedName>
    <definedName name="cbfvbc">{#N/A,#N/A,TRUE,"preg4";#N/A,#N/A,TRUE,"bazpr2001"}</definedName>
    <definedName name="CCC">#REF!</definedName>
    <definedName name="CCODE">#REF!</definedName>
    <definedName name="CentralG_Fin">#REF!</definedName>
    <definedName name="CentralG_Finn">[28]CGSum!#REF!</definedName>
    <definedName name="CG.">'[29]PRIVATE DEBT-PROJECTION'!#REF!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hidden="1">{#N/A,#N/A,FALSE,"CB";#N/A,#N/A,FALSE,"CMB";#N/A,#N/A,FALSE,"NBFI"}</definedName>
    <definedName name="ChartA" localSheetId="1" hidden="1">{#N/A,#N/A,FALSE,"CB";#N/A,#N/A,FALSE,"CMB";#N/A,#N/A,FALSE,"NBFI"}</definedName>
    <definedName name="ChartA" hidden="1">{#N/A,#N/A,FALSE,"CB";#N/A,#N/A,FALSE,"CMB";#N/A,#N/A,FALSE,"NBFI"}</definedName>
    <definedName name="Chartvel" localSheetId="1" hidden="1">{#N/A,#N/A,FALSE,"CB";#N/A,#N/A,FALSE,"CMB";#N/A,#N/A,FALSE,"BSYS";#N/A,#N/A,FALSE,"NBFI";#N/A,#N/A,FALSE,"FSYS"}</definedName>
    <definedName name="Chartvel" hidden="1">{#N/A,#N/A,FALSE,"CB";#N/A,#N/A,FALSE,"CMB";#N/A,#N/A,FALSE,"BSYS";#N/A,#N/A,FALSE,"NBFI";#N/A,#N/A,FALSE,"FSYS"}</definedName>
    <definedName name="CHK3.1">#REF!</definedName>
    <definedName name="CHK5.1">'[25]WEO Q5'!$E$107:$AH$107</definedName>
    <definedName name="cirr">#REF!</definedName>
    <definedName name="cjkshjv" localSheetId="1" hidden="1">{#N/A,#N/A,TRUE,"preg4";#N/A,#N/A,TRUE,"bazpr99"}</definedName>
    <definedName name="cjkshjv" hidden="1">{#N/A,#N/A,TRUE,"preg4";#N/A,#N/A,TRUE,"bazpr99"}</definedName>
    <definedName name="COL">[21]Projections!#REF!</definedName>
    <definedName name="copystart">#REF!</definedName>
    <definedName name="Copytodebt">'[1]in-out'!#REF!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UADRO_10.3.1">'[30]fondo promedio'!$A$36:$L$74</definedName>
    <definedName name="CUADRO_N__4.1.3">#REF!</definedName>
    <definedName name="cvb" localSheetId="1" hidden="1">{#N/A,#N/A,TRUE,"preg4";#N/A,#N/A,TRUE,"bazpr99"}</definedName>
    <definedName name="cvb">{#N/A,#N/A,TRUE,"preg4";#N/A,#N/A,TRUE,"bazpr99"}</definedName>
    <definedName name="cVF">'[29]PRIVATE DEBT-PROJECTION'!#REF!</definedName>
    <definedName name="cvsdf" localSheetId="1" hidden="1">{#N/A,#N/A,TRUE,"preg4";#N/A,#N/A,TRUE,"bazpr99"}</definedName>
    <definedName name="cvsdf">{#N/A,#N/A,TRUE,"preg4";#N/A,#N/A,TRUE,"bazpr99"}</definedName>
    <definedName name="cvx" localSheetId="1" hidden="1">{#N/A,#N/A,TRUE,"preg4";#N/A,#N/A,TRUE,"bazpr99"}</definedName>
    <definedName name="cvx">{#N/A,#N/A,TRUE,"preg4";#N/A,#N/A,TRUE,"bazpr99"}</definedName>
    <definedName name="D">#REF!</definedName>
    <definedName name="D_12">'[17]PRIVATE DEBT-PROJECTION'!#REF!</definedName>
    <definedName name="D_B">'[25]WEO Q7'!$E$22:$AH$22</definedName>
    <definedName name="d_d" localSheetId="1" hidden="1">{#N/A,#N/A,TRUE,"preg4";#N/A,#N/A,TRUE,"bazpr2001"}</definedName>
    <definedName name="d_d">{#N/A,#N/A,TRUE,"preg4";#N/A,#N/A,TRUE,"bazpr2001"}</definedName>
    <definedName name="D_D_Sdiff">"$#REF!.$E$105:$AH$105"</definedName>
    <definedName name="D_D_Sdiff1">"$#REF!.$E$106:$AH$106"</definedName>
    <definedName name="D_G">'[25]WEO Q7'!$E$21:$AH$21</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#REF!</definedName>
    <definedName name="D_SRM">'[25]WEO Q7'!$E$34:$AH$34</definedName>
    <definedName name="D_SY">'[25]WEO Q7'!$E$10:$AH$10</definedName>
    <definedName name="DA">#REF!</definedName>
    <definedName name="DAB">#REF!</definedName>
    <definedName name="DABproj">#N/A</definedName>
    <definedName name="DAG">#REF!</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abase_MI">#REF!</definedName>
    <definedName name="DATE">[21]Sum1!#REF!</definedName>
    <definedName name="date1">#REF!</definedName>
    <definedName name="datebop">#REF!</definedName>
    <definedName name="datemon">[31]FixedMS!#REF!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hidden="1">{#N/A,#N/A,TRUE,"preg4";#N/A,#N/A,TRUE,"bazpr2001"}</definedName>
    <definedName name="ddd" localSheetId="1"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hidden="1">{#N/A,#N/A,TRUE,"preg4";#N/A,#N/A,TRUE,"bazpr2001"}</definedName>
    <definedName name="DDRB">#REF!</definedName>
    <definedName name="DDRO">#REF!</definedName>
    <definedName name="DEBITNI1" localSheetId="2">#REF!</definedName>
    <definedName name="DEBITNI1">#REF!</definedName>
    <definedName name="DEBITNI1000" localSheetId="2">#REF!</definedName>
    <definedName name="DEBITNI1000">#REF!</definedName>
    <definedName name="DEBITNI9999999" localSheetId="2">#REF!</definedName>
    <definedName name="DEBITNI9999999">#REF!</definedName>
    <definedName name="DEBRIEF">#REF!</definedName>
    <definedName name="DEBT">#REF!</definedName>
    <definedName name="DEBT1B">#REF!</definedName>
    <definedName name="DEBT2B">#REF!</definedName>
    <definedName name="DEFL">#REF!</definedName>
    <definedName name="desfs">MATCH(0.01,End_Bal,-1)+1</definedName>
    <definedName name="dfbf" localSheetId="1" hidden="1">{#N/A,#N/A,TRUE,"preg4";#N/A,#N/A,TRUE,"bazpr99"}</definedName>
    <definedName name="dfbf" hidden="1">{#N/A,#N/A,TRUE,"preg4";#N/A,#N/A,TRUE,"bazpr99"}</definedName>
    <definedName name="dfbgfbgftr" localSheetId="1" hidden="1">{#N/A,#N/A,TRUE,"preg4";#N/A,#N/A,TRUE,"bazpr2000"}</definedName>
    <definedName name="dfbgfbgftr" hidden="1">{#N/A,#N/A,TRUE,"preg4";#N/A,#N/A,TRUE,"bazpr2000"}</definedName>
    <definedName name="dfddfhb" localSheetId="1" hidden="1">{#N/A,#N/A,TRUE,"preg4";#N/A,#N/A,TRUE,"bazpr99"}</definedName>
    <definedName name="dfddfhb" hidden="1">{#N/A,#N/A,TRUE,"preg4";#N/A,#N/A,TRUE,"bazpr99"}</definedName>
    <definedName name="dfgddfg" localSheetId="1" hidden="1">{#N/A,#N/A,TRUE,"preg4";#N/A,#N/A,TRUE,"bazpr2001"}</definedName>
    <definedName name="dfgddfg">{#N/A,#N/A,TRUE,"preg4";#N/A,#N/A,TRUE,"bazpr2001"}</definedName>
    <definedName name="dfgdf" localSheetId="1"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hidden="1">{#N/A,#N/A,TRUE,"preg4";#N/A,#N/A,TRUE,"bazpr2001"}</definedName>
    <definedName name="dfgsd" localSheetId="1"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hidden="1">{#N/A,#N/A,TRUE,"preg4";#N/A,#N/A,TRUE,"bazpr99"}</definedName>
    <definedName name="dfrfr" localSheetId="1" hidden="1">{#N/A,#N/A,TRUE,"preg4";#N/A,#N/A,TRUE,"bazpr99"}</definedName>
    <definedName name="dfrfr" hidden="1">{#N/A,#N/A,TRUE,"preg4";#N/A,#N/A,TRUE,"bazpr99"}</definedName>
    <definedName name="dfscv" localSheetId="1" hidden="1">{#N/A,#N/A,TRUE,"preg4";#N/A,#N/A,TRUE,"bazpr99"}</definedName>
    <definedName name="dfscv">{#N/A,#N/A,TRUE,"preg4";#N/A,#N/A,TRUE,"bazpr99"}</definedName>
    <definedName name="DFXSBG" localSheetId="1" hidden="1">{#N/A,#N/A,TRUE,"preg4";#N/A,#N/A,TRUE,"bazpr99"}</definedName>
    <definedName name="DFXSBG">{#N/A,#N/A,TRUE,"preg4";#N/A,#N/A,TRUE,"bazpr99"}</definedName>
    <definedName name="DG">#REF!</definedName>
    <definedName name="DG_S">'[25]WEO Q7'!$E$18:$AH$18</definedName>
    <definedName name="DGproj">#N/A</definedName>
    <definedName name="dgrvdf" localSheetId="1" hidden="1">{#N/A,#N/A,TRUE,"preg4";#N/A,#N/A,TRUE,"bazpr2001"}</definedName>
    <definedName name="dgrvdf">{#N/A,#N/A,TRUE,"preg4";#N/A,#N/A,TRUE,"bazpr2001"}</definedName>
    <definedName name="dgsdgsd" localSheetId="1"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hidden="1">{#N/A,#N/A,TRUE,"preg4";#N/A,#N/A,TRUE,"bazpr99"}</definedName>
    <definedName name="dhjuhjk" localSheetId="1" hidden="1">{#N/A,#N/A,TRUE,"preg4";#N/A,#N/A,TRUE,"bazpr99"}</definedName>
    <definedName name="dhjuhjk">{#N/A,#N/A,TRUE,"preg4";#N/A,#N/A,TRUE,"bazpr99"}</definedName>
    <definedName name="Discount_IDA">#REF!</definedName>
    <definedName name="Discount_NC">#REF!</definedName>
    <definedName name="DiscountRate">#REF!</definedName>
    <definedName name="DO">'[25]WEO Q7'!$E$29:$AH$29</definedName>
    <definedName name="DOCFILE">[32]Contents!$B$37</definedName>
    <definedName name="documentation">#REF!</definedName>
    <definedName name="dolg2" localSheetId="1"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hidden="1">{#N/A,#N/A,TRUE,"preg4";#N/A,#N/A,TRUE,"bazpr2001"}</definedName>
    <definedName name="Dproj">#N/A</definedName>
    <definedName name="drt" localSheetId="1" hidden="1">{#N/A,#N/A,TRUE,"preg4";#N/A,#N/A,TRUE,"bazpr99"}</definedName>
    <definedName name="drt">{#N/A,#N/A,TRUE,"preg4";#N/A,#N/A,TRUE,"bazpr99"}</definedName>
    <definedName name="ds" localSheetId="1"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hidden="1">{#N/A,#N/A,TRUE,"preg4";#N/A,#N/A,TRUE,"bazpr99"}</definedName>
    <definedName name="dsa" localSheetId="1" hidden="1">{#N/A,#N/A,TRUE,"preg4";#N/A,#N/A,TRUE,"bazpr99"}</definedName>
    <definedName name="dsa">{#N/A,#N/A,TRUE,"preg4";#N/A,#N/A,TRUE,"bazpr99"}</definedName>
    <definedName name="DSA_Assumptions">#REF!</definedName>
    <definedName name="dsaout">#REF!</definedName>
    <definedName name="dscvv" localSheetId="1" hidden="1">{#N/A,#N/A,TRUE,"preg4";#N/A,#N/A,TRUE,"bazpr99"}</definedName>
    <definedName name="dscvv" hidden="1">{#N/A,#N/A,TRUE,"preg4";#N/A,#N/A,TRUE,"bazpr99"}</definedName>
    <definedName name="DSD">#N/A</definedName>
    <definedName name="DSD_S">#N/A</definedName>
    <definedName name="DSDB">#N/A</definedName>
    <definedName name="DSDG">#N/A</definedName>
    <definedName name="DSI">#REF!</definedName>
    <definedName name="DSIB">#REF!</definedName>
    <definedName name="DSIBproj">#N/A</definedName>
    <definedName name="DSIG">#REF!</definedName>
    <definedName name="DSIGproj">#N/A</definedName>
    <definedName name="DSIproj">#N/A</definedName>
    <definedName name="DSISD">#N/A</definedName>
    <definedName name="DSISDB">#N/A</definedName>
    <definedName name="DSISDG">#N/A</definedName>
    <definedName name="DSP">#REF!</definedName>
    <definedName name="DSPB">#REF!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hidden="1">{#N/A,#N/A,TRUE,"preg4";#N/A,#N/A,TRUE,"bazpr2001"}</definedName>
    <definedName name="dxv" localSheetId="1" hidden="1">{#N/A,#N/A,TRUE,"preg4";#N/A,#N/A,TRUE,"bazpr2000"}</definedName>
    <definedName name="dxv" hidden="1">{#N/A,#N/A,TRUE,"preg4";#N/A,#N/A,TRUE,"bazpr2000"}</definedName>
    <definedName name="dxvzsd" localSheetId="1" hidden="1">{#N/A,#N/A,TRUE,"preg4";#N/A,#N/A,TRUE,"bazpr99"}</definedName>
    <definedName name="dxvzsd" hidden="1">{#N/A,#N/A,TRUE,"preg4";#N/A,#N/A,TRUE,"bazpr99"}</definedName>
    <definedName name="e" localSheetId="1"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hidden="1">{#N/A,#N/A,TRUE,"preg4";#N/A,#N/A,TRUE,"bazpr2000"}</definedName>
    <definedName name="EBRD">#REF!</definedName>
    <definedName name="èçíîñ">'[17]PRIVATE DEBT-PROJECTION'!#REF!</definedName>
    <definedName name="ecyrt" localSheetId="1" hidden="1">{#N/A,#N/A,FALSE,"EXTDEBT"}</definedName>
    <definedName name="ecyrt" hidden="1">{#N/A,#N/A,FALSE,"EXTDEBT"}</definedName>
    <definedName name="EDNA">'[25]WEO Q6'!$E$151:$AH$151</definedName>
    <definedName name="EDNA_B">#REF!</definedName>
    <definedName name="EDNA_D">#REF!</definedName>
    <definedName name="EDNA_T">#REF!</definedName>
    <definedName name="EDNE">#REF!</definedName>
    <definedName name="ednokratnaotpala2">{#N/A,#N/A,TRUE,"preg4";#N/A,#N/A,TRUE,"bazpr2000"}</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hidden="1">{#N/A,#N/A,TRUE,"preg4";#N/A,#N/A,TRUE,"bazpr2001"}</definedName>
    <definedName name="EECB">#REF!</definedName>
    <definedName name="eefff" localSheetId="1" hidden="1">{#N/A,#N/A,TRUE,"preg4";#N/A,#N/A,TRUE,"bazpr99"}</definedName>
    <definedName name="eefff">{#N/A,#N/A,TRUE,"preg4";#N/A,#N/A,TRUE,"bazpr99"}</definedName>
    <definedName name="effrfrg" localSheetId="1" hidden="1">{#N/A,#N/A,TRUE,"preg4";#N/A,#N/A,TRUE,"bazpr99"}</definedName>
    <definedName name="effrfrg">{#N/A,#N/A,TRUE,"preg4";#N/A,#N/A,TRUE,"bazpr99"}</definedName>
    <definedName name="egegegeg" localSheetId="1" hidden="1">{#N/A,#N/A,TRUE,"preg4";#N/A,#N/A,TRUE,"bazpr99"}</definedName>
    <definedName name="egegegeg">{#N/A,#N/A,TRUE,"preg4";#N/A,#N/A,TRUE,"bazpr99"}</definedName>
    <definedName name="EISCODE">#REF!</definedName>
    <definedName name="empty" localSheetId="1">'[25]WEO Q5'!$DZ$1</definedName>
    <definedName name="Empty">'[33]Box-Trimese~ni dr`avni zapiData'!$AB$1</definedName>
    <definedName name="End_Bal">#REF!</definedName>
    <definedName name="ENDA">#REF!</definedName>
    <definedName name="er" localSheetId="1"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hidden="1">{"Main Economic Indicators",#N/A,FALSE,"C"}</definedName>
    <definedName name="ergferger" localSheetId="1" hidden="1">{"Main Economic Indicators",#N/A,FALSE,"C"}</definedName>
    <definedName name="ergferger" hidden="1">{"Main Economic Indicators",#N/A,FALSE,"C"}</definedName>
    <definedName name="ESAF_QUAR_GDP">#REF!</definedName>
    <definedName name="esafr">#REF!</definedName>
    <definedName name="esege" localSheetId="1" hidden="1">{#N/A,#N/A,TRUE,"preg4";#N/A,#N/A,TRUE,"bazpr2001"}</definedName>
    <definedName name="esege">{#N/A,#N/A,TRUE,"preg4";#N/A,#N/A,TRUE,"bazpr2001"}</definedName>
    <definedName name="EUavg">'[34]Proj cur'!$C$18:$DZ$18</definedName>
    <definedName name="EUeop">'[34]Proj cur'!$C$17:$DZ$17</definedName>
    <definedName name="ew\" localSheetId="1"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hidden="1">{#N/A,#N/A,TRUE,"preg4";#N/A,#N/A,TRUE,"bazpr99"}</definedName>
    <definedName name="Ex_Account_Details">'[25]EXT ACCT'!$A$2:$BN$116</definedName>
    <definedName name="Excel_BuiltIn__FilterDatabase_1">'[35]CG Final'!$AJ$173:$BC$219</definedName>
    <definedName name="Excel_BuiltIn__FilterDatabase_1_1">'[36]CG Final'!$AJ$173:$BC$219</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[37]CG_SRA!#REF!</definedName>
    <definedName name="Excel_BuiltIn__FilterDatabase_3">'[37]CG core Input'!#REF!</definedName>
    <definedName name="Excel_BuiltIn_Print_Area_2_1">#REF!</definedName>
    <definedName name="Excel_BuiltIn_Print_Area_2_1_1">#REF!</definedName>
    <definedName name="Excel_BuiltIn_Print_Titles">"$#REF!.$A$1:$C$65536;$#REF!.$A$1:$IV$7"</definedName>
    <definedName name="Excel_BuiltIn_Print_Titles_8">'[38]CG Mon'!$B$1:$B$65536,'[38]CG Mon'!$A$1:$GV$9</definedName>
    <definedName name="exch">'[34]Proj cur'!$DM$13:$DQ$13</definedName>
    <definedName name="ExitWRS">[39]Main!$AB$25</definedName>
    <definedName name="Exp_alpha">#REF!</definedName>
    <definedName name="Exp_change">#REF!</definedName>
    <definedName name="Exp_region">#REF!</definedName>
    <definedName name="Exp_share">#REF!</definedName>
    <definedName name="externalaccountfxrateblock">'[40]Proj sf'!#REF!</definedName>
    <definedName name="Extra_Pay">#REF!</definedName>
    <definedName name="_xlnm.Extract">#REF!</definedName>
    <definedName name="fasdgh" localSheetId="1"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hidden="1">{#N/A,#N/A,TRUE,"preg4";#N/A,#N/A,TRUE,"bazpr2000"}</definedName>
    <definedName name="fasef" localSheetId="1"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hidden="1">{#N/A,#N/A,TRUE,"preg4";#N/A,#N/A,TRUE,"bazpr2000"}</definedName>
    <definedName name="fba">'[22]PRIVATE DEBT-PROJECTION'!#REF!</definedName>
    <definedName name="fdas" localSheetId="1"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hidden="1">{#N/A,#N/A,TRUE,"preg4";#N/A,#N/A,TRUE,"bazpr2001"}</definedName>
    <definedName name="fdashg" localSheetId="1"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hidden="1">{#N/A,#N/A,TRUE,"preg4";#N/A,#N/A,TRUE,"bazpr99"}</definedName>
    <definedName name="fdbvcbv" localSheetId="1" hidden="1">{#N/A,#N/A,TRUE,"preg4";#N/A,#N/A,TRUE,"bazpr2001"}</definedName>
    <definedName name="fdbvcbv">{#N/A,#N/A,TRUE,"preg4";#N/A,#N/A,TRUE,"bazpr2001"}</definedName>
    <definedName name="fdgbvdf" localSheetId="1" hidden="1">{#N/A,#N/A,TRUE,"preg4";#N/A,#N/A,TRUE,"bazpr99"}</definedName>
    <definedName name="fdgbvdf">{#N/A,#N/A,TRUE,"preg4";#N/A,#N/A,TRUE,"bazpr99"}</definedName>
    <definedName name="fdsa" localSheetId="1" hidden="1">{#N/A,#N/A,TRUE,"preg4";#N/A,#N/A,TRUE,"bazpr2001"}</definedName>
    <definedName name="fdsa" hidden="1">{#N/A,#N/A,TRUE,"preg4";#N/A,#N/A,TRUE,"bazpr2001"}</definedName>
    <definedName name="fdsah" localSheetId="1"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hidden="1">{#N/A,#N/A,TRUE,"preg4";#N/A,#N/A,TRUE,"bazpr99"}</definedName>
    <definedName name="fdsbv" localSheetId="1" hidden="1">{#N/A,#N/A,TRUE,"preg4";#N/A,#N/A,TRUE,"bazpr99"}</definedName>
    <definedName name="fdsbv" hidden="1">{#N/A,#N/A,TRUE,"preg4";#N/A,#N/A,TRUE,"bazpr99"}</definedName>
    <definedName name="fdx" localSheetId="1" hidden="1">{#N/A,#N/A,TRUE,"preg4";#N/A,#N/A,TRUE,"bazpr2000"}</definedName>
    <definedName name="fdx">{#N/A,#N/A,TRUE,"preg4";#N/A,#N/A,TRUE,"bazpr2000"}</definedName>
    <definedName name="fdxcb" localSheetId="1" hidden="1">{#N/A,#N/A,TRUE,"preg4";#N/A,#N/A,TRUE,"bazpr99"}</definedName>
    <definedName name="fdxcb">{#N/A,#N/A,TRUE,"preg4";#N/A,#N/A,TRUE,"bazpr99"}</definedName>
    <definedName name="fe" localSheetId="1"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hidden="1">{#N/A,#N/A,TRUE,"preg4";#N/A,#N/A,TRUE,"bazpr99"}</definedName>
    <definedName name="fesdd" localSheetId="1" hidden="1">{#N/A,#N/A,TRUE,"preg4";#N/A,#N/A,TRUE,"bazpr99"}</definedName>
    <definedName name="fesdd" hidden="1">{#N/A,#N/A,TRUE,"preg4";#N/A,#N/A,TRUE,"bazpr99"}</definedName>
    <definedName name="ff" localSheetId="1"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hidden="1">{#N/A,#N/A,TRUE,"preg4";#N/A,#N/A,TRUE,"bazpr99"}</definedName>
    <definedName name="ffaa" localSheetId="1"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hidden="1">{#N/A,#N/A,TRUE,"preg4";#N/A,#N/A,TRUE,"bazpr99"}</definedName>
    <definedName name="ffd" localSheetId="1"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hidden="1">{#N/A,#N/A,TRUE,"preg4";#N/A,#N/A,TRUE,"bazpr99"}</definedName>
    <definedName name="ffffffffffffffffffffffffffff" localSheetId="1" hidden="1">{#N/A,#N/A,TRUE,"preg4";#N/A,#N/A,TRUE,"bazpr99"}</definedName>
    <definedName name="ffffffffffffffffffffffffffff">{#N/A,#N/A,TRUE,"preg4";#N/A,#N/A,TRUE,"bazpr99"}</definedName>
    <definedName name="ffs" localSheetId="1"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hidden="1">{#N/A,#N/A,TRUE,"preg4";#N/A,#N/A,TRUE,"bazpr99"}</definedName>
    <definedName name="fgbv" localSheetId="1" hidden="1">{#N/A,#N/A,TRUE,"preg4";#N/A,#N/A,TRUE,"bazpr2001"}</definedName>
    <definedName name="fgbv" hidden="1">{#N/A,#N/A,TRUE,"preg4";#N/A,#N/A,TRUE,"bazpr2001"}</definedName>
    <definedName name="fghggh" localSheetId="1" hidden="1">{#N/A,#N/A,TRUE,"preg4";#N/A,#N/A,TRUE,"bazpr99"}</definedName>
    <definedName name="fghggh" hidden="1">{#N/A,#N/A,TRUE,"preg4";#N/A,#N/A,TRUE,"bazpr99"}</definedName>
    <definedName name="figure">#REF!</definedName>
    <definedName name="figureq">#REF!</definedName>
    <definedName name="fill" hidden="1">'[41]Macroframework-Ver.1'!$A$1:$A$267</definedName>
    <definedName name="finansiranje_2" localSheetId="1" hidden="1">{#N/A,#N/A,TRUE,"preg4";#N/A,#N/A,TRUE,"bazpr99"}</definedName>
    <definedName name="finansiranje_2">{#N/A,#N/A,TRUE,"preg4";#N/A,#N/A,TRUE,"bazpr99"}</definedName>
    <definedName name="Finansisko_itn_">#REF!</definedName>
    <definedName name="Fisc">#REF!</definedName>
    <definedName name="FISINP">[24]fiscal!$B$6:$M$45</definedName>
    <definedName name="fiti_0916">#REF!</definedName>
    <definedName name="fitreal">OFFSET([42]stanovi!#REF!,0,0,COUNTA([42]stanovi!#REF!)-1)</definedName>
    <definedName name="fjcre">{#N/A,#N/A,TRUE,"preg4";#N/A,#N/A,TRUE,"bazpr99"}</definedName>
    <definedName name="FMB">"$#REF!.$E$51:$AH$51"</definedName>
    <definedName name="fraer" localSheetId="1"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hidden="1">{#N/A,#N/A,TRUE,"preg4";#N/A,#N/A,TRUE,"bazpr99"}</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rt">#REF!</definedName>
    <definedName name="fsd" localSheetId="1" hidden="1">{#N/A,#N/A,TRUE,"preg4";#N/A,#N/A,TRUE,"bazpr2001"}</definedName>
    <definedName name="fsd" hidden="1">{#N/A,#N/A,TRUE,"preg4";#N/A,#N/A,TRUE,"bazpr2001"}</definedName>
    <definedName name="fsssf" localSheetId="1"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hidden="1">{#N/A,#N/A,TRUE,"preg4";#N/A,#N/A,TRUE,"bazpr99"}</definedName>
    <definedName name="Full_Print">#REF!</definedName>
    <definedName name="FUNDOBL">#REF!</definedName>
    <definedName name="FUNDOBLB">#REF!</definedName>
    <definedName name="fvxcbbn" localSheetId="1" hidden="1">{#N/A,#N/A,TRUE,"preg4";#N/A,#N/A,TRUE,"bazpr2001"}</definedName>
    <definedName name="fvxcbbn">{#N/A,#N/A,TRUE,"preg4";#N/A,#N/A,TRUE,"bazpr2001"}</definedName>
    <definedName name="g" localSheetId="1"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hidden="1">{#N/A,#N/A,TRUE,"preg4";#N/A,#N/A,TRUE,"bazpr99"}</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#REF!</definedName>
    <definedName name="GCND">"$#REF!.$E$24:$AH$24"</definedName>
    <definedName name="GCND_NGDP">"$#REF!.$E$25:$AH$25"</definedName>
    <definedName name="GCRG">#REF!</definedName>
    <definedName name="GeneralG_Fin">#REF!</definedName>
    <definedName name="gfb" localSheetId="1" hidden="1">{#N/A,#N/A,TRUE,"preg4";#N/A,#N/A,TRUE,"bazpr2000"}</definedName>
    <definedName name="gfb">{#N/A,#N/A,TRUE,"preg4";#N/A,#N/A,TRUE,"bazpr2000"}</definedName>
    <definedName name="gfgtfxbgf" localSheetId="1" hidden="1">{#N/A,#N/A,TRUE,"preg4";#N/A,#N/A,TRUE,"bazpr99"}</definedName>
    <definedName name="gfgtfxbgf" hidden="1">{#N/A,#N/A,TRUE,"preg4";#N/A,#N/A,TRUE,"bazpr99"}</definedName>
    <definedName name="gfrvb" localSheetId="1" hidden="1">{#N/A,#N/A,TRUE,"preg4";#N/A,#N/A,TRUE,"bazpr99"}</definedName>
    <definedName name="gfrvb" hidden="1">{#N/A,#N/A,TRUE,"preg4";#N/A,#N/A,TRUE,"bazpr99"}</definedName>
    <definedName name="gfsesefsdf" localSheetId="1" hidden="1">{#N/A,#N/A,TRUE,"preg4";#N/A,#N/A,TRUE,"bazpr99"}</definedName>
    <definedName name="gfsesefsdf">{#N/A,#N/A,TRUE,"preg4";#N/A,#N/A,TRUE,"bazpr99"}</definedName>
    <definedName name="gg" localSheetId="1"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hidden="1">{#N/A,#N/A,TRUE,"preg4";#N/A,#N/A,TRUE,"bazpr99"}</definedName>
    <definedName name="gge" localSheetId="1"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hidden="1">{#N/A,#N/A,TRUE,"preg4";#N/A,#N/A,TRUE,"bazpr99"}</definedName>
    <definedName name="GGED">"$#REF!.$E$35:$AH$35"</definedName>
    <definedName name="GGEI">"$#REF!.$E$38:$AH$38"</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2">#REF!</definedName>
    <definedName name="gggdgdgdg">#REF!</definedName>
    <definedName name="GGND">"$#REF!.$E$46:$AH$46"</definedName>
    <definedName name="GGRG">#REF!</definedName>
    <definedName name="ghfa" localSheetId="1"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hidden="1">{#N/A,#N/A,TRUE,"preg4";#N/A,#N/A,TRUE,"bazpr2000"}</definedName>
    <definedName name="ghhhh">#REF!</definedName>
    <definedName name="gr" localSheetId="1" hidden="1">{#N/A,#N/A,TRUE,"preg4";#N/A,#N/A,TRUE,"bazpr99"}</definedName>
    <definedName name="gr">{#N/A,#N/A,TRUE,"preg4";#N/A,#N/A,TRUE,"bazpr99"}</definedName>
    <definedName name="Grace_IDA">#REF!</definedName>
    <definedName name="Grace_NC">#REF!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#REF!</definedName>
    <definedName name="gs" localSheetId="1"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hidden="1">{#N/A,#N/A,TRUE,"preg4";#N/A,#N/A,TRUE,"bazpr99"}</definedName>
    <definedName name="H1H2">#REF!</definedName>
    <definedName name="Header_Row">ROW(#REF!)</definedName>
    <definedName name="HEADING">#REF!</definedName>
    <definedName name="hello" localSheetId="1" hidden="1">{#N/A,#N/A,FALSE,"CB";#N/A,#N/A,FALSE,"CMB";#N/A,#N/A,FALSE,"BSYS";#N/A,#N/A,FALSE,"NBFI";#N/A,#N/A,FALSE,"FSYS"}</definedName>
    <definedName name="hello" hidden="1">{#N/A,#N/A,FALSE,"CB";#N/A,#N/A,FALSE,"CMB";#N/A,#N/A,FALSE,"BSYS";#N/A,#N/A,FALSE,"NBFI";#N/A,#N/A,FALSE,"FSYS"}</definedName>
    <definedName name="hfhy">[43]salda_10_06_ime!$A$1:$I$124</definedName>
    <definedName name="hjvfi" localSheetId="1" hidden="1">{#N/A,#N/A,TRUE,"preg4";#N/A,#N/A,TRUE,"bazpr2001"}</definedName>
    <definedName name="hjvfi">{#N/A,#N/A,TRUE,"preg4";#N/A,#N/A,TRUE,"bazpr2001"}</definedName>
    <definedName name="hnugujko" localSheetId="1" hidden="1">{#N/A,#N/A,TRUE,"preg4";#N/A,#N/A,TRUE,"bazpr99"}</definedName>
    <definedName name="hnugujko">{#N/A,#N/A,TRUE,"preg4";#N/A,#N/A,TRUE,"bazpr99"}</definedName>
    <definedName name="Hoteli_i_restorani">#REF!</definedName>
    <definedName name="hsdjkdfnha" localSheetId="1" hidden="1">{#N/A,#N/A,TRUE,"preg4";#N/A,#N/A,TRUE,"bazpr99"}</definedName>
    <definedName name="hsdjkdfnha">{#N/A,#N/A,TRUE,"preg4";#N/A,#N/A,TRUE,"bazpr99"}</definedName>
    <definedName name="hsxdw">{#N/A,#N/A,TRUE,"preg4";#N/A,#N/A,TRUE,"bazpr99"}</definedName>
    <definedName name="hy" localSheetId="1" hidden="1">{#N/A,#N/A,TRUE,"preg4";#N/A,#N/A,TRUE,"bazpr2000"}</definedName>
    <definedName name="hy">{#N/A,#N/A,TRUE,"preg4";#N/A,#N/A,TRUE,"bazpr2000"}</definedName>
    <definedName name="i" localSheetId="1" hidden="1">{#N/A,#N/A,TRUE,"preg4";#N/A,#N/A,TRUE,"bazpr99"}</definedName>
    <definedName name="i">{#N/A,#N/A,TRUE,"preg4";#N/A,#N/A,TRUE,"bazpr99"}</definedName>
    <definedName name="IDAr">#REF!</definedName>
    <definedName name="IM">#REF!</definedName>
    <definedName name="ime">[44]look!$A$1:$B$312</definedName>
    <definedName name="ime_1">[44]look!$A$1:$B$312</definedName>
    <definedName name="ime_10">[45]look!$A$1:$B$312</definedName>
    <definedName name="ime_11">[44]look!$A$1:$B$312</definedName>
    <definedName name="ime_12">[44]look!$A$1:$B$312</definedName>
    <definedName name="ime_15">[44]look!$A$1:$B$312</definedName>
    <definedName name="ime_8">[45]look!$A$1:$B$312</definedName>
    <definedName name="IMF">#REF!</definedName>
    <definedName name="Imp_alpha">#REF!</definedName>
    <definedName name="Imp_change">#REF!</definedName>
    <definedName name="Imp_region">#REF!</definedName>
    <definedName name="Imp_share">#REF!</definedName>
    <definedName name="indfr">OFFSET([42]stanovi!$C$3,0,0,COUNTA([42]stanovi!$C:$C)-1)</definedName>
    <definedName name="Industrija">#REF!</definedName>
    <definedName name="inflation" hidden="1">[46]TAB34!#REF!</definedName>
    <definedName name="INPUT_2">[18]Input!#REF!</definedName>
    <definedName name="INPUT_4">[18]Input!#REF!</definedName>
    <definedName name="instfak" localSheetId="1" hidden="1">{#N/A,#N/A,TRUE,"preg4";#N/A,#N/A,TRUE,"bazpr99"}</definedName>
    <definedName name="instfak">{#N/A,#N/A,TRUE,"preg4";#N/A,#N/A,TRUE,"bazpr99"}</definedName>
    <definedName name="Int">#REF!</definedName>
    <definedName name="Interest_IDA">#REF!</definedName>
    <definedName name="Interest_NC">#REF!</definedName>
    <definedName name="Interest_Rate">#REF!</definedName>
    <definedName name="InterestRate">#REF!</definedName>
    <definedName name="îòïëàòè_âî_ãîäèíàòà">'[17]PRIVATE DEBT-PROJECTION'!#REF!</definedName>
    <definedName name="ip" localSheetId="1" hidden="1">{#N/A,#N/A,TRUE,"preg4";#N/A,#N/A,TRUE,"bazpr99"}</definedName>
    <definedName name="ip" hidden="1">{#N/A,#N/A,TRUE,"preg4";#N/A,#N/A,TRUE,"bazpr99"}</definedName>
    <definedName name="IZVOZ1999_27" localSheetId="2">#REF!</definedName>
    <definedName name="IZVOZ1999_27">#REF!</definedName>
    <definedName name="IZVOZ2000_27" localSheetId="2">#REF!</definedName>
    <definedName name="IZVOZ2000_27">#REF!</definedName>
    <definedName name="IZVOZ2000_YU_KO" localSheetId="1">#REF!</definedName>
    <definedName name="IZVOZ2000_YU_KO" localSheetId="2">#REF!</definedName>
    <definedName name="IZVOZ2000_YU_KO" localSheetId="5">#REF!</definedName>
    <definedName name="IZVOZ2000_YU_KO" localSheetId="6">#REF!</definedName>
    <definedName name="IZVOZ2000_YU_KO" localSheetId="7">#REF!</definedName>
    <definedName name="IZVOZ2000_YU_KO">#REF!</definedName>
    <definedName name="IZVOZ2000_YU_KO_DO_4MES" localSheetId="1">#REF!</definedName>
    <definedName name="IZVOZ2000_YU_KO_DO_4MES" localSheetId="2">#REF!</definedName>
    <definedName name="IZVOZ2000_YU_KO_DO_4MES" localSheetId="5">#REF!</definedName>
    <definedName name="IZVOZ2000_YU_KO_DO_4MES" localSheetId="6">#REF!</definedName>
    <definedName name="IZVOZ2000_YU_KO_DO_4MES" localSheetId="7">#REF!</definedName>
    <definedName name="IZVOZ2000_YU_KO_DO_4MES">#REF!</definedName>
    <definedName name="IZVOZ2000_YU_KO_SA_6_MESECOM" localSheetId="1">#REF!</definedName>
    <definedName name="IZVOZ2000_YU_KO_SA_6_MESECOM" localSheetId="2">#REF!</definedName>
    <definedName name="IZVOZ2000_YU_KO_SA_6_MESECOM" localSheetId="5">#REF!</definedName>
    <definedName name="IZVOZ2000_YU_KO_SA_6_MESECOM" localSheetId="6">#REF!</definedName>
    <definedName name="IZVOZ2000_YU_KO_SA_6_MESECOM" localSheetId="7">#REF!</definedName>
    <definedName name="IZVOZ2000_YU_KO_SA_6_MESECOM">#REF!</definedName>
    <definedName name="IZVOZ2001_27" localSheetId="2">#REF!</definedName>
    <definedName name="IZVOZ2001_27">#REF!</definedName>
    <definedName name="IZVOZ2001_YU_KO" localSheetId="1">#REF!</definedName>
    <definedName name="IZVOZ2001_YU_KO" localSheetId="2">#REF!</definedName>
    <definedName name="IZVOZ2001_YU_KO" localSheetId="5">#REF!</definedName>
    <definedName name="IZVOZ2001_YU_KO" localSheetId="6">#REF!</definedName>
    <definedName name="IZVOZ2001_YU_KO" localSheetId="7">#REF!</definedName>
    <definedName name="IZVOZ2001_YU_KO">#REF!</definedName>
    <definedName name="IZVOZ2001_YU_KO_NOVO" localSheetId="1">#REF!</definedName>
    <definedName name="IZVOZ2001_YU_KO_NOVO" localSheetId="2">#REF!</definedName>
    <definedName name="IZVOZ2001_YU_KO_NOVO" localSheetId="5">#REF!</definedName>
    <definedName name="IZVOZ2001_YU_KO_NOVO" localSheetId="6">#REF!</definedName>
    <definedName name="IZVOZ2001_YU_KO_NOVO" localSheetId="7">#REF!</definedName>
    <definedName name="IZVOZ2001_YU_KO_NOVO">#REF!</definedName>
    <definedName name="IZVOZ2002_27" localSheetId="2">#REF!</definedName>
    <definedName name="IZVOZ2002_27">#REF!</definedName>
    <definedName name="IZVOZ2002_YU_KO" localSheetId="1">#REF!</definedName>
    <definedName name="IZVOZ2002_YU_KO" localSheetId="2">#REF!</definedName>
    <definedName name="IZVOZ2002_YU_KO" localSheetId="5">#REF!</definedName>
    <definedName name="IZVOZ2002_YU_KO" localSheetId="6">#REF!</definedName>
    <definedName name="IZVOZ2002_YU_KO" localSheetId="7">#REF!</definedName>
    <definedName name="IZVOZ2002_YU_KO">#REF!</definedName>
    <definedName name="IZVOZ2003_27" localSheetId="2">#REF!</definedName>
    <definedName name="IZVOZ2003_27">#REF!</definedName>
    <definedName name="IZVOZ2003_YU_KO" localSheetId="1">#REF!</definedName>
    <definedName name="IZVOZ2003_YU_KO" localSheetId="2">#REF!</definedName>
    <definedName name="IZVOZ2003_YU_KO" localSheetId="5">#REF!</definedName>
    <definedName name="IZVOZ2003_YU_KO" localSheetId="6">#REF!</definedName>
    <definedName name="IZVOZ2003_YU_KO" localSheetId="7">#REF!</definedName>
    <definedName name="IZVOZ2003_YU_KO">#REF!</definedName>
    <definedName name="izvoz22222" localSheetId="2">#REF!</definedName>
    <definedName name="izvoz22222">#REF!</definedName>
    <definedName name="jageiojiobv" localSheetId="1" hidden="1">{#N/A,#N/A,TRUE,"preg4";#N/A,#N/A,TRUE,"bazpr2001"}</definedName>
    <definedName name="jageiojiobv">{#N/A,#N/A,TRUE,"preg4";#N/A,#N/A,TRUE,"bazpr2001"}</definedName>
    <definedName name="jan" localSheetId="1" hidden="1">{#N/A,#N/A,FALSE,"CB";#N/A,#N/A,FALSE,"CMB";#N/A,#N/A,FALSE,"NBFI"}</definedName>
    <definedName name="jan" hidden="1">{#N/A,#N/A,FALSE,"CB";#N/A,#N/A,FALSE,"CMB";#N/A,#N/A,FALSE,"NBFI"}</definedName>
    <definedName name="Javna_uprava_itn_">#REF!</definedName>
    <definedName name="jhgjhgjh">#REF!</definedName>
    <definedName name="jijijijij" localSheetId="1" hidden="1">{#N/A,#N/A,TRUE,"preg4";#N/A,#N/A,TRUE,"bazpr2000"}</definedName>
    <definedName name="jijijijij">{#N/A,#N/A,TRUE,"preg4";#N/A,#N/A,TRUE,"bazpr2000"}</definedName>
    <definedName name="jj">#REF!</definedName>
    <definedName name="jk" localSheetId="1"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hidden="1">{#N/A,#N/A,TRUE,"preg4";#N/A,#N/A,TRUE,"bazpr2000"}</definedName>
    <definedName name="jkgjg" localSheetId="1" hidden="1">{#N/A,#N/A,TRUE,"preg4";#N/A,#N/A,TRUE,"bazpr99"}</definedName>
    <definedName name="jkgjg">{#N/A,#N/A,TRUE,"preg4";#N/A,#N/A,TRUE,"bazpr99"}</definedName>
    <definedName name="jkjk" localSheetId="1"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hidden="1">{#N/A,#N/A,TRUE,"preg4";#N/A,#N/A,TRUE,"bazpr99"}</definedName>
    <definedName name="kaf">[23]Sheet2!$A$26:$B$28</definedName>
    <definedName name="kamata">'[17]PRIVATE DEBT-PROJECTION'!#REF!</definedName>
    <definedName name="karticki" localSheetId="2">#REF!</definedName>
    <definedName name="karticki">#REF!</definedName>
    <definedName name="KARTICKI1" localSheetId="2">#REF!</definedName>
    <definedName name="KARTICKI1">#REF!</definedName>
    <definedName name="KARTICKI11" localSheetId="2">#REF!</definedName>
    <definedName name="KARTICKI11">#REF!</definedName>
    <definedName name="kiasjask" localSheetId="1" hidden="1">{#N/A,#N/A,TRUE,"preg4";#N/A,#N/A,TRUE,"bazpr99"}</definedName>
    <definedName name="kiasjask" hidden="1">{#N/A,#N/A,TRUE,"preg4";#N/A,#N/A,TRUE,"bazpr99"}</definedName>
    <definedName name="kiyt" localSheetId="1" hidden="1">{#N/A,#N/A,TRUE,"preg4";#N/A,#N/A,TRUE,"bazpr2001"}</definedName>
    <definedName name="kiyt">{#N/A,#N/A,TRUE,"preg4";#N/A,#N/A,TRUE,"bazpr2001"}</definedName>
    <definedName name="kk" localSheetId="1" hidden="1">{#N/A,#N/A,TRUE,"preg4";#N/A,#N/A,TRUE,"bazpr99"}</definedName>
    <definedName name="kk" hidden="1">{#N/A,#N/A,TRUE,"preg4";#N/A,#N/A,TRUE,"bazpr99"}</definedName>
    <definedName name="koi" localSheetId="1" hidden="1">{#N/A,#N/A,TRUE,"preg4";#N/A,#N/A,TRUE,"bazpr2001"}</definedName>
    <definedName name="koi">{#N/A,#N/A,TRUE,"preg4";#N/A,#N/A,TRUE,"bazpr2001"}</definedName>
    <definedName name="ksdfajklj" localSheetId="1" hidden="1">{#N/A,#N/A,TRUE,"preg4";#N/A,#N/A,TRUE,"bazpr2001"}</definedName>
    <definedName name="ksdfajklj">{#N/A,#N/A,TRUE,"preg4";#N/A,#N/A,TRUE,"bazpr2001"}</definedName>
    <definedName name="l" localSheetId="1" hidden="1">{#N/A,#N/A,TRUE,"preg4";#N/A,#N/A,TRUE,"bazpr2001"}</definedName>
    <definedName name="l">{#N/A,#N/A,TRUE,"preg4";#N/A,#N/A,TRUE,"bazpr2001"}</definedName>
    <definedName name="Last_Row">IF(Values_Entered,Header_Row+Number_of_Payments,Header_Row)</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hidden="1">{#N/A,#N/A,TRUE,"preg4";#N/A,#N/A,TRUE,"bazpr2001"}</definedName>
    <definedName name="Likvidnost" localSheetId="1" hidden="1">{#N/A,#N/A,TRUE,"preg4";#N/A,#N/A,TRUE,"bazpr99"}</definedName>
    <definedName name="Likvidnost">{#N/A,#N/A,TRUE,"preg4";#N/A,#N/A,TRUE,"bazpr99"}</definedName>
    <definedName name="LINES">#REF!</definedName>
    <definedName name="LIPM">#REF!</definedName>
    <definedName name="lj" localSheetId="1" hidden="1">{#N/A,#N/A,TRUE,"preg4";#N/A,#N/A,TRUE,"bazpr99"}</definedName>
    <definedName name="lj">{#N/A,#N/A,TRUE,"preg4";#N/A,#N/A,TRUE,"bazpr99"}</definedName>
    <definedName name="ljljlk" localSheetId="1"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hidden="1">{#N/A,#N/A,TRUE,"preg4";#N/A,#N/A,TRUE,"bazpr2001"}</definedName>
    <definedName name="ljlk" localSheetId="1" hidden="1">{#N/A,#N/A,TRUE,"preg4";#N/A,#N/A,TRUE,"bazpr99"}</definedName>
    <definedName name="ljlk">{#N/A,#N/A,TRUE,"preg4";#N/A,#N/A,TRUE,"bazpr99"}</definedName>
    <definedName name="Ljupka" localSheetId="1" hidden="1">{#N/A,#N/A,TRUE,"preg4";#N/A,#N/A,TRUE,"bazpr2000"}</definedName>
    <definedName name="Ljupka">{#N/A,#N/A,TRUE,"preg4";#N/A,#N/A,TRUE,"bazpr2000"}</definedName>
    <definedName name="LLF">#REF!</definedName>
    <definedName name="lo" localSheetId="1" hidden="1">{#N/A,#N/A,TRUE,"preg4";#N/A,#N/A,TRUE,"bazpr99"}</definedName>
    <definedName name="lo">{#N/A,#N/A,TRUE,"preg4";#N/A,#N/A,TRUE,"bazpr99"}</definedName>
    <definedName name="Loan_Amount">#REF!</definedName>
    <definedName name="Loan_Start">#REF!</definedName>
    <definedName name="Loan_Years">#REF!</definedName>
    <definedName name="LP">#REF!</definedName>
    <definedName name="lt" localSheetId="1" hidden="1">{#N/A,#N/A,TRUE,"preg4";#N/A,#N/A,TRUE,"bazpr99"}</definedName>
    <definedName name="lt" hidden="1">{#N/A,#N/A,TRUE,"preg4";#N/A,#N/A,TRUE,"bazpr99"}</definedName>
    <definedName name="LTcirr">#REF!</definedName>
    <definedName name="LTr">#REF!</definedName>
    <definedName name="LULCM">#REF!</definedName>
    <definedName name="LUR">#REF!</definedName>
    <definedName name="m" localSheetId="1" hidden="1">{#N/A,#N/A,TRUE,"preg4";#N/A,#N/A,TRUE,"bazpr99"}</definedName>
    <definedName name="m">{#N/A,#N/A,TRUE,"preg4";#N/A,#N/A,TRUE,"bazpr99"}</definedName>
    <definedName name="MACRO">#REF!</definedName>
    <definedName name="MACRO_ASSUMP_2006">#REF!</definedName>
    <definedName name="MACROS">[24]contents!$A$114</definedName>
    <definedName name="maja" localSheetId="1"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hidden="1">{#N/A,#N/A,TRUE,"preg4";#N/A,#N/A,TRUE,"bazpr2000"}</definedName>
    <definedName name="maja.iliev">scheduled_payment+extra_payment</definedName>
    <definedName name="majadrvzavnizapisi" localSheetId="1" hidden="1">{#N/A,#N/A,TRUE,"preg4";#N/A,#N/A,TRUE,"bazpr99"}</definedName>
    <definedName name="majadrvzavnizapisi">{#N/A,#N/A,TRUE,"preg4";#N/A,#N/A,TRUE,"bazpr99"}</definedName>
    <definedName name="majahjyg">{#N/A,#N/A,TRUE,"preg4";#N/A,#N/A,TRUE,"bazpr2001"}</definedName>
    <definedName name="majakkaskmck" localSheetId="1" hidden="1">{#N/A,#N/A,TRUE,"preg4";#N/A,#N/A,TRUE,"bazpr99"}</definedName>
    <definedName name="majakkaskmck" hidden="1">{#N/A,#N/A,TRUE,"preg4";#N/A,#N/A,TRUE,"bazpr99"}</definedName>
    <definedName name="majakkoa" localSheetId="1" hidden="1">{#N/A,#N/A,TRUE,"preg4";#N/A,#N/A,TRUE,"bazpr2001"}</definedName>
    <definedName name="majakkoa" hidden="1">{#N/A,#N/A,TRUE,"preg4";#N/A,#N/A,TRUE,"bazpr2001"}</definedName>
    <definedName name="majamaja" localSheetId="1" hidden="1">{#N/A,#N/A,TRUE,"preg4";#N/A,#N/A,TRUE,"bazpr99"}</definedName>
    <definedName name="majamaja">{#N/A,#N/A,TRUE,"preg4";#N/A,#N/A,TRUE,"bazpr99"}</definedName>
    <definedName name="makjfiaop" localSheetId="1" hidden="1">{#N/A,#N/A,TRUE,"preg4";#N/A,#N/A,TRUE,"bazpr2001"}</definedName>
    <definedName name="makjfiaop" hidden="1">{#N/A,#N/A,TRUE,"preg4";#N/A,#N/A,TRUE,"bazpr2001"}</definedName>
    <definedName name="MAKJFKSLADJV" localSheetId="1" hidden="1">{#N/A,#N/A,TRUE,"preg4";#N/A,#N/A,TRUE,"bazpr99"}</definedName>
    <definedName name="MAKJFKSLADJV">{#N/A,#N/A,TRUE,"preg4";#N/A,#N/A,TRUE,"bazpr99"}</definedName>
    <definedName name="maskjcias" localSheetId="1" hidden="1">{#N/A,#N/A,TRUE,"preg4";#N/A,#N/A,TRUE,"bazpr2001"}</definedName>
    <definedName name="maskjcias">{#N/A,#N/A,TRUE,"preg4";#N/A,#N/A,TRUE,"bazpr2001"}</definedName>
    <definedName name="Maturity_IDA">#REF!</definedName>
    <definedName name="Maturity_NC">#REF!</definedName>
    <definedName name="MCV">#REF!</definedName>
    <definedName name="MCV_3">[47]Q2!$G$63:$AJ$63</definedName>
    <definedName name="MCV_B">#REF!</definedName>
    <definedName name="MCV_B1">'[25]WEO Q6'!$E$158:$AH$158</definedName>
    <definedName name="MCV_D">#REF!</definedName>
    <definedName name="MCV_D1">'[25]WEO Q7'!$E$59:$AH$59</definedName>
    <definedName name="MCV_N">#REF!</definedName>
    <definedName name="MCV_T">#REF!</definedName>
    <definedName name="MCV_T1">'[25]WEO Q5'!$E$104:$AH$104</definedName>
    <definedName name="meeting">[31]Prog!#REF!</definedName>
    <definedName name="mei">#REF!</definedName>
    <definedName name="men." localSheetId="1" hidden="1">{#N/A,#N/A,TRUE,"preg4";#N/A,#N/A,TRUE,"bazpr99"}</definedName>
    <definedName name="men.">{#N/A,#N/A,TRUE,"preg4";#N/A,#N/A,TRUE,"bazpr99"}</definedName>
    <definedName name="merww" localSheetId="1" hidden="1">{#N/A,#N/A,TRUE,"preg4";#N/A,#N/A,TRUE,"bazpr99"}</definedName>
    <definedName name="merww">{#N/A,#N/A,TRUE,"preg4";#N/A,#N/A,TRUE,"bazpr99"}</definedName>
    <definedName name="mesec">[48]period!$B$1</definedName>
    <definedName name="mflowsa">[16]!mflowsa</definedName>
    <definedName name="mflowsq">[16]!mflowsq</definedName>
    <definedName name="mi" localSheetId="1"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hidden="1">{#N/A,#N/A,TRUE,"preg4";#N/A,#N/A,TRUE,"bazpr2001"}</definedName>
    <definedName name="MIDDLE">#REF!</definedName>
    <definedName name="MISC4">[18]OUTPUT!#REF!</definedName>
    <definedName name="mj" localSheetId="1"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hidden="1">{#N/A,#N/A,TRUE,"preg4";#N/A,#N/A,TRUE,"bazpr99"}</definedName>
    <definedName name="mja" localSheetId="1" hidden="1">{#N/A,#N/A,TRUE,"preg4";#N/A,#N/A,TRUE,"bazpr99"}</definedName>
    <definedName name="mja">{#N/A,#N/A,TRUE,"preg4";#N/A,#N/A,TRUE,"bazpr99"}</definedName>
    <definedName name="mjata" localSheetId="1" hidden="1">{#N/A,#N/A,TRUE,"preg4";#N/A,#N/A,TRUE,"bazpr2001"}</definedName>
    <definedName name="mjata">{#N/A,#N/A,TRUE,"preg4";#N/A,#N/A,TRUE,"bazpr2001"}</definedName>
    <definedName name="mjhgdcb" localSheetId="1" hidden="1">{#N/A,#N/A,TRUE,"preg4";#N/A,#N/A,TRUE,"bazpr99"}</definedName>
    <definedName name="mjhgdcb">{#N/A,#N/A,TRUE,"preg4";#N/A,#N/A,TRUE,"bazpr99"}</definedName>
    <definedName name="mju" localSheetId="1" hidden="1">{#N/A,#N/A,TRUE,"preg4";#N/A,#N/A,TRUE,"bazpr2001"}</definedName>
    <definedName name="mju">{#N/A,#N/A,TRUE,"preg4";#N/A,#N/A,TRUE,"bazpr2001"}</definedName>
    <definedName name="mk" localSheetId="1" hidden="1">{#N/A,#N/A,TRUE,"preg4";#N/A,#N/A,TRUE,"bazpr2001"}</definedName>
    <definedName name="mk">{#N/A,#N/A,TRUE,"preg4";#N/A,#N/A,TRUE,"bazpr2001"}</definedName>
    <definedName name="mka" localSheetId="1" hidden="1">{#N/A,#N/A,TRUE,"preg4";#N/A,#N/A,TRUE,"bazpr99"}</definedName>
    <definedName name="mka">{#N/A,#N/A,TRUE,"preg4";#N/A,#N/A,TRUE,"bazpr2001"}</definedName>
    <definedName name="mkij" localSheetId="1" hidden="1">{#N/A,#N/A,TRUE,"preg4";#N/A,#N/A,TRUE,"bazpr2000"}</definedName>
    <definedName name="mkij">{#N/A,#N/A,TRUE,"preg4";#N/A,#N/A,TRUE,"bazpr2000"}</definedName>
    <definedName name="mkiuh" localSheetId="1" hidden="1">{#N/A,#N/A,TRUE,"preg4";#N/A,#N/A,TRUE,"bazpr2000"}</definedName>
    <definedName name="mkiuh">{#N/A,#N/A,TRUE,"preg4";#N/A,#N/A,TRUE,"bazpr2000"}</definedName>
    <definedName name="mkiut" localSheetId="1" hidden="1">{#N/A,#N/A,TRUE,"preg4";#N/A,#N/A,TRUE,"bazpr99"}</definedName>
    <definedName name="mkiut">{#N/A,#N/A,TRUE,"preg4";#N/A,#N/A,TRUE,"bazpr99"}</definedName>
    <definedName name="MKLASDFJK" localSheetId="1" hidden="1">{#N/A,#N/A,TRUE,"preg4";#N/A,#N/A,TRUE,"bazpr2001"}</definedName>
    <definedName name="MKLASDFJK" hidden="1">{#N/A,#N/A,TRUE,"preg4";#N/A,#N/A,TRUE,"bazpr2001"}</definedName>
    <definedName name="mkosdfjkopr" localSheetId="1" hidden="1">{#N/A,#N/A,TRUE,"preg4";#N/A,#N/A,TRUE,"bazpr99"}</definedName>
    <definedName name="mkosdfjkopr">{#N/A,#N/A,TRUE,"preg4";#N/A,#N/A,TRUE,"bazpr99"}</definedName>
    <definedName name="mkut" localSheetId="1" hidden="1">{#N/A,#N/A,TRUE,"preg4";#N/A,#N/A,TRUE,"bazpr2001"}</definedName>
    <definedName name="mkut" hidden="1">{#N/A,#N/A,TRUE,"preg4";#N/A,#N/A,TRUE,"bazpr2001"}</definedName>
    <definedName name="mmmmmmmmmmmmmmmmmmmmmmm" localSheetId="1" hidden="1">{#N/A,#N/A,TRUE,"preg4";#N/A,#N/A,TRUE,"bazpr99"}</definedName>
    <definedName name="mmmmmmmmmmmmmmmmmmmmmmm">{#N/A,#N/A,TRUE,"preg4";#N/A,#N/A,TRUE,"bazpr99"}</definedName>
    <definedName name="mnaifhasi" localSheetId="1" hidden="1">{#N/A,#N/A,TRUE,"preg4";#N/A,#N/A,TRUE,"bazpr99"}</definedName>
    <definedName name="mnaifhasi">{#N/A,#N/A,TRUE,"preg4";#N/A,#N/A,TRUE,"bazpr99"}</definedName>
    <definedName name="monchart2">[49]stat!#REF!</definedName>
    <definedName name="monchart3">[49]stat!#REF!</definedName>
    <definedName name="monchart4">[49]stat!#REF!</definedName>
    <definedName name="monfram98">#REF!</definedName>
    <definedName name="Monthly_change">#REF!</definedName>
    <definedName name="mscurrent">#REF!</definedName>
    <definedName name="mskfhdj" localSheetId="1" hidden="1">{#N/A,#N/A,TRUE,"preg4";#N/A,#N/A,TRUE,"bazpr99"}</definedName>
    <definedName name="mskfhdj">{#N/A,#N/A,TRUE,"preg4";#N/A,#N/A,TRUE,"bazpr99"}</definedName>
    <definedName name="mstocksa">[16]!mstocksa</definedName>
    <definedName name="mstocksq">[16]!mstocksq</definedName>
    <definedName name="n">#REF!</definedName>
    <definedName name="nadzor" localSheetId="2">#REF!</definedName>
    <definedName name="nadzor">#REF!</definedName>
    <definedName name="Nadzor123" localSheetId="2">#REF!</definedName>
    <definedName name="Nadzor123">#REF!</definedName>
    <definedName name="name1">#REF!</definedName>
    <definedName name="namebop">#REF!</definedName>
    <definedName name="NAMES">#REF!</definedName>
    <definedName name="NAMES__________">#REF!</definedName>
    <definedName name="nameweo">#REF!</definedName>
    <definedName name="NAMEX11">#REF!</definedName>
    <definedName name="namind">'[11]work Q real'!#REF!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{#N/A,#N/A,TRUE,"preg4";#N/A,#N/A,TRUE,"bazpr99"}</definedName>
    <definedName name="neda" localSheetId="1" hidden="1">{#N/A,#N/A,TRUE,"preg4";#N/A,#N/A,TRUE,"bazpr99"}</definedName>
    <definedName name="neda">{#N/A,#N/A,TRUE,"preg4";#N/A,#N/A,TRUE,"bazpr99"}</definedName>
    <definedName name="nedaa" localSheetId="1" hidden="1">{#N/A,#N/A,TRUE,"preg4";#N/A,#N/A,TRUE,"bazpr2000"}</definedName>
    <definedName name="nedaa">{#N/A,#N/A,TRUE,"preg4";#N/A,#N/A,TRUE,"bazpr2000"}</definedName>
    <definedName name="NEWSHEET">#REF!</definedName>
    <definedName name="NFI">#REF!</definedName>
    <definedName name="NFI_R">#REF!</definedName>
    <definedName name="NGDP">#REF!</definedName>
    <definedName name="NGDP_3">[47]Q2!$G$47:$AJ$47</definedName>
    <definedName name="NGDP_D">#REF!</definedName>
    <definedName name="NGDP_DG">#REF!</definedName>
    <definedName name="NGDP_R">#REF!</definedName>
    <definedName name="NGDP_RG">#N/A</definedName>
    <definedName name="NGS">#REF!</definedName>
    <definedName name="NGS_NGDP">#N/A</definedName>
    <definedName name="NINV">#REF!</definedName>
    <definedName name="NINV_R">#REF!</definedName>
    <definedName name="niqwehoscad" localSheetId="1" hidden="1">{#N/A,#N/A,TRUE,"preg4";#N/A,#N/A,TRUE,"bazpr2001"}</definedName>
    <definedName name="niqwehoscad" hidden="1">{#N/A,#N/A,TRUE,"preg4";#N/A,#N/A,TRUE,"bazpr2001"}</definedName>
    <definedName name="njata" localSheetId="1" hidden="1">{#N/A,#N/A,TRUE,"preg4";#N/A,#N/A,TRUE,"bazpr99"}</definedName>
    <definedName name="njata">{#N/A,#N/A,TRUE,"preg4";#N/A,#N/A,TRUE,"bazpr99"}</definedName>
    <definedName name="NM">#REF!</definedName>
    <definedName name="NM_R">#REF!</definedName>
    <definedName name="NMG_R">#REF!</definedName>
    <definedName name="NMG_RG">#N/A</definedName>
    <definedName name="nnn" localSheetId="1" hidden="1">{"Main Economic Indicators",#N/A,FALSE,"C"}</definedName>
    <definedName name="nnn" hidden="1">{"Main Economic Indicators",#N/A,FALSE,"C"}</definedName>
    <definedName name="nomgdp" localSheetId="1" hidden="1">{#N/A,#N/A,FALSE,"EXTDEBT"}</definedName>
    <definedName name="nomgdp" hidden="1">{#N/A,#N/A,FALSE,"EXTDEBT"}</definedName>
    <definedName name="Notes">#REF!</definedName>
    <definedName name="NOTITLES">#REF!</definedName>
    <definedName name="Nov2_98">[31]Prog!#REF!</definedName>
    <definedName name="NTDD_RG">[27]!NTDD_RG</definedName>
    <definedName name="nty" localSheetId="1" hidden="1">{#N/A,#N/A,TRUE,"preg4";#N/A,#N/A,TRUE,"bazpr2000"}</definedName>
    <definedName name="nty">{#N/A,#N/A,TRUE,"preg4";#N/A,#N/A,TRUE,"bazpr2000"}</definedName>
    <definedName name="Num_Pmt_Per_Year">#REF!</definedName>
    <definedName name="Number_of_Payments">MATCH(0.01,End_Bal,-1)+1</definedName>
    <definedName name="nut" localSheetId="1" hidden="1">{#N/A,#N/A,TRUE,"preg4";#N/A,#N/A,TRUE,"bazpr99"}</definedName>
    <definedName name="nut">{#N/A,#N/A,TRUE,"preg4";#N/A,#N/A,TRUE,"bazpr99"}</definedName>
    <definedName name="NX">#REF!</definedName>
    <definedName name="NX_R">#REF!</definedName>
    <definedName name="NXG_R">#REF!</definedName>
    <definedName name="NXG_RG">#N/A</definedName>
    <definedName name="NZADG">'[22]PRIVATE DEBT-PROJECTION'!#REF!</definedName>
    <definedName name="o" localSheetId="1" hidden="1">{#N/A,#N/A,TRUE,"preg4";#N/A,#N/A,TRUE,"bazpr2001"}</definedName>
    <definedName name="o" hidden="1">{#N/A,#N/A,TRUE,"preg4";#N/A,#N/A,TRUE,"bazpr2001"}</definedName>
    <definedName name="OECD_Table">#REF!</definedName>
    <definedName name="officer">#REF!</definedName>
    <definedName name="oioi" localSheetId="1" hidden="1">{#N/A,#N/A,TRUE,"preg4";#N/A,#N/A,TRUE,"bazpr99"}</definedName>
    <definedName name="oioi">{#N/A,#N/A,TRUE,"preg4";#N/A,#N/A,TRUE,"bazpr99"}</definedName>
    <definedName name="oit" localSheetId="1" hidden="1">{#N/A,#N/A,TRUE,"preg4";#N/A,#N/A,TRUE,"bazpr2001"}</definedName>
    <definedName name="oit" hidden="1">{#N/A,#N/A,TRUE,"preg4";#N/A,#N/A,TRUE,"bazpr2001"}</definedName>
    <definedName name="ok" localSheetId="1" hidden="1">{#N/A,#N/A,TRUE,"preg4";#N/A,#N/A,TRUE,"bazpr2000"}</definedName>
    <definedName name="ok">{#N/A,#N/A,TRUE,"preg4";#N/A,#N/A,TRUE,"bazpr2000"}</definedName>
    <definedName name="opiu" localSheetId="1" hidden="1">{#N/A,#N/A,TRUE,"preg4";#N/A,#N/A,TRUE,"bazpr99"}</definedName>
    <definedName name="opiu" hidden="1">{#N/A,#N/A,TRUE,"preg4";#N/A,#N/A,TRUE,"bazpr99"}</definedName>
    <definedName name="ORIG">[21]Sum1!#REF!</definedName>
    <definedName name="p" localSheetId="1" hidden="1">{#N/A,#N/A,TRUE,"preg4";#N/A,#N/A,TRUE,"bazpr99"}</definedName>
    <definedName name="p">{#N/A,#N/A,TRUE,"preg4";#N/A,#N/A,TRUE,"bazpr99"}</definedName>
    <definedName name="Pay_Date">#REF!</definedName>
    <definedName name="Pay_Num">#REF!</definedName>
    <definedName name="Paym_Cap">#REF!</definedName>
    <definedName name="Payment_Date">DATE(YEAR(Loan_Start),MONTH(Loan_Start)+payment_number,DAY(Loan_Start))</definedName>
    <definedName name="Payments_from_the_External_Account__2002_2007">'[25]EXT ACCT'!$A$152:$Q$172</definedName>
    <definedName name="pazar" localSheetId="1"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hidden="1">{#N/A,#N/A,TRUE,"preg4";#N/A,#N/A,TRUE,"bazpr99"}</definedName>
    <definedName name="pazar2000" localSheetId="1"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hidden="1">{#N/A,#N/A,TRUE,"preg4";#N/A,#N/A,TRUE,"bazpr99"}</definedName>
    <definedName name="pchBM">#REF!</definedName>
    <definedName name="pchBMG">'[25]WEO Q6'!$E$27:$AH$27</definedName>
    <definedName name="pchBX">#REF!</definedName>
    <definedName name="pchBXG">'[25]WEO Q6'!$E$19:$AH$19</definedName>
    <definedName name="PCPI">#REF!</definedName>
    <definedName name="PCPIE">#REF!</definedName>
    <definedName name="PCPIG">#REF!</definedName>
    <definedName name="PFP">#REF!</definedName>
    <definedName name="pfp_table1">#REF!</definedName>
    <definedName name="PHV_godishen">#REF!</definedName>
    <definedName name="pita" localSheetId="1" hidden="1">{#N/A,#N/A,TRUE,"preg4";#N/A,#N/A,TRUE,"bazpr99"}</definedName>
    <definedName name="pita">{#N/A,#N/A,TRUE,"preg4";#N/A,#N/A,TRUE,"bazpr99"}</definedName>
    <definedName name="pitaa" localSheetId="1" hidden="1">{#N/A,#N/A,TRUE,"preg4";#N/A,#N/A,TRUE,"bazpr99"}</definedName>
    <definedName name="pitaa">{#N/A,#N/A,TRUE,"preg4";#N/A,#N/A,TRUE,"bazpr99"}</definedName>
    <definedName name="pl" localSheetId="1"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hidden="1">{#N/A,#N/A,TRUE,"preg4";#N/A,#N/A,TRUE,"bazpr99"}</definedName>
    <definedName name="plasmani" localSheetId="1"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hidden="1">{#N/A,#N/A,TRUE,"preg4";#N/A,#N/A,TRUE,"bazpr99"}</definedName>
    <definedName name="ploiu" localSheetId="1" hidden="1">{#N/A,#N/A,TRUE,"preg4";#N/A,#N/A,TRUE,"bazpr99"}</definedName>
    <definedName name="ploiu">{#N/A,#N/A,TRUE,"preg4";#N/A,#N/A,TRUE,"bazpr99"}</definedName>
    <definedName name="po" localSheetId="1"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hidden="1">{#N/A,#N/A,TRUE,"preg4";#N/A,#N/A,TRUE,"bazpr99"}</definedName>
    <definedName name="pop" localSheetId="1" hidden="1">{#N/A,#N/A,TRUE,"preg4";#N/A,#N/A,TRUE,"bazpr99"}</definedName>
    <definedName name="pop">{#N/A,#N/A,TRUE,"preg4";#N/A,#N/A,TRUE,"bazpr99"}</definedName>
    <definedName name="popopo" localSheetId="1" hidden="1">{#N/A,#N/A,TRUE,"preg4";#N/A,#N/A,TRUE,"bazpr2001"}</definedName>
    <definedName name="popopo">{#N/A,#N/A,TRUE,"preg4";#N/A,#N/A,TRUE,"bazpr2001"}</definedName>
    <definedName name="pp" localSheetId="1"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hidden="1">{#N/A,#N/A,TRUE,"preg4";#N/A,#N/A,TRUE,"bazpr2000"}</definedName>
    <definedName name="PPPWGT">"$#REF!.$E$74:$AH$74"</definedName>
    <definedName name="presmetka">[50]RZSVNESI_T_KD_2000ind_tros!$A$1:$E$7345</definedName>
    <definedName name="PRICE">#REF!</definedName>
    <definedName name="PRICETAB">#REF!</definedName>
    <definedName name="Princ">#REF!</definedName>
    <definedName name="_xlnm.Print_Area" localSheetId="10">'Annex 10'!$A$1:$L$16</definedName>
    <definedName name="_xlnm.Print_Area" localSheetId="2">'Annex 2'!$A$1:$L$15</definedName>
    <definedName name="_xlnm.Print_Area" localSheetId="3">'Annex 3'!$A$1:$L$15</definedName>
    <definedName name="_xlnm.Print_Area" localSheetId="4">'Annex 4'!$A$1:$J$15</definedName>
    <definedName name="_xlnm.Print_Area" localSheetId="5">'Annex 5'!$A$1:$P$48</definedName>
    <definedName name="_xlnm.Print_Area" localSheetId="6">'Annex 6'!$A$1:$J$46</definedName>
    <definedName name="_xlnm.Print_Area" localSheetId="8">'Annex 8'!$A$1:$F$44</definedName>
    <definedName name="_xlnm.Print_Area" localSheetId="9">'Annex 9'!$A$1:$J$15</definedName>
    <definedName name="_xlnm.Print_Area">#REF!</definedName>
    <definedName name="PRINT_AREA_MI">#REF!</definedName>
    <definedName name="Print_Area_Reset">OFFSET(Full_Print,0,0,Last_Row)</definedName>
    <definedName name="_xlnm.Print_Titles">#REF!,#REF!</definedName>
    <definedName name="PRINT_TITLES_MI">#REF!</definedName>
    <definedName name="printassumptionblock">'[40]Proj sf'!#REF!</definedName>
    <definedName name="PRINTMACRO">#REF!</definedName>
    <definedName name="PrintThis_Links">[39]Links!$A$1:$F$33</definedName>
    <definedName name="PRMONTH">#REF!</definedName>
    <definedName name="prn">[51]FSUOUT!$B$2:$V$32</definedName>
    <definedName name="profitability">#REF!</definedName>
    <definedName name="Prog1998">'[52]2003'!#REF!</definedName>
    <definedName name="promet" localSheetId="2">#REF!</definedName>
    <definedName name="promet">#REF!</definedName>
    <definedName name="promgraf">[53]grafprom!#REF!</definedName>
    <definedName name="PROS_PROM_95">#REF!</definedName>
    <definedName name="prosek">#REF!</definedName>
    <definedName name="PRYEAR">#REF!</definedName>
    <definedName name="q" localSheetId="1" hidden="1">{#N/A,#N/A,TRUE,"preg4";#N/A,#N/A,TRUE,"bazpr99"}</definedName>
    <definedName name="q">{#N/A,#N/A,TRUE,"preg4";#N/A,#N/A,TRUE,"bazpr99"}</definedName>
    <definedName name="Q_5">#REF!</definedName>
    <definedName name="Q_6">#REF!</definedName>
    <definedName name="Q_7">#REF!</definedName>
    <definedName name="Q_MMF2" localSheetId="2">#REF!</definedName>
    <definedName name="Q_MMF2">#REF!</definedName>
    <definedName name="Q_MMF2_UVOZ" localSheetId="1">#REF!</definedName>
    <definedName name="Q_MMF2_UVOZ" localSheetId="2">#REF!</definedName>
    <definedName name="Q_MMF2_UVOZ" localSheetId="5">#REF!</definedName>
    <definedName name="Q_MMF2_UVOZ" localSheetId="6">#REF!</definedName>
    <definedName name="Q_MMF2_UVOZ" localSheetId="7">#REF!</definedName>
    <definedName name="Q_MMF2_UVOZ">#REF!</definedName>
    <definedName name="QFISCAL">'[54]Quarterly Raw Data'!#REF!</definedName>
    <definedName name="qMMF1_IZVOZ" localSheetId="2">#REF!</definedName>
    <definedName name="qMMF1_IZVOZ">#REF!</definedName>
    <definedName name="qq" localSheetId="1" hidden="1">{#N/A,#N/A,FALSE,"EXTRABUDGT"}</definedName>
    <definedName name="qq" hidden="1">{#N/A,#N/A,FALSE,"EXTRABUDGT"}</definedName>
    <definedName name="qqq" localSheetId="1" hidden="1">{#N/A,#N/A,TRUE,"preg4";#N/A,#N/A,TRUE,"bazpr2000"}</definedName>
    <definedName name="qqq">{#N/A,#N/A,TRUE,"preg4";#N/A,#N/A,TRUE,"bazpr2000"}</definedName>
    <definedName name="QQQQQQQQQ" localSheetId="1" hidden="1">{#N/A,#N/A,FALSE,"Prog"}</definedName>
    <definedName name="QQQQQQQQQ" hidden="1">{#N/A,#N/A,FALSE,"Prog"}</definedName>
    <definedName name="qryBRTRANSPROMET_period" localSheetId="1">#REF!</definedName>
    <definedName name="qryBRTRANSPROMET_period" localSheetId="2">#REF!</definedName>
    <definedName name="qryBRTRANSPROMET_period" localSheetId="5">#REF!</definedName>
    <definedName name="qryBRTRANSPROMET_period" localSheetId="6">#REF!</definedName>
    <definedName name="qryBRTRANSPROMET_period" localSheetId="7">#REF!</definedName>
    <definedName name="qryBRTRANSPROMET_period">#REF!</definedName>
    <definedName name="QTAB7">'[54]Quarterly MacroFlow'!#REF!</definedName>
    <definedName name="QTAB7A">'[54]Quarterly MacroFlow'!#REF!</definedName>
    <definedName name="quarterly_change">#REF!</definedName>
    <definedName name="qwew" localSheetId="1"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hidden="1">{#N/A,#N/A,TRUE,"preg4";#N/A,#N/A,TRUE,"bazpr2000"}</definedName>
    <definedName name="QYU_KO" localSheetId="1">#REF!</definedName>
    <definedName name="QYU_KO" localSheetId="2">#REF!</definedName>
    <definedName name="QYU_KO" localSheetId="5">#REF!</definedName>
    <definedName name="QYU_KO" localSheetId="6">#REF!</definedName>
    <definedName name="QYU_KO" localSheetId="7">#REF!</definedName>
    <definedName name="QYU_KO">#REF!</definedName>
    <definedName name="rangename">#REF!</definedName>
    <definedName name="rashodi">'[55]lookup objavena klasifikacija'!$A$1:$B$561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{#N/A,#N/A,TRUE,"preg4";#N/A,#N/A,TRUE,"bazpr99"}</definedName>
    <definedName name="REGISTERALL">#REF!</definedName>
    <definedName name="rfrf" localSheetId="1"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hidden="1">{#N/A,#N/A,TRUE,"preg4";#N/A,#N/A,TRUE,"bazpr2001"}</definedName>
    <definedName name="rhfrbggf" localSheetId="1" hidden="1">{#N/A,#N/A,TRUE,"preg4";#N/A,#N/A,TRUE,"bazpr99"}</definedName>
    <definedName name="rhfrbggf" hidden="1">{#N/A,#N/A,TRUE,"preg4";#N/A,#N/A,TRUE,"bazpr99"}</definedName>
    <definedName name="right">#REF!</definedName>
    <definedName name="rindex">#REF!</definedName>
    <definedName name="rngErrorSort">[39]ErrCheck!$A$4</definedName>
    <definedName name="rngLastSave">[39]Main!$G$19</definedName>
    <definedName name="rngLastSent">[39]Main!$G$18</definedName>
    <definedName name="rngLastUpdate">[39]Links!$D$2</definedName>
    <definedName name="rngNeedsUpdate">[39]Links!$E$2</definedName>
    <definedName name="rngQuestChecked">[39]ErrCheck!$A$3</definedName>
    <definedName name="Rows_Table">#REF!</definedName>
    <definedName name="RR">[21]Projections:PDVSA!$B$2:$BH$531</definedName>
    <definedName name="rsdfsdf" localSheetId="1" hidden="1">{#N/A,#N/A,TRUE,"preg4";#N/A,#N/A,TRUE,"bazpr99"}</definedName>
    <definedName name="rsdfsdf" hidden="1">{#N/A,#N/A,TRUE,"preg4";#N/A,#N/A,TRUE,"bazpr99"}</definedName>
    <definedName name="rt" localSheetId="1" hidden="1">{#N/A,#N/A,TRUE,"preg4";#N/A,#N/A,TRUE,"bazpr99"}</definedName>
    <definedName name="rt">{#N/A,#N/A,TRUE,"preg4";#N/A,#N/A,TRUE,"bazpr99"}</definedName>
    <definedName name="rtes" localSheetId="1" hidden="1">{#N/A,#N/A,TRUE,"preg4";#N/A,#N/A,TRUE,"bazpr99"}</definedName>
    <definedName name="rtes" hidden="1">{#N/A,#N/A,TRUE,"preg4";#N/A,#N/A,TRUE,"bazpr99"}</definedName>
    <definedName name="rtr" localSheetId="1" hidden="1">{"Main Economic Indicators",#N/A,FALSE,"C"}</definedName>
    <definedName name="rtr" hidden="1">{"Main Economic Indicators",#N/A,FALSE,"C"}</definedName>
    <definedName name="rtre" localSheetId="1" hidden="1">{"Main Economic Indicators",#N/A,FALSE,"C"}</definedName>
    <definedName name="rtre" hidden="1">{"Main Economic Indicators",#N/A,FALSE,"C"}</definedName>
    <definedName name="RZSVNESI_T_KD_2000ind_tros">#REF!</definedName>
    <definedName name="s" localSheetId="1"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hidden="1">{#N/A,#N/A,TRUE,"preg4";#N/A,#N/A,TRUE,"bazpr99"}</definedName>
    <definedName name="SA_Tab">#REF!</definedName>
    <definedName name="sadgf" localSheetId="1" hidden="1">{#N/A,#N/A,TRUE,"preg4";#N/A,#N/A,TRUE,"bazpr99"}</definedName>
    <definedName name="sadgf" hidden="1">{#N/A,#N/A,TRUE,"preg4";#N/A,#N/A,TRUE,"bazpr99"}</definedName>
    <definedName name="salda_01_04_ime">"$#REF!.$A$1:$I$124"</definedName>
    <definedName name="salda_01_07_ime">[56]salda_10_06_ime!$A$1:$I$123</definedName>
    <definedName name="salda_01_07_ime_1">[56]salda_10_06_ime!$A$1:$I$123</definedName>
    <definedName name="salda_01_07_ime_10">[57]salda_10_06_ime!$A$1:$I$123</definedName>
    <definedName name="salda_01_07_ime_11">[56]salda_10_06_ime!$A$1:$I$123</definedName>
    <definedName name="salda_01_07_ime_12">[56]salda_10_06_ime!$A$1:$I$123</definedName>
    <definedName name="salda_01_07_ime_15">[56]salda_10_06_ime!$A$1:$I$123</definedName>
    <definedName name="salda_01_07_ime_8">[57]salda_10_06_ime!$A$1:$I$123</definedName>
    <definedName name="salda_01_08_ime">[56]salda_10_06_ime!$A$1:$I$124</definedName>
    <definedName name="salda_01_08_ime_1">[56]salda_10_06_ime!$A$1:$I$124</definedName>
    <definedName name="salda_01_08_ime_10">[57]salda_10_06_ime!$A$1:$I$124</definedName>
    <definedName name="salda_01_08_ime_11">[56]salda_10_06_ime!$A$1:$I$124</definedName>
    <definedName name="salda_01_08_ime_12">[56]salda_10_06_ime!$A$1:$I$124</definedName>
    <definedName name="salda_01_08_ime_15">[56]salda_10_06_ime!$A$1:$I$124</definedName>
    <definedName name="salda_01_08_ime_8">[57]salda_10_06_ime!$A$1:$I$124</definedName>
    <definedName name="salda_01_10_ime">[56]salda_10_06_ime!$A$1:$I$124</definedName>
    <definedName name="salda_01_10_ime_1">[56]salda_10_06_ime!$A$1:$I$124</definedName>
    <definedName name="salda_01_10_ime_10">[57]salda_10_06_ime!$A$1:$I$124</definedName>
    <definedName name="salda_01_10_ime_11">[56]salda_10_06_ime!$A$1:$I$124</definedName>
    <definedName name="salda_01_10_ime_12">[56]salda_10_06_ime!$A$1:$I$124</definedName>
    <definedName name="salda_01_10_ime_15">[56]salda_10_06_ime!$A$1:$I$124</definedName>
    <definedName name="salda_01_10_ime_8">[57]salda_10_06_ime!$A$1:$I$124</definedName>
    <definedName name="salda_01_11_ime">[56]salda_10_06_ime!$A$1:$I$124</definedName>
    <definedName name="salda_01_11_ime_1">[56]salda_10_06_ime!$A$1:$I$124</definedName>
    <definedName name="salda_01_11_ime_10">[57]salda_10_06_ime!$A$1:$I$124</definedName>
    <definedName name="salda_01_11_ime_11">[56]salda_10_06_ime!$A$1:$I$124</definedName>
    <definedName name="salda_01_11_ime_12">[56]salda_10_06_ime!$A$1:$I$124</definedName>
    <definedName name="salda_01_11_ime_15">[56]salda_10_06_ime!$A$1:$I$124</definedName>
    <definedName name="salda_01_11_ime_8">[57]salda_10_06_ime!$A$1:$I$124</definedName>
    <definedName name="salda_02_04_ime">"$#REF!.$A$1:$I$124"</definedName>
    <definedName name="salda_02_06_ime">[56]salda_10_06_ime!$A$1:$I$123</definedName>
    <definedName name="salda_02_06_ime_1">[56]salda_10_06_ime!$A$1:$I$123</definedName>
    <definedName name="salda_02_06_ime_10">[57]salda_10_06_ime!$A$1:$I$123</definedName>
    <definedName name="salda_02_06_ime_11">[56]salda_10_06_ime!$A$1:$I$123</definedName>
    <definedName name="salda_02_06_ime_12">[56]salda_10_06_ime!$A$1:$I$123</definedName>
    <definedName name="salda_02_06_ime_15">[56]salda_10_06_ime!$A$1:$I$123</definedName>
    <definedName name="salda_02_06_ime_8">[57]salda_10_06_ime!$A$1:$I$123</definedName>
    <definedName name="salda_02_07_ime">"$#REF!.$A$1:$I$123"</definedName>
    <definedName name="salda_02_09_ime">[56]salda_10_06_ime!$A$1:$I$124</definedName>
    <definedName name="salda_02_09_ime_1">[56]salda_10_06_ime!$A$1:$I$124</definedName>
    <definedName name="salda_02_09_ime_10">[57]salda_10_06_ime!$A$1:$I$124</definedName>
    <definedName name="salda_02_09_ime_11">[56]salda_10_06_ime!$A$1:$I$124</definedName>
    <definedName name="salda_02_09_ime_12">[56]salda_10_06_ime!$A$1:$I$124</definedName>
    <definedName name="salda_02_09_ime_15">[56]salda_10_06_ime!$A$1:$I$124</definedName>
    <definedName name="salda_02_09_ime_8">[57]salda_10_06_ime!$A$1:$I$124</definedName>
    <definedName name="salda_02_10_ime">[56]salda_10_06_ime!$A$1:$I$124</definedName>
    <definedName name="salda_02_10_ime_1">[56]salda_10_06_ime!$A$1:$I$124</definedName>
    <definedName name="salda_02_10_ime_10">[57]salda_10_06_ime!$A$1:$I$124</definedName>
    <definedName name="salda_02_10_ime_11">[56]salda_10_06_ime!$A$1:$I$124</definedName>
    <definedName name="salda_02_10_ime_12">[56]salda_10_06_ime!$A$1:$I$124</definedName>
    <definedName name="salda_02_10_ime_15">[56]salda_10_06_ime!$A$1:$I$124</definedName>
    <definedName name="salda_02_10_ime_8">[57]salda_10_06_ime!$A$1:$I$124</definedName>
    <definedName name="salda_02_12_ime">[56]salda_10_06_ime!$A$1:$I$124</definedName>
    <definedName name="salda_02_12_ime_1">[56]salda_10_06_ime!$A$1:$I$124</definedName>
    <definedName name="salda_02_12_ime_10">[57]salda_10_06_ime!$A$1:$I$124</definedName>
    <definedName name="salda_02_12_ime_11">[56]salda_10_06_ime!$A$1:$I$124</definedName>
    <definedName name="salda_02_12_ime_12">[56]salda_10_06_ime!$A$1:$I$124</definedName>
    <definedName name="salda_02_12_ime_15">[56]salda_10_06_ime!$A$1:$I$124</definedName>
    <definedName name="salda_02_12_ime_8">[57]salda_10_06_ime!$A$1:$I$124</definedName>
    <definedName name="salda_03_02_ime">"$#REF!.$A$1:$I$124"</definedName>
    <definedName name="salda_03_03_ime">"$#REF!.$A$1:$I$124"</definedName>
    <definedName name="salda_03_04_ime">"$#REF!.$A$1:$I$124"</definedName>
    <definedName name="salda_03_06_ime">"$#REF!.$A$1:$I$123"</definedName>
    <definedName name="salda_03_07_ime">[56]salda_10_06_ime!$A$1:$I$123</definedName>
    <definedName name="salda_03_07_ime_1">[56]salda_10_06_ime!$A$1:$I$123</definedName>
    <definedName name="salda_03_07_ime_10">[57]salda_10_06_ime!$A$1:$I$123</definedName>
    <definedName name="salda_03_07_ime_11">[56]salda_10_06_ime!$A$1:$I$123</definedName>
    <definedName name="salda_03_07_ime_12">[56]salda_10_06_ime!$A$1:$I$123</definedName>
    <definedName name="salda_03_07_ime_15">[56]salda_10_06_ime!$A$1:$I$123</definedName>
    <definedName name="salda_03_07_ime_8">[57]salda_10_06_ime!$A$1:$I$123</definedName>
    <definedName name="salda_03_09_ime">[56]salda_10_06_ime!$A$1:$I$124</definedName>
    <definedName name="salda_03_09_ime_1">[56]salda_10_06_ime!$A$1:$I$124</definedName>
    <definedName name="salda_03_09_ime_10">[57]salda_10_06_ime!$A$1:$I$124</definedName>
    <definedName name="salda_03_09_ime_11">[56]salda_10_06_ime!$A$1:$I$124</definedName>
    <definedName name="salda_03_09_ime_12">[56]salda_10_06_ime!$A$1:$I$124</definedName>
    <definedName name="salda_03_09_ime_15">[56]salda_10_06_ime!$A$1:$I$124</definedName>
    <definedName name="salda_03_09_ime_8">[57]salda_10_06_ime!$A$1:$I$124</definedName>
    <definedName name="salda_03_10_ime">[56]salda_10_06_ime!$A$1:$I$124</definedName>
    <definedName name="salda_03_10_ime_1">[56]salda_10_06_ime!$A$1:$I$124</definedName>
    <definedName name="salda_03_10_ime_10">[57]salda_10_06_ime!$A$1:$I$124</definedName>
    <definedName name="salda_03_10_ime_11">[56]salda_10_06_ime!$A$1:$I$124</definedName>
    <definedName name="salda_03_10_ime_12">[56]salda_10_06_ime!$A$1:$I$124</definedName>
    <definedName name="salda_03_10_ime_15">[56]salda_10_06_ime!$A$1:$I$124</definedName>
    <definedName name="salda_03_10_ime_8">[57]salda_10_06_ime!$A$1:$I$124</definedName>
    <definedName name="salda_03_12_ime">[56]salda_10_06_ime!$A$1:$I$125</definedName>
    <definedName name="salda_03_12_ime_1">[56]salda_10_06_ime!$A$1:$I$125</definedName>
    <definedName name="salda_03_12_ime_10">[57]salda_10_06_ime!$A$1:$I$125</definedName>
    <definedName name="salda_03_12_ime_11">[56]salda_10_06_ime!$A$1:$I$125</definedName>
    <definedName name="salda_03_12_ime_12">[56]salda_10_06_ime!$A$1:$I$125</definedName>
    <definedName name="salda_03_12_ime_15">[56]salda_10_06_ime!$A$1:$I$125</definedName>
    <definedName name="salda_03_12_ime_8">[57]salda_10_06_ime!$A$1:$I$125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[56]salda_10_06_ime!$A$1:$I$124</definedName>
    <definedName name="salda_04_07_ime_1">[56]salda_10_06_ime!$A$1:$I$124</definedName>
    <definedName name="salda_04_07_ime_10">[57]salda_10_06_ime!$A$1:$I$124</definedName>
    <definedName name="salda_04_07_ime_11">[56]salda_10_06_ime!$A$1:$I$124</definedName>
    <definedName name="salda_04_07_ime_12">[56]salda_10_06_ime!$A$1:$I$124</definedName>
    <definedName name="salda_04_07_ime_15">[56]salda_10_06_ime!$A$1:$I$124</definedName>
    <definedName name="salda_04_07_ime_8">[57]salda_10_06_ime!$A$1:$I$124</definedName>
    <definedName name="salda_04_08_ime">"$#REF!.$A$1:$I$124"</definedName>
    <definedName name="salda_04_09_ime">[56]salda_10_06_ime!$A$1:$I$124</definedName>
    <definedName name="salda_04_09_ime_1">[56]salda_10_06_ime!$A$1:$I$124</definedName>
    <definedName name="salda_04_09_ime_10">[57]salda_10_06_ime!$A$1:$I$124</definedName>
    <definedName name="salda_04_09_ime_11">[56]salda_10_06_ime!$A$1:$I$124</definedName>
    <definedName name="salda_04_09_ime_12">[56]salda_10_06_ime!$A$1:$I$124</definedName>
    <definedName name="salda_04_09_ime_15">[56]salda_10_06_ime!$A$1:$I$124</definedName>
    <definedName name="salda_04_09_ime_8">[57]salda_10_06_ime!$A$1:$I$124</definedName>
    <definedName name="salda_04_10_ime">[56]salda_10_06_ime!$A$1:$I$124</definedName>
    <definedName name="salda_04_10_ime_1">[56]salda_10_06_ime!$A$1:$I$124</definedName>
    <definedName name="salda_04_10_ime_10">[57]salda_10_06_ime!$A$1:$I$124</definedName>
    <definedName name="salda_04_10_ime_11">[56]salda_10_06_ime!$A$1:$I$124</definedName>
    <definedName name="salda_04_10_ime_12">[56]salda_10_06_ime!$A$1:$I$124</definedName>
    <definedName name="salda_04_10_ime_15">[56]salda_10_06_ime!$A$1:$I$124</definedName>
    <definedName name="salda_04_10_ime_8">[57]salda_10_06_ime!$A$1:$I$124</definedName>
    <definedName name="salda_04_11_ime">[56]salda_10_06_ime!$A$1:$I$124</definedName>
    <definedName name="salda_04_11_ime_1">[56]salda_10_06_ime!$A$1:$I$124</definedName>
    <definedName name="salda_04_11_ime_10">[57]salda_10_06_ime!$A$1:$I$124</definedName>
    <definedName name="salda_04_11_ime_11">[56]salda_10_06_ime!$A$1:$I$124</definedName>
    <definedName name="salda_04_11_ime_12">[56]salda_10_06_ime!$A$1:$I$124</definedName>
    <definedName name="salda_04_11_ime_15">[56]salda_10_06_ime!$A$1:$I$124</definedName>
    <definedName name="salda_04_11_ime_8">[57]salda_10_06_ime!$A$1:$I$124</definedName>
    <definedName name="salda_04_12_ime">[56]salda_10_06_ime!$A$1:$I$124</definedName>
    <definedName name="salda_04_12_ime_1">[56]salda_10_06_ime!$A$1:$I$124</definedName>
    <definedName name="salda_04_12_ime_10">[57]salda_10_06_ime!$A$1:$I$124</definedName>
    <definedName name="salda_04_12_ime_11">[56]salda_10_06_ime!$A$1:$I$124</definedName>
    <definedName name="salda_04_12_ime_12">[56]salda_10_06_ime!$A$1:$I$124</definedName>
    <definedName name="salda_04_12_ime_15">[56]salda_10_06_ime!$A$1:$I$124</definedName>
    <definedName name="salda_04_12_ime_8">[57]salda_10_06_ime!$A$1:$I$124</definedName>
    <definedName name="salda_05_02_ime">"$#REF!.$A$1:$I$124"</definedName>
    <definedName name="salda_05_03_ime">"$#REF!.$A$1:$I$124"</definedName>
    <definedName name="salda_05_05_ime">"$#REF!.$A$1:$I$124"</definedName>
    <definedName name="salda_05_06_ime_m">"$#REF!.$A$1:$I$123"</definedName>
    <definedName name="salda_05_07_ime">[56]salda_10_06_ime!$A$1:$I$124</definedName>
    <definedName name="salda_05_07_ime_1">[56]salda_10_06_ime!$A$1:$I$124</definedName>
    <definedName name="salda_05_07_ime_10">[57]salda_10_06_ime!$A$1:$I$124</definedName>
    <definedName name="salda_05_07_ime_11">[56]salda_10_06_ime!$A$1:$I$124</definedName>
    <definedName name="salda_05_07_ime_12">[56]salda_10_06_ime!$A$1:$I$124</definedName>
    <definedName name="salda_05_07_ime_15">[56]salda_10_06_ime!$A$1:$I$124</definedName>
    <definedName name="salda_05_07_ime_8">[57]salda_10_06_ime!$A$1:$I$124</definedName>
    <definedName name="salda_05_08_ime">[56]salda_10_06_ime!$A$1:$I$124</definedName>
    <definedName name="salda_05_08_ime_1">[56]salda_10_06_ime!$A$1:$I$124</definedName>
    <definedName name="salda_05_08_ime_10">[57]salda_10_06_ime!$A$1:$I$124</definedName>
    <definedName name="salda_05_08_ime_11">[56]salda_10_06_ime!$A$1:$I$124</definedName>
    <definedName name="salda_05_08_ime_12">[56]salda_10_06_ime!$A$1:$I$124</definedName>
    <definedName name="salda_05_08_ime_15">[56]salda_10_06_ime!$A$1:$I$124</definedName>
    <definedName name="salda_05_08_ime_8">[57]salda_10_06_ime!$A$1:$I$124</definedName>
    <definedName name="salda_05_09_ime">[56]salda_10_06_ime!$A$1:$I$124</definedName>
    <definedName name="salda_05_09_ime_1">[56]salda_10_06_ime!$A$1:$I$124</definedName>
    <definedName name="salda_05_09_ime_10">[57]salda_10_06_ime!$A$1:$I$124</definedName>
    <definedName name="salda_05_09_ime_11">[56]salda_10_06_ime!$A$1:$I$124</definedName>
    <definedName name="salda_05_09_ime_12">[56]salda_10_06_ime!$A$1:$I$124</definedName>
    <definedName name="salda_05_09_ime_15">[56]salda_10_06_ime!$A$1:$I$124</definedName>
    <definedName name="salda_05_09_ime_8">[57]salda_10_06_ime!$A$1:$I$124</definedName>
    <definedName name="salda_05_11_ime">[56]salda_10_06_ime!$A$1:$I$124</definedName>
    <definedName name="salda_05_11_ime_1">[56]salda_10_06_ime!$A$1:$I$124</definedName>
    <definedName name="salda_05_11_ime_10">[57]salda_10_06_ime!$A$1:$I$124</definedName>
    <definedName name="salda_05_11_ime_11">[56]salda_10_06_ime!$A$1:$I$124</definedName>
    <definedName name="salda_05_11_ime_12">[56]salda_10_06_ime!$A$1:$I$124</definedName>
    <definedName name="salda_05_11_ime_15">[56]salda_10_06_ime!$A$1:$I$124</definedName>
    <definedName name="salda_05_11_ime_8">[57]salda_10_06_ime!$A$1:$I$124</definedName>
    <definedName name="salda_05_12_ime">[56]salda_10_06_ime!$A$1:$I$124</definedName>
    <definedName name="salda_05_12_ime_1">[56]salda_10_06_ime!$A$1:$I$124</definedName>
    <definedName name="salda_05_12_ime_10">[57]salda_10_06_ime!$A$1:$I$124</definedName>
    <definedName name="salda_05_12_ime_11">[56]salda_10_06_ime!$A$1:$I$124</definedName>
    <definedName name="salda_05_12_ime_12">[56]salda_10_06_ime!$A$1:$I$124</definedName>
    <definedName name="salda_05_12_ime_15">[56]salda_10_06_ime!$A$1:$I$124</definedName>
    <definedName name="salda_05_12_ime_8">[57]salda_10_06_ime!$A$1:$I$124</definedName>
    <definedName name="salda_06_01_03_ime">[56]salda_10_06_ime!$A$1:$I$124</definedName>
    <definedName name="salda_06_01_03_ime_1">[56]salda_10_06_ime!$A$1:$I$124</definedName>
    <definedName name="salda_06_01_03_ime_10">[57]salda_10_06_ime!$A$1:$I$124</definedName>
    <definedName name="salda_06_01_03_ime_11">[56]salda_10_06_ime!$A$1:$I$124</definedName>
    <definedName name="salda_06_01_03_ime_12">[56]salda_10_06_ime!$A$1:$I$124</definedName>
    <definedName name="salda_06_01_03_ime_15">[56]salda_10_06_ime!$A$1:$I$124</definedName>
    <definedName name="salda_06_01_03_ime_8">[57]salda_10_06_ime!$A$1:$I$124</definedName>
    <definedName name="salda_06_02_ime">"$#REF!.$A$1:$I$124"</definedName>
    <definedName name="salda_06_03_ime">"$#REF!.$A$1:$I$124"</definedName>
    <definedName name="salda_06_05_ime">"$#REF!.$A$1:$I$124"</definedName>
    <definedName name="salda_06_06_ime_m">"$#REF!.$A$1:$I$123"</definedName>
    <definedName name="salda_06_08_ime">[56]salda_10_06_ime!$A$1:$I$124</definedName>
    <definedName name="salda_06_08_ime_1">[56]salda_10_06_ime!$A$1:$I$124</definedName>
    <definedName name="salda_06_08_ime_10">[57]salda_10_06_ime!$A$1:$I$124</definedName>
    <definedName name="salda_06_08_ime_11">[56]salda_10_06_ime!$A$1:$I$124</definedName>
    <definedName name="salda_06_08_ime_12">[56]salda_10_06_ime!$A$1:$I$124</definedName>
    <definedName name="salda_06_08_ime_15">[56]salda_10_06_ime!$A$1:$I$124</definedName>
    <definedName name="salda_06_08_ime_8">[57]salda_10_06_ime!$A$1:$I$124</definedName>
    <definedName name="salda_06_09_ime">[56]salda_10_06_ime!$A$1:$I$124</definedName>
    <definedName name="salda_06_09_ime_1">[56]salda_10_06_ime!$A$1:$I$124</definedName>
    <definedName name="salda_06_09_ime_10">[57]salda_10_06_ime!$A$1:$I$124</definedName>
    <definedName name="salda_06_09_ime_11">[56]salda_10_06_ime!$A$1:$I$124</definedName>
    <definedName name="salda_06_09_ime_12">[56]salda_10_06_ime!$A$1:$I$124</definedName>
    <definedName name="salda_06_09_ime_15">[56]salda_10_06_ime!$A$1:$I$124</definedName>
    <definedName name="salda_06_09_ime_8">[57]salda_10_06_ime!$A$1:$I$124</definedName>
    <definedName name="salda_06_11_ime">[56]salda_10_06_ime!$A$1:$I$124</definedName>
    <definedName name="salda_06_11_ime_1">[56]salda_10_06_ime!$A$1:$I$124</definedName>
    <definedName name="salda_06_11_ime_10">[57]salda_10_06_ime!$A$1:$I$124</definedName>
    <definedName name="salda_06_11_ime_11">[56]salda_10_06_ime!$A$1:$I$124</definedName>
    <definedName name="salda_06_11_ime_12">[56]salda_10_06_ime!$A$1:$I$124</definedName>
    <definedName name="salda_06_11_ime_15">[56]salda_10_06_ime!$A$1:$I$124</definedName>
    <definedName name="salda_06_11_ime_8">[57]salda_10_06_ime!$A$1:$I$124</definedName>
    <definedName name="salda_06_12_ime">[56]salda_10_06_ime!$A$1:$I$124</definedName>
    <definedName name="salda_06_12_ime_1">[56]salda_10_06_ime!$A$1:$I$124</definedName>
    <definedName name="salda_06_12_ime_10">[57]salda_10_06_ime!$A$1:$I$124</definedName>
    <definedName name="salda_06_12_ime_11">[56]salda_10_06_ime!$A$1:$I$124</definedName>
    <definedName name="salda_06_12_ime_12">[56]salda_10_06_ime!$A$1:$I$124</definedName>
    <definedName name="salda_06_12_ime_15">[56]salda_10_06_ime!$A$1:$I$124</definedName>
    <definedName name="salda_06_12_ime_8">[57]salda_10_06_ime!$A$1:$I$124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[56]salda_10_06_ime!$A$1:$I$124</definedName>
    <definedName name="salda_07_08_ime_1">[56]salda_10_06_ime!$A$1:$I$124</definedName>
    <definedName name="salda_07_08_ime_10">[57]salda_10_06_ime!$A$1:$I$124</definedName>
    <definedName name="salda_07_08_ime_11">[56]salda_10_06_ime!$A$1:$I$124</definedName>
    <definedName name="salda_07_08_ime_12">[56]salda_10_06_ime!$A$1:$I$124</definedName>
    <definedName name="salda_07_08_ime_15">[56]salda_10_06_ime!$A$1:$I$124</definedName>
    <definedName name="salda_07_08_ime_8">[57]salda_10_06_ime!$A$1:$I$124</definedName>
    <definedName name="salda_07_10_ime">[56]salda_10_06_ime!$A$1:$I$124</definedName>
    <definedName name="salda_07_10_ime_1">[56]salda_10_06_ime!$A$1:$I$124</definedName>
    <definedName name="salda_07_10_ime_10">[57]salda_10_06_ime!$A$1:$I$124</definedName>
    <definedName name="salda_07_10_ime_11">[56]salda_10_06_ime!$A$1:$I$124</definedName>
    <definedName name="salda_07_10_ime_12">[56]salda_10_06_ime!$A$1:$I$124</definedName>
    <definedName name="salda_07_10_ime_15">[56]salda_10_06_ime!$A$1:$I$124</definedName>
    <definedName name="salda_07_10_ime_8">[57]salda_10_06_ime!$A$1:$I$124</definedName>
    <definedName name="salda_07_11_ime">[56]salda_10_06_ime!$A$1:$I$124</definedName>
    <definedName name="salda_07_11_ime_1">[56]salda_10_06_ime!$A$1:$I$124</definedName>
    <definedName name="salda_07_11_ime_10">[57]salda_10_06_ime!$A$1:$I$124</definedName>
    <definedName name="salda_07_11_ime_11">[56]salda_10_06_ime!$A$1:$I$124</definedName>
    <definedName name="salda_07_11_ime_12">[56]salda_10_06_ime!$A$1:$I$124</definedName>
    <definedName name="salda_07_11_ime_15">[56]salda_10_06_ime!$A$1:$I$124</definedName>
    <definedName name="salda_07_11_ime_8">[57]salda_10_06_ime!$A$1:$I$124</definedName>
    <definedName name="salda_07_12_ime">[56]salda_10_06_ime!$A$1:$I$124</definedName>
    <definedName name="salda_07_12_ime_1">[56]salda_10_06_ime!$A$1:$I$124</definedName>
    <definedName name="salda_07_12_ime_10">[57]salda_10_06_ime!$A$1:$I$124</definedName>
    <definedName name="salda_07_12_ime_11">[56]salda_10_06_ime!$A$1:$I$124</definedName>
    <definedName name="salda_07_12_ime_12">[56]salda_10_06_ime!$A$1:$I$124</definedName>
    <definedName name="salda_07_12_ime_15">[56]salda_10_06_ime!$A$1:$I$124</definedName>
    <definedName name="salda_07_12_ime_8">[57]salda_10_06_ime!$A$1:$I$124</definedName>
    <definedName name="salda_08_01_03_ime">[56]salda_10_06_ime!$A$1:$I$124</definedName>
    <definedName name="salda_08_01_03_ime_1">[56]salda_10_06_ime!$A$1:$I$124</definedName>
    <definedName name="salda_08_01_03_ime_10">[57]salda_10_06_ime!$A$1:$I$124</definedName>
    <definedName name="salda_08_01_03_ime_11">[56]salda_10_06_ime!$A$1:$I$124</definedName>
    <definedName name="salda_08_01_03_ime_12">[56]salda_10_06_ime!$A$1:$I$124</definedName>
    <definedName name="salda_08_01_03_ime_15">[56]salda_10_06_ime!$A$1:$I$124</definedName>
    <definedName name="salda_08_01_03_ime_8">[57]salda_10_06_ime!$A$1:$I$124</definedName>
    <definedName name="salda_08_04_ime">"$#REF!.$A$1:$I$124"</definedName>
    <definedName name="salda_08_05_ime">"$#REF!.$A$1:$I$124"</definedName>
    <definedName name="salda_08_07_ime">[56]salda_10_06_ime!$A$1:$I$124</definedName>
    <definedName name="salda_08_07_ime_1">[56]salda_10_06_ime!$A$1:$I$124</definedName>
    <definedName name="salda_08_07_ime_10">[57]salda_10_06_ime!$A$1:$I$124</definedName>
    <definedName name="salda_08_07_ime_11">[56]salda_10_06_ime!$A$1:$I$124</definedName>
    <definedName name="salda_08_07_ime_12">[56]salda_10_06_ime!$A$1:$I$124</definedName>
    <definedName name="salda_08_07_ime_15">[56]salda_10_06_ime!$A$1:$I$124</definedName>
    <definedName name="salda_08_07_ime_8">[57]salda_10_06_ime!$A$1:$I$124</definedName>
    <definedName name="salda_08_08_ime">[56]salda_10_06_ime!$A$1:$I$124</definedName>
    <definedName name="salda_08_08_ime_1">[56]salda_10_06_ime!$A$1:$I$124</definedName>
    <definedName name="salda_08_08_ime_10">[57]salda_10_06_ime!$A$1:$I$124</definedName>
    <definedName name="salda_08_08_ime_11">[56]salda_10_06_ime!$A$1:$I$124</definedName>
    <definedName name="salda_08_08_ime_12">[56]salda_10_06_ime!$A$1:$I$124</definedName>
    <definedName name="salda_08_08_ime_15">[56]salda_10_06_ime!$A$1:$I$124</definedName>
    <definedName name="salda_08_08_ime_8">[57]salda_10_06_ime!$A$1:$I$124</definedName>
    <definedName name="salda_08_10_ime">[56]salda_10_06_ime!$A$1:$I$124</definedName>
    <definedName name="salda_08_10_ime_1">[56]salda_10_06_ime!$A$1:$I$124</definedName>
    <definedName name="salda_08_10_ime_10">[57]salda_10_06_ime!$A$1:$I$124</definedName>
    <definedName name="salda_08_10_ime_11">[56]salda_10_06_ime!$A$1:$I$124</definedName>
    <definedName name="salda_08_10_ime_12">[56]salda_10_06_ime!$A$1:$I$124</definedName>
    <definedName name="salda_08_10_ime_15">[56]salda_10_06_ime!$A$1:$I$124</definedName>
    <definedName name="salda_08_10_ime_8">[57]salda_10_06_ime!$A$1:$I$124</definedName>
    <definedName name="salda_08_11_ime">[56]salda_10_06_ime!$A$1:$I$124</definedName>
    <definedName name="salda_08_11_ime_1">[56]salda_10_06_ime!$A$1:$I$124</definedName>
    <definedName name="salda_08_11_ime_10">[57]salda_10_06_ime!$A$1:$I$124</definedName>
    <definedName name="salda_08_11_ime_11">[56]salda_10_06_ime!$A$1:$I$124</definedName>
    <definedName name="salda_08_11_ime_12">[56]salda_10_06_ime!$A$1:$I$124</definedName>
    <definedName name="salda_08_11_ime_15">[56]salda_10_06_ime!$A$1:$I$124</definedName>
    <definedName name="salda_08_11_ime_8">[57]salda_10_06_ime!$A$1:$I$124</definedName>
    <definedName name="salda_09_01_03_ime">[56]salda_10_06_ime!$A$1:$I$124</definedName>
    <definedName name="salda_09_01_03_ime_1">[56]salda_10_06_ime!$A$1:$I$124</definedName>
    <definedName name="salda_09_01_03_ime_10">[57]salda_10_06_ime!$A$1:$I$124</definedName>
    <definedName name="salda_09_01_03_ime_11">[56]salda_10_06_ime!$A$1:$I$124</definedName>
    <definedName name="salda_09_01_03_ime_12">[56]salda_10_06_ime!$A$1:$I$124</definedName>
    <definedName name="salda_09_01_03_ime_15">[56]salda_10_06_ime!$A$1:$I$124</definedName>
    <definedName name="salda_09_01_03_ime_8">[57]salda_10_06_ime!$A$1:$I$124</definedName>
    <definedName name="salda_09_04_ime">"$#REF!.$A$1:$I$124"</definedName>
    <definedName name="salda_09_05_ime">"$#REF!.$A$1:$I$124"</definedName>
    <definedName name="salda_09_07_ime">[56]salda_10_06_ime!$A$1:$I$124</definedName>
    <definedName name="salda_09_07_ime_1">[56]salda_10_06_ime!$A$1:$I$124</definedName>
    <definedName name="salda_09_07_ime_10">[57]salda_10_06_ime!$A$1:$I$124</definedName>
    <definedName name="salda_09_07_ime_11">[56]salda_10_06_ime!$A$1:$I$124</definedName>
    <definedName name="salda_09_07_ime_12">[56]salda_10_06_ime!$A$1:$I$124</definedName>
    <definedName name="salda_09_07_ime_15">[56]salda_10_06_ime!$A$1:$I$124</definedName>
    <definedName name="salda_09_07_ime_8">[57]salda_10_06_ime!$A$1:$I$124</definedName>
    <definedName name="salda_09_08_ime">[56]salda_10_06_ime!$A$1:$I$124</definedName>
    <definedName name="salda_09_08_ime_1">[56]salda_10_06_ime!$A$1:$I$124</definedName>
    <definedName name="salda_09_08_ime_10">[57]salda_10_06_ime!$A$1:$I$124</definedName>
    <definedName name="salda_09_08_ime_11">[56]salda_10_06_ime!$A$1:$I$124</definedName>
    <definedName name="salda_09_08_ime_12">[56]salda_10_06_ime!$A$1:$I$124</definedName>
    <definedName name="salda_09_08_ime_15">[56]salda_10_06_ime!$A$1:$I$124</definedName>
    <definedName name="salda_09_08_ime_8">[57]salda_10_06_ime!$A$1:$I$124</definedName>
    <definedName name="salda_09_10_ime">[56]salda_10_06_ime!$A$1:$I$124</definedName>
    <definedName name="salda_09_10_ime_1">[56]salda_10_06_ime!$A$1:$I$124</definedName>
    <definedName name="salda_09_10_ime_10">[57]salda_10_06_ime!$A$1:$I$124</definedName>
    <definedName name="salda_09_10_ime_11">[56]salda_10_06_ime!$A$1:$I$124</definedName>
    <definedName name="salda_09_10_ime_12">[56]salda_10_06_ime!$A$1:$I$124</definedName>
    <definedName name="salda_09_10_ime_15">[56]salda_10_06_ime!$A$1:$I$124</definedName>
    <definedName name="salda_09_10_ime_8">[57]salda_10_06_ime!$A$1:$I$124</definedName>
    <definedName name="salda_10_01_03_ime">[56]salda_10_06_ime!$A$1:$I$124</definedName>
    <definedName name="salda_10_01_03_ime_1">[56]salda_10_06_ime!$A$1:$I$124</definedName>
    <definedName name="salda_10_01_03_ime_10">[57]salda_10_06_ime!$A$1:$I$124</definedName>
    <definedName name="salda_10_01_03_ime_11">[56]salda_10_06_ime!$A$1:$I$124</definedName>
    <definedName name="salda_10_01_03_ime_12">[56]salda_10_06_ime!$A$1:$I$124</definedName>
    <definedName name="salda_10_01_03_ime_15">[56]salda_10_06_ime!$A$1:$I$124</definedName>
    <definedName name="salda_10_01_03_ime_8">[57]salda_10_06_ime!$A$1:$I$124</definedName>
    <definedName name="salda_10_02_ime">"$#REF!.$A$1:$I$124"</definedName>
    <definedName name="salda_10_03_ime">"$#REF!.$A$1:$I$124"</definedName>
    <definedName name="salda_10_04_ime">"$#REF!.$A$1:$I$124"</definedName>
    <definedName name="salda_10_06_ime">"$#REF!.$A$1:$I$123"</definedName>
    <definedName name="salda_10_07_ime">[56]salda_10_06_ime!$A$1:$I$124</definedName>
    <definedName name="salda_10_07_ime_1">[56]salda_10_06_ime!$A$1:$I$124</definedName>
    <definedName name="salda_10_07_ime_10">[57]salda_10_06_ime!$A$1:$I$124</definedName>
    <definedName name="salda_10_07_ime_11">[56]salda_10_06_ime!$A$1:$I$124</definedName>
    <definedName name="salda_10_07_ime_12">[56]salda_10_06_ime!$A$1:$I$124</definedName>
    <definedName name="salda_10_07_ime_15">[56]salda_10_06_ime!$A$1:$I$124</definedName>
    <definedName name="salda_10_07_ime_8">[57]salda_10_06_ime!$A$1:$I$124</definedName>
    <definedName name="salda_10_09_ime">[56]salda_10_06_ime!$A$1:$I$124</definedName>
    <definedName name="salda_10_09_ime_1">[56]salda_10_06_ime!$A$1:$I$124</definedName>
    <definedName name="salda_10_09_ime_10">[57]salda_10_06_ime!$A$1:$I$124</definedName>
    <definedName name="salda_10_09_ime_11">[56]salda_10_06_ime!$A$1:$I$124</definedName>
    <definedName name="salda_10_09_ime_12">[56]salda_10_06_ime!$A$1:$I$124</definedName>
    <definedName name="salda_10_09_ime_15">[56]salda_10_06_ime!$A$1:$I$124</definedName>
    <definedName name="salda_10_09_ime_8">[57]salda_10_06_ime!$A$1:$I$124</definedName>
    <definedName name="salda_10_10_ime">[56]salda_10_06_ime!$A$1:$I$124</definedName>
    <definedName name="salda_10_10_ime_1">[56]salda_10_06_ime!$A$1:$I$124</definedName>
    <definedName name="salda_10_10_ime_10">[57]salda_10_06_ime!$A$1:$I$124</definedName>
    <definedName name="salda_10_10_ime_11">[56]salda_10_06_ime!$A$1:$I$124</definedName>
    <definedName name="salda_10_10_ime_12">[56]salda_10_06_ime!$A$1:$I$124</definedName>
    <definedName name="salda_10_10_ime_15">[56]salda_10_06_ime!$A$1:$I$124</definedName>
    <definedName name="salda_10_10_ime_8">[57]salda_10_06_ime!$A$1:$I$124</definedName>
    <definedName name="salda_10_12_ime">[56]salda_10_06_ime!$A$1:$I$124</definedName>
    <definedName name="salda_10_12_ime_1">[56]salda_10_06_ime!$A$1:$I$124</definedName>
    <definedName name="salda_10_12_ime_10">[57]salda_10_06_ime!$A$1:$I$124</definedName>
    <definedName name="salda_10_12_ime_11">[56]salda_10_06_ime!$A$1:$I$124</definedName>
    <definedName name="salda_10_12_ime_12">[56]salda_10_06_ime!$A$1:$I$124</definedName>
    <definedName name="salda_10_12_ime_15">[56]salda_10_06_ime!$A$1:$I$124</definedName>
    <definedName name="salda_10_12_ime_8">[57]salda_10_06_ime!$A$1:$I$124</definedName>
    <definedName name="salda_11_02_ime">"$#REF!.$A$1:$I$124"</definedName>
    <definedName name="salda_11_03_ime">"$#REF!.$A$1:$I$124"</definedName>
    <definedName name="salda_11_04_ime">"$#REF!.$A$1:$I$124"</definedName>
    <definedName name="salda_11_06_ime">"$#REF!.$A$1:$I$123"</definedName>
    <definedName name="salda_11_07_ime">[56]salda_10_06_ime!$A$1:$I$124</definedName>
    <definedName name="salda_11_07_ime_1">[56]salda_10_06_ime!$A$1:$I$124</definedName>
    <definedName name="salda_11_07_ime_10">[57]salda_10_06_ime!$A$1:$I$124</definedName>
    <definedName name="salda_11_07_ime_11">[56]salda_10_06_ime!$A$1:$I$124</definedName>
    <definedName name="salda_11_07_ime_12">[56]salda_10_06_ime!$A$1:$I$124</definedName>
    <definedName name="salda_11_07_ime_15">[56]salda_10_06_ime!$A$1:$I$124</definedName>
    <definedName name="salda_11_07_ime_8">[57]salda_10_06_ime!$A$1:$I$124</definedName>
    <definedName name="salda_11_08_ime">"$#REF!.$A$1:$I$124"</definedName>
    <definedName name="salda_11_09_ime">[56]salda_10_06_ime!$A$1:$I$124</definedName>
    <definedName name="salda_11_09_ime_1">[56]salda_10_06_ime!$A$1:$I$124</definedName>
    <definedName name="salda_11_09_ime_10">[57]salda_10_06_ime!$A$1:$I$124</definedName>
    <definedName name="salda_11_09_ime_11">[56]salda_10_06_ime!$A$1:$I$124</definedName>
    <definedName name="salda_11_09_ime_12">[56]salda_10_06_ime!$A$1:$I$124</definedName>
    <definedName name="salda_11_09_ime_15">[56]salda_10_06_ime!$A$1:$I$124</definedName>
    <definedName name="salda_11_09_ime_8">[57]salda_10_06_ime!$A$1:$I$124</definedName>
    <definedName name="salda_11_11_ime">[56]salda_10_06_ime!$A$1:$I$124</definedName>
    <definedName name="salda_11_11_ime_1">[56]salda_10_06_ime!$A$1:$I$124</definedName>
    <definedName name="salda_11_11_ime_10">[57]salda_10_06_ime!$A$1:$I$124</definedName>
    <definedName name="salda_11_11_ime_11">[56]salda_10_06_ime!$A$1:$I$124</definedName>
    <definedName name="salda_11_11_ime_12">[56]salda_10_06_ime!$A$1:$I$124</definedName>
    <definedName name="salda_11_11_ime_15">[56]salda_10_06_ime!$A$1:$I$124</definedName>
    <definedName name="salda_11_11_ime_8">[57]salda_10_06_ime!$A$1:$I$124</definedName>
    <definedName name="salda_11_12_ime">[56]salda_10_06_ime!$A$1:$I$124</definedName>
    <definedName name="salda_11_12_ime_1">[56]salda_10_06_ime!$A$1:$I$124</definedName>
    <definedName name="salda_11_12_ime_10">[57]salda_10_06_ime!$A$1:$I$124</definedName>
    <definedName name="salda_11_12_ime_11">[56]salda_10_06_ime!$A$1:$I$124</definedName>
    <definedName name="salda_11_12_ime_12">[56]salda_10_06_ime!$A$1:$I$124</definedName>
    <definedName name="salda_11_12_ime_15">[56]salda_10_06_ime!$A$1:$I$124</definedName>
    <definedName name="salda_11_12_ime_8">[57]salda_10_06_ime!$A$1:$I$124</definedName>
    <definedName name="salda_12_02_ime">"$#REF!.$A$1:$I$124"</definedName>
    <definedName name="salda_12_03_ime">"$#REF!.$A$1:$I$124"</definedName>
    <definedName name="salda_12_05_ime">"$#REF!.$A$1:$I$124"</definedName>
    <definedName name="salda_12_06_ime">[56]salda_10_06_ime!$A$1:$I$123</definedName>
    <definedName name="salda_12_06_ime_1">[56]salda_10_06_ime!$A$1:$I$123</definedName>
    <definedName name="salda_12_06_ime_10">[57]salda_10_06_ime!$A$1:$I$123</definedName>
    <definedName name="salda_12_06_ime_11">[56]salda_10_06_ime!$A$1:$I$123</definedName>
    <definedName name="salda_12_06_ime_12">[56]salda_10_06_ime!$A$1:$I$123</definedName>
    <definedName name="salda_12_06_ime_15">[56]salda_10_06_ime!$A$1:$I$123</definedName>
    <definedName name="salda_12_06_ime_8">[57]salda_10_06_ime!$A$1:$I$123</definedName>
    <definedName name="salda_12_07_ime">[56]salda_10_06_ime!$A$1:$I$124</definedName>
    <definedName name="salda_12_07_ime_1">[56]salda_10_06_ime!$A$1:$I$124</definedName>
    <definedName name="salda_12_07_ime_10">[57]salda_10_06_ime!$A$1:$I$124</definedName>
    <definedName name="salda_12_07_ime_11">[56]salda_10_06_ime!$A$1:$I$124</definedName>
    <definedName name="salda_12_07_ime_12">[56]salda_10_06_ime!$A$1:$I$124</definedName>
    <definedName name="salda_12_07_ime_15">[56]salda_10_06_ime!$A$1:$I$124</definedName>
    <definedName name="salda_12_07_ime_8">[57]salda_10_06_ime!$A$1:$I$124</definedName>
    <definedName name="salda_12_08_ime">[56]salda_10_06_ime!$A$1:$I$124</definedName>
    <definedName name="salda_12_08_ime_1">[56]salda_10_06_ime!$A$1:$I$124</definedName>
    <definedName name="salda_12_08_ime_10">[57]salda_10_06_ime!$A$1:$I$124</definedName>
    <definedName name="salda_12_08_ime_11">[56]salda_10_06_ime!$A$1:$I$124</definedName>
    <definedName name="salda_12_08_ime_12">[56]salda_10_06_ime!$A$1:$I$124</definedName>
    <definedName name="salda_12_08_ime_15">[56]salda_10_06_ime!$A$1:$I$124</definedName>
    <definedName name="salda_12_08_ime_8">[57]salda_10_06_ime!$A$1:$I$124</definedName>
    <definedName name="salda_12_09_ime">[56]salda_10_06_ime!$A$1:$I$124</definedName>
    <definedName name="salda_12_09_ime_1">[56]salda_10_06_ime!$A$1:$I$124</definedName>
    <definedName name="salda_12_09_ime_10">[57]salda_10_06_ime!$A$1:$I$124</definedName>
    <definedName name="salda_12_09_ime_11">[56]salda_10_06_ime!$A$1:$I$124</definedName>
    <definedName name="salda_12_09_ime_12">[56]salda_10_06_ime!$A$1:$I$124</definedName>
    <definedName name="salda_12_09_ime_15">[56]salda_10_06_ime!$A$1:$I$124</definedName>
    <definedName name="salda_12_09_ime_8">[57]salda_10_06_ime!$A$1:$I$124</definedName>
    <definedName name="salda_12_11_ime">[56]salda_10_06_ime!$A$1:$I$124</definedName>
    <definedName name="salda_12_11_ime_1">[56]salda_10_06_ime!$A$1:$I$124</definedName>
    <definedName name="salda_12_11_ime_10">[57]salda_10_06_ime!$A$1:$I$124</definedName>
    <definedName name="salda_12_11_ime_11">[56]salda_10_06_ime!$A$1:$I$124</definedName>
    <definedName name="salda_12_11_ime_12">[56]salda_10_06_ime!$A$1:$I$124</definedName>
    <definedName name="salda_12_11_ime_15">[56]salda_10_06_ime!$A$1:$I$124</definedName>
    <definedName name="salda_12_11_ime_8">[57]salda_10_06_ime!$A$1:$I$124</definedName>
    <definedName name="salda_12_12_ime">[56]salda_10_06_ime!$A$1:$I$124</definedName>
    <definedName name="salda_12_12_ime_1">[56]salda_10_06_ime!$A$1:$I$124</definedName>
    <definedName name="salda_12_12_ime_10">[57]salda_10_06_ime!$A$1:$I$124</definedName>
    <definedName name="salda_12_12_ime_11">[56]salda_10_06_ime!$A$1:$I$124</definedName>
    <definedName name="salda_12_12_ime_12">[56]salda_10_06_ime!$A$1:$I$124</definedName>
    <definedName name="salda_12_12_ime_15">[56]salda_10_06_ime!$A$1:$I$124</definedName>
    <definedName name="salda_12_12_ime_8">[57]salda_10_06_ime!$A$1:$I$124</definedName>
    <definedName name="salda_13_01_03_ime">"$#REF!.$A$1:$I$124"</definedName>
    <definedName name="salda_13_02_ime">"$#REF!.$A$1:$I$124"</definedName>
    <definedName name="salda_13_05_ime">"$#REF!.$A$1:$I$123"</definedName>
    <definedName name="salda_13_06_ime">[56]salda_10_06_ime!$A$1:$I$123</definedName>
    <definedName name="salda_13_06_ime_1">[56]salda_10_06_ime!$A$1:$I$123</definedName>
    <definedName name="salda_13_06_ime_10">[57]salda_10_06_ime!$A$1:$I$123</definedName>
    <definedName name="salda_13_06_ime_11">[56]salda_10_06_ime!$A$1:$I$123</definedName>
    <definedName name="salda_13_06_ime_12">[56]salda_10_06_ime!$A$1:$I$123</definedName>
    <definedName name="salda_13_06_ime_15">[56]salda_10_06_ime!$A$1:$I$123</definedName>
    <definedName name="salda_13_06_ime_8">[57]salda_10_06_ime!$A$1:$I$123</definedName>
    <definedName name="salda_13_08_ime">[56]salda_10_06_ime!$A$1:$I$124</definedName>
    <definedName name="salda_13_08_ime_1">[56]salda_10_06_ime!$A$1:$I$124</definedName>
    <definedName name="salda_13_08_ime_10">[57]salda_10_06_ime!$A$1:$I$124</definedName>
    <definedName name="salda_13_08_ime_11">[56]salda_10_06_ime!$A$1:$I$124</definedName>
    <definedName name="salda_13_08_ime_12">[56]salda_10_06_ime!$A$1:$I$124</definedName>
    <definedName name="salda_13_08_ime_15">[56]salda_10_06_ime!$A$1:$I$124</definedName>
    <definedName name="salda_13_08_ime_8">[57]salda_10_06_ime!$A$1:$I$124</definedName>
    <definedName name="salda_13_09_ime">[56]salda_10_06_ime!$A$1:$I$124</definedName>
    <definedName name="salda_13_09_ime_1">[56]salda_10_06_ime!$A$1:$I$124</definedName>
    <definedName name="salda_13_09_ime_10">[57]salda_10_06_ime!$A$1:$I$124</definedName>
    <definedName name="salda_13_09_ime_11">[56]salda_10_06_ime!$A$1:$I$124</definedName>
    <definedName name="salda_13_09_ime_12">[56]salda_10_06_ime!$A$1:$I$124</definedName>
    <definedName name="salda_13_09_ime_15">[56]salda_10_06_ime!$A$1:$I$124</definedName>
    <definedName name="salda_13_09_ime_8">[57]salda_10_06_ime!$A$1:$I$124</definedName>
    <definedName name="salda_13_11ime">[56]salda_10_06_ime!$A$1:$I$124</definedName>
    <definedName name="salda_13_11ime_1">[56]salda_10_06_ime!$A$1:$I$124</definedName>
    <definedName name="salda_13_11ime_10">[57]salda_10_06_ime!$A$1:$I$124</definedName>
    <definedName name="salda_13_11ime_11">[56]salda_10_06_ime!$A$1:$I$124</definedName>
    <definedName name="salda_13_11ime_12">[56]salda_10_06_ime!$A$1:$I$124</definedName>
    <definedName name="salda_13_11ime_15">[56]salda_10_06_ime!$A$1:$I$124</definedName>
    <definedName name="salda_13_11ime_8">[57]salda_10_06_ime!$A$1:$I$124</definedName>
    <definedName name="salda_13_12_ime">[56]salda_10_06_ime!$A$1:$I$124</definedName>
    <definedName name="salda_13_12_ime_1">[56]salda_10_06_ime!$A$1:$I$124</definedName>
    <definedName name="salda_13_12_ime_10">[57]salda_10_06_ime!$A$1:$I$124</definedName>
    <definedName name="salda_13_12_ime_11">[56]salda_10_06_ime!$A$1:$I$124</definedName>
    <definedName name="salda_13_12_ime_12">[56]salda_10_06_ime!$A$1:$I$124</definedName>
    <definedName name="salda_13_12_ime_15">[56]salda_10_06_ime!$A$1:$I$124</definedName>
    <definedName name="salda_13_12_ime_8">[57]salda_10_06_ime!$A$1:$I$124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[56]salda_10_06_ime!$A$1:$I$123</definedName>
    <definedName name="salda_14_06_ime_1">[56]salda_10_06_ime!$A$1:$I$123</definedName>
    <definedName name="salda_14_06_ime_10">[57]salda_10_06_ime!$A$1:$I$123</definedName>
    <definedName name="salda_14_06_ime_11">[56]salda_10_06_ime!$A$1:$I$123</definedName>
    <definedName name="salda_14_06_ime_12">[56]salda_10_06_ime!$A$1:$I$123</definedName>
    <definedName name="salda_14_06_ime_15">[56]salda_10_06_ime!$A$1:$I$123</definedName>
    <definedName name="salda_14_06_ime_8">[57]salda_10_06_ime!$A$1:$I$123</definedName>
    <definedName name="salda_14_08_ime">[56]salda_10_06_ime!$A$1:$I$124</definedName>
    <definedName name="salda_14_08_ime_1">[56]salda_10_06_ime!$A$1:$I$124</definedName>
    <definedName name="salda_14_08_ime_10">[57]salda_10_06_ime!$A$1:$I$124</definedName>
    <definedName name="salda_14_08_ime_11">[56]salda_10_06_ime!$A$1:$I$124</definedName>
    <definedName name="salda_14_08_ime_12">[56]salda_10_06_ime!$A$1:$I$124</definedName>
    <definedName name="salda_14_08_ime_15">[56]salda_10_06_ime!$A$1:$I$124</definedName>
    <definedName name="salda_14_08_ime_8">[57]salda_10_06_ime!$A$1:$I$124</definedName>
    <definedName name="salda_14_10_ime">[56]salda_10_06_ime!$A$1:$I$124</definedName>
    <definedName name="salda_14_10_ime_1">[56]salda_10_06_ime!$A$1:$I$124</definedName>
    <definedName name="salda_14_10_ime_10">[57]salda_10_06_ime!$A$1:$I$124</definedName>
    <definedName name="salda_14_10_ime_11">[56]salda_10_06_ime!$A$1:$I$124</definedName>
    <definedName name="salda_14_10_ime_12">[56]salda_10_06_ime!$A$1:$I$124</definedName>
    <definedName name="salda_14_10_ime_15">[56]salda_10_06_ime!$A$1:$I$124</definedName>
    <definedName name="salda_14_10_ime_8">[57]salda_10_06_ime!$A$1:$I$124</definedName>
    <definedName name="salda_14_11_ime">[56]salda_10_06_ime!$A$1:$I$124</definedName>
    <definedName name="salda_14_11_ime_1">[56]salda_10_06_ime!$A$1:$I$124</definedName>
    <definedName name="salda_14_11_ime_10">[57]salda_10_06_ime!$A$1:$I$124</definedName>
    <definedName name="salda_14_11_ime_11">[56]salda_10_06_ime!$A$1:$I$124</definedName>
    <definedName name="salda_14_11_ime_12">[56]salda_10_06_ime!$A$1:$I$124</definedName>
    <definedName name="salda_14_11_ime_15">[56]salda_10_06_ime!$A$1:$I$124</definedName>
    <definedName name="salda_14_11_ime_8">[57]salda_10_06_ime!$A$1:$I$124</definedName>
    <definedName name="salda_15_01_03_ime">"$#REF!.$A$1:$I$124"</definedName>
    <definedName name="salda_15_04__ime">"$#REF!.$A$1:$I$124"</definedName>
    <definedName name="salda_15_05_ime">"$#REF!.$A$1:$I$123"</definedName>
    <definedName name="salda_15_07_ime">[56]salda_10_06_ime!$A$1:$I$124</definedName>
    <definedName name="salda_15_07_ime_1">[56]salda_10_06_ime!$A$1:$I$124</definedName>
    <definedName name="salda_15_07_ime_10">[57]salda_10_06_ime!$A$1:$I$124</definedName>
    <definedName name="salda_15_07_ime_11">[56]salda_10_06_ime!$A$1:$I$124</definedName>
    <definedName name="salda_15_07_ime_12">[56]salda_10_06_ime!$A$1:$I$124</definedName>
    <definedName name="salda_15_07_ime_15">[56]salda_10_06_ime!$A$1:$I$124</definedName>
    <definedName name="salda_15_07_ime_8">[57]salda_10_06_ime!$A$1:$I$124</definedName>
    <definedName name="salda_15_08_ime">[56]salda_10_06_ime!$A$1:$I$124</definedName>
    <definedName name="salda_15_08_ime_1">[56]salda_10_06_ime!$A$1:$I$124</definedName>
    <definedName name="salda_15_08_ime_10">[57]salda_10_06_ime!$A$1:$I$124</definedName>
    <definedName name="salda_15_08_ime_11">[56]salda_10_06_ime!$A$1:$I$124</definedName>
    <definedName name="salda_15_08_ime_12">[56]salda_10_06_ime!$A$1:$I$124</definedName>
    <definedName name="salda_15_08_ime_15">[56]salda_10_06_ime!$A$1:$I$124</definedName>
    <definedName name="salda_15_08_ime_8">[57]salda_10_06_ime!$A$1:$I$124</definedName>
    <definedName name="salda_15_09_ime">"$#REF!.$A$1:$I$124"</definedName>
    <definedName name="salda_15_10_ime">[56]salda_10_06_ime!$A$1:$I$124</definedName>
    <definedName name="salda_15_10_ime_1">[56]salda_10_06_ime!$A$1:$I$124</definedName>
    <definedName name="salda_15_10_ime_10">[57]salda_10_06_ime!$A$1:$I$124</definedName>
    <definedName name="salda_15_10_ime_11">[56]salda_10_06_ime!$A$1:$I$124</definedName>
    <definedName name="salda_15_10_ime_12">[56]salda_10_06_ime!$A$1:$I$124</definedName>
    <definedName name="salda_15_10_ime_15">[56]salda_10_06_ime!$A$1:$I$124</definedName>
    <definedName name="salda_15_10_ime_8">[57]salda_10_06_ime!$A$1:$I$124</definedName>
    <definedName name="salda_15_11_ime">[56]salda_10_06_ime!$A$1:$I$124</definedName>
    <definedName name="salda_15_11_ime_1">[56]salda_10_06_ime!$A$1:$I$124</definedName>
    <definedName name="salda_15_11_ime_10">[57]salda_10_06_ime!$A$1:$I$124</definedName>
    <definedName name="salda_15_11_ime_11">[56]salda_10_06_ime!$A$1:$I$124</definedName>
    <definedName name="salda_15_11_ime_12">[56]salda_10_06_ime!$A$1:$I$124</definedName>
    <definedName name="salda_15_11_ime_15">[56]salda_10_06_ime!$A$1:$I$124</definedName>
    <definedName name="salda_15_11_ime_8">[57]salda_10_06_ime!$A$1:$I$124</definedName>
    <definedName name="salda_16_01_03_ime">"$#REF!.$A$1:$I$124"</definedName>
    <definedName name="salda_16_04_ime">"$#REF!.$A$1:$I$124"</definedName>
    <definedName name="salda_16_05_ime">"$#REF!.$A$1:$I$123"</definedName>
    <definedName name="salda_16_07_ime">[56]salda_10_06_ime!$A$1:$I$124</definedName>
    <definedName name="salda_16_07_ime_1">[56]salda_10_06_ime!$A$1:$I$124</definedName>
    <definedName name="salda_16_07_ime_10">[57]salda_10_06_ime!$A$1:$I$124</definedName>
    <definedName name="salda_16_07_ime_11">[56]salda_10_06_ime!$A$1:$I$124</definedName>
    <definedName name="salda_16_07_ime_12">[56]salda_10_06_ime!$A$1:$I$124</definedName>
    <definedName name="salda_16_07_ime_15">[56]salda_10_06_ime!$A$1:$I$124</definedName>
    <definedName name="salda_16_07_ime_8">[57]salda_10_06_ime!$A$1:$I$124</definedName>
    <definedName name="salda_16_08_ime">[56]salda_10_06_ime!$A$1:$I$124</definedName>
    <definedName name="salda_16_08_ime_1">[56]salda_10_06_ime!$A$1:$I$124</definedName>
    <definedName name="salda_16_08_ime_10">[57]salda_10_06_ime!$A$1:$I$124</definedName>
    <definedName name="salda_16_08_ime_11">[56]salda_10_06_ime!$A$1:$I$124</definedName>
    <definedName name="salda_16_08_ime_12">[56]salda_10_06_ime!$A$1:$I$124</definedName>
    <definedName name="salda_16_08_ime_15">[56]salda_10_06_ime!$A$1:$I$124</definedName>
    <definedName name="salda_16_08_ime_8">[57]salda_10_06_ime!$A$1:$I$124</definedName>
    <definedName name="salda_16_09_ime">[56]salda_10_06_ime!$A$1:$I$124</definedName>
    <definedName name="salda_16_09_ime_1">[56]salda_10_06_ime!$A$1:$I$124</definedName>
    <definedName name="salda_16_09_ime_10">[57]salda_10_06_ime!$A$1:$I$124</definedName>
    <definedName name="salda_16_09_ime_11">[56]salda_10_06_ime!$A$1:$I$124</definedName>
    <definedName name="salda_16_09_ime_12">[56]salda_10_06_ime!$A$1:$I$124</definedName>
    <definedName name="salda_16_09_ime_15">[56]salda_10_06_ime!$A$1:$I$124</definedName>
    <definedName name="salda_16_09_ime_8">[57]salda_10_06_ime!$A$1:$I$124</definedName>
    <definedName name="salda_16_10_ime">[56]salda_10_06_ime!$A$1:$I$124</definedName>
    <definedName name="salda_16_10_ime_1">[56]salda_10_06_ime!$A$1:$I$124</definedName>
    <definedName name="salda_16_10_ime_10">[57]salda_10_06_ime!$A$1:$I$124</definedName>
    <definedName name="salda_16_10_ime_11">[56]salda_10_06_ime!$A$1:$I$124</definedName>
    <definedName name="salda_16_10_ime_12">[56]salda_10_06_ime!$A$1:$I$124</definedName>
    <definedName name="salda_16_10_ime_15">[56]salda_10_06_ime!$A$1:$I$124</definedName>
    <definedName name="salda_16_10_ime_8">[57]salda_10_06_ime!$A$1:$I$124</definedName>
    <definedName name="salda_16_12_ime">[56]salda_10_06_ime!$A$1:$I$124</definedName>
    <definedName name="salda_16_12_ime_1">[56]salda_10_06_ime!$A$1:$I$124</definedName>
    <definedName name="salda_16_12_ime_10">[57]salda_10_06_ime!$A$1:$I$124</definedName>
    <definedName name="salda_16_12_ime_11">[56]salda_10_06_ime!$A$1:$I$124</definedName>
    <definedName name="salda_16_12_ime_12">[56]salda_10_06_ime!$A$1:$I$124</definedName>
    <definedName name="salda_16_12_ime_15">[56]salda_10_06_ime!$A$1:$I$124</definedName>
    <definedName name="salda_16_12_ime_8">[57]salda_10_06_ime!$A$1:$I$124</definedName>
    <definedName name="salda_17_01_03_ime">"$#REF!.$A$1:$I$124"</definedName>
    <definedName name="salda_17_02_ime">"$#REF!.$A$1:$I$124"</definedName>
    <definedName name="salda_17_04_ime">"$#REF!.$A$1:$I$124"</definedName>
    <definedName name="salda_17_05_ime">"$#REF!.$A$1:$I$123"</definedName>
    <definedName name="salda_17_06_ime">[56]salda_10_06_ime!$A$1:$I$123</definedName>
    <definedName name="salda_17_06_ime_1">[56]salda_10_06_ime!$A$1:$I$123</definedName>
    <definedName name="salda_17_06_ime_10">[57]salda_10_06_ime!$A$1:$I$123</definedName>
    <definedName name="salda_17_06_ime_11">[56]salda_10_06_ime!$A$1:$I$123</definedName>
    <definedName name="salda_17_06_ime_12">[56]salda_10_06_ime!$A$1:$I$123</definedName>
    <definedName name="salda_17_06_ime_15">[56]salda_10_06_ime!$A$1:$I$123</definedName>
    <definedName name="salda_17_06_ime_8">[57]salda_10_06_ime!$A$1:$I$123</definedName>
    <definedName name="salda_17_07_ime">[56]salda_10_06_ime!$A$1:$I$124</definedName>
    <definedName name="salda_17_07_ime_1">[56]salda_10_06_ime!$A$1:$I$124</definedName>
    <definedName name="salda_17_07_ime_10">[57]salda_10_06_ime!$A$1:$I$124</definedName>
    <definedName name="salda_17_07_ime_11">[56]salda_10_06_ime!$A$1:$I$124</definedName>
    <definedName name="salda_17_07_ime_12">[56]salda_10_06_ime!$A$1:$I$124</definedName>
    <definedName name="salda_17_07_ime_15">[56]salda_10_06_ime!$A$1:$I$124</definedName>
    <definedName name="salda_17_07_ime_8">[57]salda_10_06_ime!$A$1:$I$124</definedName>
    <definedName name="salda_17_09_ime">[56]salda_10_06_ime!$A$1:$I$124</definedName>
    <definedName name="salda_17_09_ime_1">[56]salda_10_06_ime!$A$1:$I$124</definedName>
    <definedName name="salda_17_09_ime_10">[57]salda_10_06_ime!$A$1:$I$124</definedName>
    <definedName name="salda_17_09_ime_11">[56]salda_10_06_ime!$A$1:$I$124</definedName>
    <definedName name="salda_17_09_ime_12">[56]salda_10_06_ime!$A$1:$I$124</definedName>
    <definedName name="salda_17_09_ime_15">[56]salda_10_06_ime!$A$1:$I$124</definedName>
    <definedName name="salda_17_09_ime_8">[57]salda_10_06_ime!$A$1:$I$124</definedName>
    <definedName name="salda_17_10_ime">[56]salda_10_06_ime!$A$1:$I$124</definedName>
    <definedName name="salda_17_10_ime_1">[56]salda_10_06_ime!$A$1:$I$124</definedName>
    <definedName name="salda_17_10_ime_10">[57]salda_10_06_ime!$A$1:$I$124</definedName>
    <definedName name="salda_17_10_ime_11">[56]salda_10_06_ime!$A$1:$I$124</definedName>
    <definedName name="salda_17_10_ime_12">[56]salda_10_06_ime!$A$1:$I$124</definedName>
    <definedName name="salda_17_10_ime_15">[56]salda_10_06_ime!$A$1:$I$124</definedName>
    <definedName name="salda_17_10_ime_8">[57]salda_10_06_ime!$A$1:$I$124</definedName>
    <definedName name="salda_17_12_ime">[56]salda_10_06_ime!$A$1:$I$124</definedName>
    <definedName name="salda_17_12_ime_1">[56]salda_10_06_ime!$A$1:$I$124</definedName>
    <definedName name="salda_17_12_ime_10">[57]salda_10_06_ime!$A$1:$I$124</definedName>
    <definedName name="salda_17_12_ime_11">[56]salda_10_06_ime!$A$1:$I$124</definedName>
    <definedName name="salda_17_12_ime_12">[56]salda_10_06_ime!$A$1:$I$124</definedName>
    <definedName name="salda_17_12_ime_15">[56]salda_10_06_ime!$A$1:$I$124</definedName>
    <definedName name="salda_17_12_ime_8">[57]salda_10_06_ime!$A$1:$I$124</definedName>
    <definedName name="salda_18_02_ime">"$#REF!.$A$1:$I$124"</definedName>
    <definedName name="salda_18_04_ime">"$#REF!.$A$1:$I$124"</definedName>
    <definedName name="salda_18_06_ime">[56]salda_10_06_ime!$A$1:$I$123</definedName>
    <definedName name="salda_18_06_ime_1">[56]salda_10_06_ime!$A$1:$I$123</definedName>
    <definedName name="salda_18_06_ime_10">[57]salda_10_06_ime!$A$1:$I$123</definedName>
    <definedName name="salda_18_06_ime_11">[56]salda_10_06_ime!$A$1:$I$123</definedName>
    <definedName name="salda_18_06_ime_12">[56]salda_10_06_ime!$A$1:$I$123</definedName>
    <definedName name="salda_18_06_ime_15">[56]salda_10_06_ime!$A$1:$I$123</definedName>
    <definedName name="salda_18_06_ime_8">[57]salda_10_06_ime!$A$1:$I$123</definedName>
    <definedName name="salda_18_07_ime">[56]salda_10_06_ime!$A$1:$I$124</definedName>
    <definedName name="salda_18_07_ime_1">[56]salda_10_06_ime!$A$1:$I$124</definedName>
    <definedName name="salda_18_07_ime_10">[57]salda_10_06_ime!$A$1:$I$124</definedName>
    <definedName name="salda_18_07_ime_11">[56]salda_10_06_ime!$A$1:$I$124</definedName>
    <definedName name="salda_18_07_ime_12">[56]salda_10_06_ime!$A$1:$I$124</definedName>
    <definedName name="salda_18_07_ime_15">[56]salda_10_06_ime!$A$1:$I$124</definedName>
    <definedName name="salda_18_07_ime_8">[57]salda_10_06_ime!$A$1:$I$124</definedName>
    <definedName name="salda_18_08_ime">"$#REF!.$A$1:$I$124"</definedName>
    <definedName name="salda_18_09_ime">[56]salda_10_06_ime!$A$1:$I$124</definedName>
    <definedName name="salda_18_09_ime_1">[56]salda_10_06_ime!$A$1:$I$124</definedName>
    <definedName name="salda_18_09_ime_10">[57]salda_10_06_ime!$A$1:$I$124</definedName>
    <definedName name="salda_18_09_ime_11">[56]salda_10_06_ime!$A$1:$I$124</definedName>
    <definedName name="salda_18_09_ime_12">[56]salda_10_06_ime!$A$1:$I$124</definedName>
    <definedName name="salda_18_09_ime_15">[56]salda_10_06_ime!$A$1:$I$124</definedName>
    <definedName name="salda_18_09_ime_8">[57]salda_10_06_ime!$A$1:$I$124</definedName>
    <definedName name="salda_18_10_ime">[56]salda_10_06_ime!$A$1:$I$124</definedName>
    <definedName name="salda_18_10_ime_1">[56]salda_10_06_ime!$A$1:$I$124</definedName>
    <definedName name="salda_18_10_ime_10">[57]salda_10_06_ime!$A$1:$I$124</definedName>
    <definedName name="salda_18_10_ime_11">[56]salda_10_06_ime!$A$1:$I$124</definedName>
    <definedName name="salda_18_10_ime_12">[56]salda_10_06_ime!$A$1:$I$124</definedName>
    <definedName name="salda_18_10_ime_15">[56]salda_10_06_ime!$A$1:$I$124</definedName>
    <definedName name="salda_18_10_ime_8">[57]salda_10_06_ime!$A$1:$I$124</definedName>
    <definedName name="salda_18_11_ime">[56]salda_10_06_ime!$A$1:$I$124</definedName>
    <definedName name="salda_18_11_ime_1">[56]salda_10_06_ime!$A$1:$I$124</definedName>
    <definedName name="salda_18_11_ime_10">[57]salda_10_06_ime!$A$1:$I$124</definedName>
    <definedName name="salda_18_11_ime_11">[56]salda_10_06_ime!$A$1:$I$124</definedName>
    <definedName name="salda_18_11_ime_12">[56]salda_10_06_ime!$A$1:$I$124</definedName>
    <definedName name="salda_18_11_ime_15">[56]salda_10_06_ime!$A$1:$I$124</definedName>
    <definedName name="salda_18_11_ime_8">[57]salda_10_06_ime!$A$1:$I$124</definedName>
    <definedName name="salda_18_12_ime">[56]salda_10_06_ime!$A$1:$I$124</definedName>
    <definedName name="salda_18_12_ime_1">[56]salda_10_06_ime!$A$1:$I$124</definedName>
    <definedName name="salda_18_12_ime_10">[57]salda_10_06_ime!$A$1:$I$124</definedName>
    <definedName name="salda_18_12_ime_11">[56]salda_10_06_ime!$A$1:$I$124</definedName>
    <definedName name="salda_18_12_ime_12">[56]salda_10_06_ime!$A$1:$I$124</definedName>
    <definedName name="salda_18_12_ime_15">[56]salda_10_06_ime!$A$1:$I$124</definedName>
    <definedName name="salda_18_12_ime_8">[57]salda_10_06_ime!$A$1:$I$124</definedName>
    <definedName name="salda_19_02_ime">"$#REF!.$A$1:$I$124"</definedName>
    <definedName name="salda_19_05_ime">"$#REF!.$A$1:$I$124"</definedName>
    <definedName name="salda_19_06_ime">[56]salda_10_06_ime!$A$1:$I$123</definedName>
    <definedName name="salda_19_06_ime_1">[56]salda_10_06_ime!$A$1:$I$123</definedName>
    <definedName name="salda_19_06_ime_10">[57]salda_10_06_ime!$A$1:$I$123</definedName>
    <definedName name="salda_19_06_ime_11">[56]salda_10_06_ime!$A$1:$I$123</definedName>
    <definedName name="salda_19_06_ime_12">[56]salda_10_06_ime!$A$1:$I$123</definedName>
    <definedName name="salda_19_06_ime_15">[56]salda_10_06_ime!$A$1:$I$123</definedName>
    <definedName name="salda_19_06_ime_8">[57]salda_10_06_ime!$A$1:$I$123</definedName>
    <definedName name="salda_19_07_ime">[56]salda_10_06_ime!$A$1:$I$124</definedName>
    <definedName name="salda_19_07_ime_1">[56]salda_10_06_ime!$A$1:$I$124</definedName>
    <definedName name="salda_19_07_ime_10">[57]salda_10_06_ime!$A$1:$I$124</definedName>
    <definedName name="salda_19_07_ime_11">[56]salda_10_06_ime!$A$1:$I$124</definedName>
    <definedName name="salda_19_07_ime_12">[56]salda_10_06_ime!$A$1:$I$124</definedName>
    <definedName name="salda_19_07_ime_15">[56]salda_10_06_ime!$A$1:$I$124</definedName>
    <definedName name="salda_19_07_ime_8">[57]salda_10_06_ime!$A$1:$I$124</definedName>
    <definedName name="salda_19_08_ime">[56]salda_10_06_ime!$A$1:$I$124</definedName>
    <definedName name="salda_19_08_ime_1">[56]salda_10_06_ime!$A$1:$I$124</definedName>
    <definedName name="salda_19_08_ime_10">[57]salda_10_06_ime!$A$1:$I$124</definedName>
    <definedName name="salda_19_08_ime_11">[56]salda_10_06_ime!$A$1:$I$124</definedName>
    <definedName name="salda_19_08_ime_12">[56]salda_10_06_ime!$A$1:$I$124</definedName>
    <definedName name="salda_19_08_ime_15">[56]salda_10_06_ime!$A$1:$I$124</definedName>
    <definedName name="salda_19_08_ime_8">[57]salda_10_06_ime!$A$1:$I$124</definedName>
    <definedName name="salda_19_09_ime">[56]salda_10_06_ime!$A$1:$I$124</definedName>
    <definedName name="salda_19_09_ime_1">[56]salda_10_06_ime!$A$1:$I$124</definedName>
    <definedName name="salda_19_09_ime_10">[57]salda_10_06_ime!$A$1:$I$124</definedName>
    <definedName name="salda_19_09_ime_11">[56]salda_10_06_ime!$A$1:$I$124</definedName>
    <definedName name="salda_19_09_ime_12">[56]salda_10_06_ime!$A$1:$I$124</definedName>
    <definedName name="salda_19_09_ime_15">[56]salda_10_06_ime!$A$1:$I$124</definedName>
    <definedName name="salda_19_09_ime_8">[57]salda_10_06_ime!$A$1:$I$124</definedName>
    <definedName name="salda_19_09_ime_m">[56]salda_10_06_ime!$A$1:$I$124</definedName>
    <definedName name="salda_19_09_ime_m_1">[56]salda_10_06_ime!$A$1:$I$124</definedName>
    <definedName name="salda_19_09_ime_m_10">[57]salda_10_06_ime!$A$1:$I$124</definedName>
    <definedName name="salda_19_09_ime_m_11">[56]salda_10_06_ime!$A$1:$I$124</definedName>
    <definedName name="salda_19_09_ime_m_12">[56]salda_10_06_ime!$A$1:$I$124</definedName>
    <definedName name="salda_19_09_ime_m_15">[56]salda_10_06_ime!$A$1:$I$124</definedName>
    <definedName name="salda_19_09_ime_m_8">[57]salda_10_06_ime!$A$1:$I$124</definedName>
    <definedName name="salda_19_11_ime">[56]salda_10_06_ime!$A$1:$I$124</definedName>
    <definedName name="salda_19_11_ime_1">[56]salda_10_06_ime!$A$1:$I$124</definedName>
    <definedName name="salda_19_11_ime_10">[57]salda_10_06_ime!$A$1:$I$124</definedName>
    <definedName name="salda_19_11_ime_11">[56]salda_10_06_ime!$A$1:$I$124</definedName>
    <definedName name="salda_19_11_ime_12">[56]salda_10_06_ime!$A$1:$I$124</definedName>
    <definedName name="salda_19_11_ime_15">[56]salda_10_06_ime!$A$1:$I$124</definedName>
    <definedName name="salda_19_11_ime_8">[57]salda_10_06_ime!$A$1:$I$124</definedName>
    <definedName name="salda_19_11_ime_m">"$#REF!.$A$1:$I$124"</definedName>
    <definedName name="salda_19_12_ime">[56]salda_10_06_ime!$A$1:$I$124</definedName>
    <definedName name="salda_19_12_ime_1">[56]salda_10_06_ime!$A$1:$I$124</definedName>
    <definedName name="salda_19_12_ime_10">[57]salda_10_06_ime!$A$1:$I$124</definedName>
    <definedName name="salda_19_12_ime_11">[56]salda_10_06_ime!$A$1:$I$124</definedName>
    <definedName name="salda_19_12_ime_12">[56]salda_10_06_ime!$A$1:$I$124</definedName>
    <definedName name="salda_19_12_ime_15">[56]salda_10_06_ime!$A$1:$I$124</definedName>
    <definedName name="salda_19_12_ime_8">[57]salda_10_06_ime!$A$1:$I$124</definedName>
    <definedName name="salda_20_01_03_ime">"$#REF!.$A$1:$I$124"</definedName>
    <definedName name="salda_20_02_ime">"$#REF!.$A$1:$I$124"</definedName>
    <definedName name="salda_20_05_ime">"$#REF!.$A$1:$I$123"</definedName>
    <definedName name="salda_20_06_ime">[56]salda_10_06_ime!$A$1:$I$123</definedName>
    <definedName name="salda_20_06_ime_1">[56]salda_10_06_ime!$A$1:$I$123</definedName>
    <definedName name="salda_20_06_ime_10">[57]salda_10_06_ime!$A$1:$I$123</definedName>
    <definedName name="salda_20_06_ime_11">[56]salda_10_06_ime!$A$1:$I$123</definedName>
    <definedName name="salda_20_06_ime_12">[56]salda_10_06_ime!$A$1:$I$123</definedName>
    <definedName name="salda_20_06_ime_15">[56]salda_10_06_ime!$A$1:$I$123</definedName>
    <definedName name="salda_20_06_ime_8">[57]salda_10_06_ime!$A$1:$I$123</definedName>
    <definedName name="salda_20_08_ime">[56]salda_10_06_ime!$A$1:$I$124</definedName>
    <definedName name="salda_20_08_ime_1">[56]salda_10_06_ime!$A$1:$I$124</definedName>
    <definedName name="salda_20_08_ime_10">[57]salda_10_06_ime!$A$1:$I$124</definedName>
    <definedName name="salda_20_08_ime_11">[56]salda_10_06_ime!$A$1:$I$124</definedName>
    <definedName name="salda_20_08_ime_12">[56]salda_10_06_ime!$A$1:$I$124</definedName>
    <definedName name="salda_20_08_ime_15">[56]salda_10_06_ime!$A$1:$I$124</definedName>
    <definedName name="salda_20_08_ime_8">[57]salda_10_06_ime!$A$1:$I$124</definedName>
    <definedName name="salda_20_09_ime">[56]salda_10_06_ime!$A$1:$I$124</definedName>
    <definedName name="salda_20_09_ime_1">[56]salda_10_06_ime!$A$1:$I$124</definedName>
    <definedName name="salda_20_09_ime_10">[57]salda_10_06_ime!$A$1:$I$124</definedName>
    <definedName name="salda_20_09_ime_11">[56]salda_10_06_ime!$A$1:$I$124</definedName>
    <definedName name="salda_20_09_ime_12">[56]salda_10_06_ime!$A$1:$I$124</definedName>
    <definedName name="salda_20_09_ime_15">[56]salda_10_06_ime!$A$1:$I$124</definedName>
    <definedName name="salda_20_09_ime_8">[57]salda_10_06_ime!$A$1:$I$124</definedName>
    <definedName name="salda_20_11_ime">[56]salda_10_06_ime!$A$1:$I$124</definedName>
    <definedName name="salda_20_11_ime_1">[56]salda_10_06_ime!$A$1:$I$124</definedName>
    <definedName name="salda_20_11_ime_10">[57]salda_10_06_ime!$A$1:$I$124</definedName>
    <definedName name="salda_20_11_ime_11">[56]salda_10_06_ime!$A$1:$I$124</definedName>
    <definedName name="salda_20_11_ime_12">[56]salda_10_06_ime!$A$1:$I$124</definedName>
    <definedName name="salda_20_11_ime_15">[56]salda_10_06_ime!$A$1:$I$124</definedName>
    <definedName name="salda_20_11_ime_8">[57]salda_10_06_ime!$A$1:$I$124</definedName>
    <definedName name="salda_20_12_ime">[56]salda_10_06_ime!$A$1:$I$124</definedName>
    <definedName name="salda_20_12_ime_1">[56]salda_10_06_ime!$A$1:$I$124</definedName>
    <definedName name="salda_20_12_ime_10">[57]salda_10_06_ime!$A$1:$I$124</definedName>
    <definedName name="salda_20_12_ime_11">[56]salda_10_06_ime!$A$1:$I$124</definedName>
    <definedName name="salda_20_12_ime_12">[56]salda_10_06_ime!$A$1:$I$124</definedName>
    <definedName name="salda_20_12_ime_15">[56]salda_10_06_ime!$A$1:$I$124</definedName>
    <definedName name="salda_20_12_ime_8">[57]salda_10_06_ime!$A$1:$I$124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[56]salda_10_06_ime!$A$1:$I$123</definedName>
    <definedName name="salda_21_06_ime_1">[56]salda_10_06_ime!$A$1:$I$123</definedName>
    <definedName name="salda_21_06_ime_10">[57]salda_10_06_ime!$A$1:$I$123</definedName>
    <definedName name="salda_21_06_ime_11">[56]salda_10_06_ime!$A$1:$I$123</definedName>
    <definedName name="salda_21_06_ime_12">[56]salda_10_06_ime!$A$1:$I$123</definedName>
    <definedName name="salda_21_06_ime_15">[56]salda_10_06_ime!$A$1:$I$123</definedName>
    <definedName name="salda_21_06_ime_8">[57]salda_10_06_ime!$A$1:$I$123</definedName>
    <definedName name="salda_21_07_ime">"$#REF!.$A$1:$I$124"</definedName>
    <definedName name="salda_21_08_ime">[56]salda_10_06_ime!$A$1:$I$124</definedName>
    <definedName name="salda_21_08_ime_1">[56]salda_10_06_ime!$A$1:$I$124</definedName>
    <definedName name="salda_21_08_ime_10">[57]salda_10_06_ime!$A$1:$I$124</definedName>
    <definedName name="salda_21_08_ime_11">[56]salda_10_06_ime!$A$1:$I$124</definedName>
    <definedName name="salda_21_08_ime_12">[56]salda_10_06_ime!$A$1:$I$124</definedName>
    <definedName name="salda_21_08_ime_15">[56]salda_10_06_ime!$A$1:$I$124</definedName>
    <definedName name="salda_21_08_ime_8">[57]salda_10_06_ime!$A$1:$I$124</definedName>
    <definedName name="salda_21_10_ime">[56]salda_10_06_ime!$A$1:$I$124</definedName>
    <definedName name="salda_21_10_ime_1">[56]salda_10_06_ime!$A$1:$I$124</definedName>
    <definedName name="salda_21_10_ime_10">[57]salda_10_06_ime!$A$1:$I$124</definedName>
    <definedName name="salda_21_10_ime_11">[56]salda_10_06_ime!$A$1:$I$124</definedName>
    <definedName name="salda_21_10_ime_12">[56]salda_10_06_ime!$A$1:$I$124</definedName>
    <definedName name="salda_21_10_ime_15">[56]salda_10_06_ime!$A$1:$I$124</definedName>
    <definedName name="salda_21_10_ime_8">[57]salda_10_06_ime!$A$1:$I$124</definedName>
    <definedName name="salda_21_11_ime">[56]salda_10_06_ime!$A$1:$I$124</definedName>
    <definedName name="salda_21_11_ime_1">[56]salda_10_06_ime!$A$1:$I$124</definedName>
    <definedName name="salda_21_11_ime_10">[57]salda_10_06_ime!$A$1:$I$124</definedName>
    <definedName name="salda_21_11_ime_11">[56]salda_10_06_ime!$A$1:$I$124</definedName>
    <definedName name="salda_21_11_ime_12">[56]salda_10_06_ime!$A$1:$I$124</definedName>
    <definedName name="salda_21_11_ime_15">[56]salda_10_06_ime!$A$1:$I$124</definedName>
    <definedName name="salda_21_11_ime_8">[57]salda_10_06_ime!$A$1:$I$124</definedName>
    <definedName name="salda_22_01_03_ime">"$#REF!.$A$1:$I$124"</definedName>
    <definedName name="salda_22_04_ime">"$#REF!.$A$1:$I$124"</definedName>
    <definedName name="salda_22_05_ime">"$#REF!.$A$1:$I$123"</definedName>
    <definedName name="salda_22_07_ime">[56]salda_10_06_ime!$A$1:$I$124</definedName>
    <definedName name="salda_22_07_ime_1">[56]salda_10_06_ime!$A$1:$I$124</definedName>
    <definedName name="salda_22_07_ime_10">[57]salda_10_06_ime!$A$1:$I$124</definedName>
    <definedName name="salda_22_07_ime_11">[56]salda_10_06_ime!$A$1:$I$124</definedName>
    <definedName name="salda_22_07_ime_12">[56]salda_10_06_ime!$A$1:$I$124</definedName>
    <definedName name="salda_22_07_ime_15">[56]salda_10_06_ime!$A$1:$I$124</definedName>
    <definedName name="salda_22_07_ime_8">[57]salda_10_06_ime!$A$1:$I$124</definedName>
    <definedName name="salda_22_08_ime">[56]salda_10_06_ime!$A$1:$I$124</definedName>
    <definedName name="salda_22_08_ime_1">[56]salda_10_06_ime!$A$1:$I$124</definedName>
    <definedName name="salda_22_08_ime_10">[57]salda_10_06_ime!$A$1:$I$124</definedName>
    <definedName name="salda_22_08_ime_11">[56]salda_10_06_ime!$A$1:$I$124</definedName>
    <definedName name="salda_22_08_ime_12">[56]salda_10_06_ime!$A$1:$I$124</definedName>
    <definedName name="salda_22_08_ime_15">[56]salda_10_06_ime!$A$1:$I$124</definedName>
    <definedName name="salda_22_08_ime_8">[57]salda_10_06_ime!$A$1:$I$124</definedName>
    <definedName name="salda_22_10_ime">[56]salda_10_06_ime!$A$1:$I$124</definedName>
    <definedName name="salda_22_10_ime_1">[56]salda_10_06_ime!$A$1:$I$124</definedName>
    <definedName name="salda_22_10_ime_10">[57]salda_10_06_ime!$A$1:$I$124</definedName>
    <definedName name="salda_22_10_ime_11">[56]salda_10_06_ime!$A$1:$I$124</definedName>
    <definedName name="salda_22_10_ime_12">[56]salda_10_06_ime!$A$1:$I$124</definedName>
    <definedName name="salda_22_10_ime_15">[56]salda_10_06_ime!$A$1:$I$124</definedName>
    <definedName name="salda_22_10_ime_8">[57]salda_10_06_ime!$A$1:$I$124</definedName>
    <definedName name="salda_22_11_ime">[56]salda_10_06_ime!$A$1:$I$124</definedName>
    <definedName name="salda_22_11_ime_1">[56]salda_10_06_ime!$A$1:$I$124</definedName>
    <definedName name="salda_22_11_ime_10">[57]salda_10_06_ime!$A$1:$I$124</definedName>
    <definedName name="salda_22_11_ime_11">[56]salda_10_06_ime!$A$1:$I$124</definedName>
    <definedName name="salda_22_11_ime_12">[56]salda_10_06_ime!$A$1:$I$124</definedName>
    <definedName name="salda_22_11_ime_15">[56]salda_10_06_ime!$A$1:$I$124</definedName>
    <definedName name="salda_22_11_ime_8">[57]salda_10_06_ime!$A$1:$I$124</definedName>
    <definedName name="salda_23_01_03_ime">"$#REF!.$A$1:$I$124"</definedName>
    <definedName name="salda_23_04_ime">"$#REF!.$A$1:$I$124"</definedName>
    <definedName name="salda_23_05_ime">"$#REF!.$A$1:$I$123"</definedName>
    <definedName name="salda_23_06_ime">"$#REF!.$A$1:$I$124"</definedName>
    <definedName name="salda_23_07_ime">[56]salda_10_06_ime!$A$1:$I$124</definedName>
    <definedName name="salda_23_07_ime_1">[56]salda_10_06_ime!$A$1:$I$124</definedName>
    <definedName name="salda_23_07_ime_10">[57]salda_10_06_ime!$A$1:$I$124</definedName>
    <definedName name="salda_23_07_ime_11">[56]salda_10_06_ime!$A$1:$I$124</definedName>
    <definedName name="salda_23_07_ime_12">[56]salda_10_06_ime!$A$1:$I$124</definedName>
    <definedName name="salda_23_07_ime_15">[56]salda_10_06_ime!$A$1:$I$124</definedName>
    <definedName name="salda_23_07_ime_8">[57]salda_10_06_ime!$A$1:$I$124</definedName>
    <definedName name="salda_23_08_ime">[56]salda_10_06_ime!$A$1:$I$124</definedName>
    <definedName name="salda_23_08_ime_1">[56]salda_10_06_ime!$A$1:$I$124</definedName>
    <definedName name="salda_23_08_ime_10">[57]salda_10_06_ime!$A$1:$I$124</definedName>
    <definedName name="salda_23_08_ime_11">[56]salda_10_06_ime!$A$1:$I$124</definedName>
    <definedName name="salda_23_08_ime_12">[56]salda_10_06_ime!$A$1:$I$124</definedName>
    <definedName name="salda_23_08_ime_15">[56]salda_10_06_ime!$A$1:$I$124</definedName>
    <definedName name="salda_23_08_ime_8">[57]salda_10_06_ime!$A$1:$I$124</definedName>
    <definedName name="salda_23_09_ime">[56]salda_10_06_ime!$A$1:$I$124</definedName>
    <definedName name="salda_23_09_ime_1">[56]salda_10_06_ime!$A$1:$I$124</definedName>
    <definedName name="salda_23_09_ime_10">[57]salda_10_06_ime!$A$1:$I$124</definedName>
    <definedName name="salda_23_09_ime_11">[56]salda_10_06_ime!$A$1:$I$124</definedName>
    <definedName name="salda_23_09_ime_12">[56]salda_10_06_ime!$A$1:$I$124</definedName>
    <definedName name="salda_23_09_ime_15">[56]salda_10_06_ime!$A$1:$I$124</definedName>
    <definedName name="salda_23_09_ime_8">[57]salda_10_06_ime!$A$1:$I$124</definedName>
    <definedName name="salda_23_10_ime">[56]salda_10_06_ime!$A$1:$I$124</definedName>
    <definedName name="salda_23_10_ime_1">[56]salda_10_06_ime!$A$1:$I$124</definedName>
    <definedName name="salda_23_10_ime_10">[57]salda_10_06_ime!$A$1:$I$124</definedName>
    <definedName name="salda_23_10_ime_11">[56]salda_10_06_ime!$A$1:$I$124</definedName>
    <definedName name="salda_23_10_ime_12">[56]salda_10_06_ime!$A$1:$I$124</definedName>
    <definedName name="salda_23_10_ime_15">[56]salda_10_06_ime!$A$1:$I$124</definedName>
    <definedName name="salda_23_10_ime_8">[57]salda_10_06_ime!$A$1:$I$124</definedName>
    <definedName name="salda_23_12_ime">[56]salda_10_06_ime!$A$1:$I$124</definedName>
    <definedName name="salda_23_12_ime_1">[56]salda_10_06_ime!$A$1:$I$124</definedName>
    <definedName name="salda_23_12_ime_10">[57]salda_10_06_ime!$A$1:$I$124</definedName>
    <definedName name="salda_23_12_ime_11">[56]salda_10_06_ime!$A$1:$I$124</definedName>
    <definedName name="salda_23_12_ime_12">[56]salda_10_06_ime!$A$1:$I$124</definedName>
    <definedName name="salda_23_12_ime_15">[56]salda_10_06_ime!$A$1:$I$124</definedName>
    <definedName name="salda_23_12_ime_8">[57]salda_10_06_ime!$A$1:$I$124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[56]salda_10_06_ime!$A$1:$I$123</definedName>
    <definedName name="salda_24_06_ime_1">[56]salda_10_06_ime!$A$1:$I$123</definedName>
    <definedName name="salda_24_06_ime_10">[57]salda_10_06_ime!$A$1:$I$123</definedName>
    <definedName name="salda_24_06_ime_11">[56]salda_10_06_ime!$A$1:$I$123</definedName>
    <definedName name="salda_24_06_ime_12">[56]salda_10_06_ime!$A$1:$I$123</definedName>
    <definedName name="salda_24_06_ime_15">[56]salda_10_06_ime!$A$1:$I$123</definedName>
    <definedName name="salda_24_06_ime_8">[57]salda_10_06_ime!$A$1:$I$123</definedName>
    <definedName name="salda_24_07_ime">[56]salda_10_06_ime!$A$1:$I$124</definedName>
    <definedName name="salda_24_07_ime_1">[56]salda_10_06_ime!$A$1:$I$124</definedName>
    <definedName name="salda_24_07_ime_10">[57]salda_10_06_ime!$A$1:$I$124</definedName>
    <definedName name="salda_24_07_ime_11">[56]salda_10_06_ime!$A$1:$I$124</definedName>
    <definedName name="salda_24_07_ime_12">[56]salda_10_06_ime!$A$1:$I$124</definedName>
    <definedName name="salda_24_07_ime_15">[56]salda_10_06_ime!$A$1:$I$124</definedName>
    <definedName name="salda_24_07_ime_8">[57]salda_10_06_ime!$A$1:$I$124</definedName>
    <definedName name="salda_24_09_ime">[56]salda_10_06_ime!$A$1:$I$124</definedName>
    <definedName name="salda_24_09_ime_1">[56]salda_10_06_ime!$A$1:$I$124</definedName>
    <definedName name="salda_24_09_ime_10">[57]salda_10_06_ime!$A$1:$I$124</definedName>
    <definedName name="salda_24_09_ime_11">[56]salda_10_06_ime!$A$1:$I$124</definedName>
    <definedName name="salda_24_09_ime_12">[56]salda_10_06_ime!$A$1:$I$124</definedName>
    <definedName name="salda_24_09_ime_15">[56]salda_10_06_ime!$A$1:$I$124</definedName>
    <definedName name="salda_24_09_ime_8">[57]salda_10_06_ime!$A$1:$I$124</definedName>
    <definedName name="salda_24_10_ime">[56]salda_10_06_ime!$A$1:$I$124</definedName>
    <definedName name="salda_24_10_ime_1">[56]salda_10_06_ime!$A$1:$I$124</definedName>
    <definedName name="salda_24_10_ime_10">[57]salda_10_06_ime!$A$1:$I$124</definedName>
    <definedName name="salda_24_10_ime_11">[56]salda_10_06_ime!$A$1:$I$124</definedName>
    <definedName name="salda_24_10_ime_12">[56]salda_10_06_ime!$A$1:$I$124</definedName>
    <definedName name="salda_24_10_ime_15">[56]salda_10_06_ime!$A$1:$I$124</definedName>
    <definedName name="salda_24_10_ime_8">[57]salda_10_06_ime!$A$1:$I$124</definedName>
    <definedName name="salda_24_12_ime">[56]salda_10_06_ime!$A$1:$I$124</definedName>
    <definedName name="salda_24_12_ime_1">[56]salda_10_06_ime!$A$1:$I$124</definedName>
    <definedName name="salda_24_12_ime_10">[57]salda_10_06_ime!$A$1:$I$124</definedName>
    <definedName name="salda_24_12_ime_11">[56]salda_10_06_ime!$A$1:$I$124</definedName>
    <definedName name="salda_24_12_ime_12">[56]salda_10_06_ime!$A$1:$I$124</definedName>
    <definedName name="salda_24_12_ime_15">[56]salda_10_06_ime!$A$1:$I$124</definedName>
    <definedName name="salda_24_12_ime_8">[57]salda_10_06_ime!$A$1:$I$124</definedName>
    <definedName name="salda_25_02_ime">"$#REF!.$A$1:$I$124"</definedName>
    <definedName name="salda_25_03_ime">"$#REF!.$A$1:$I$124"</definedName>
    <definedName name="salda_25_04_ime">"$#REF!.$A$1:$I$124"</definedName>
    <definedName name="salda_25_06_ime">[56]salda_10_06_ime!$A$1:$I$123</definedName>
    <definedName name="salda_25_06_ime_1">[56]salda_10_06_ime!$A$1:$I$123</definedName>
    <definedName name="salda_25_06_ime_10">[57]salda_10_06_ime!$A$1:$I$123</definedName>
    <definedName name="salda_25_06_ime_11">[56]salda_10_06_ime!$A$1:$I$123</definedName>
    <definedName name="salda_25_06_ime_12">[56]salda_10_06_ime!$A$1:$I$123</definedName>
    <definedName name="salda_25_06_ime_15">[56]salda_10_06_ime!$A$1:$I$123</definedName>
    <definedName name="salda_25_06_ime_8">[57]salda_10_06_ime!$A$1:$I$123</definedName>
    <definedName name="salda_25_07_ime">[56]salda_10_06_ime!$A$1:$I$124</definedName>
    <definedName name="salda_25_07_ime_1">[56]salda_10_06_ime!$A$1:$I$124</definedName>
    <definedName name="salda_25_07_ime_10">[57]salda_10_06_ime!$A$1:$I$124</definedName>
    <definedName name="salda_25_07_ime_11">[56]salda_10_06_ime!$A$1:$I$124</definedName>
    <definedName name="salda_25_07_ime_12">[56]salda_10_06_ime!$A$1:$I$124</definedName>
    <definedName name="salda_25_07_ime_15">[56]salda_10_06_ime!$A$1:$I$124</definedName>
    <definedName name="salda_25_07_ime_8">[57]salda_10_06_ime!$A$1:$I$124</definedName>
    <definedName name="salda_25_08_ime">"$#REF!.$A$1:$I$124"</definedName>
    <definedName name="salda_25_09_ime">[56]salda_10_06_ime!$A$1:$I$124</definedName>
    <definedName name="salda_25_09_ime_1">[56]salda_10_06_ime!$A$1:$I$124</definedName>
    <definedName name="salda_25_09_ime_10">[57]salda_10_06_ime!$A$1:$I$124</definedName>
    <definedName name="salda_25_09_ime_11">[56]salda_10_06_ime!$A$1:$I$124</definedName>
    <definedName name="salda_25_09_ime_12">[56]salda_10_06_ime!$A$1:$I$124</definedName>
    <definedName name="salda_25_09_ime_15">[56]salda_10_06_ime!$A$1:$I$124</definedName>
    <definedName name="salda_25_09_ime_8">[57]salda_10_06_ime!$A$1:$I$124</definedName>
    <definedName name="salda_25_10_ime">[56]salda_10_06_ime!$A$1:$I$124</definedName>
    <definedName name="salda_25_10_ime_1">[56]salda_10_06_ime!$A$1:$I$124</definedName>
    <definedName name="salda_25_10_ime_10">[57]salda_10_06_ime!$A$1:$I$124</definedName>
    <definedName name="salda_25_10_ime_11">[56]salda_10_06_ime!$A$1:$I$124</definedName>
    <definedName name="salda_25_10_ime_12">[56]salda_10_06_ime!$A$1:$I$124</definedName>
    <definedName name="salda_25_10_ime_15">[56]salda_10_06_ime!$A$1:$I$124</definedName>
    <definedName name="salda_25_10_ime_8">[57]salda_10_06_ime!$A$1:$I$124</definedName>
    <definedName name="salda_25_11_ime">[56]salda_10_06_ime!$A$1:$I$124</definedName>
    <definedName name="salda_25_11_ime_1">[56]salda_10_06_ime!$A$1:$I$124</definedName>
    <definedName name="salda_25_11_ime_10">[57]salda_10_06_ime!$A$1:$I$124</definedName>
    <definedName name="salda_25_11_ime_11">[56]salda_10_06_ime!$A$1:$I$124</definedName>
    <definedName name="salda_25_11_ime_12">[56]salda_10_06_ime!$A$1:$I$124</definedName>
    <definedName name="salda_25_11_ime_15">[56]salda_10_06_ime!$A$1:$I$124</definedName>
    <definedName name="salda_25_11_ime_8">[57]salda_10_06_ime!$A$1:$I$124</definedName>
    <definedName name="salda_25_12_ime">[56]salda_10_06_ime!$A$1:$I$124</definedName>
    <definedName name="salda_25_12_ime_1">[56]salda_10_06_ime!$A$1:$I$124</definedName>
    <definedName name="salda_25_12_ime_10">[57]salda_10_06_ime!$A$1:$I$124</definedName>
    <definedName name="salda_25_12_ime_11">[56]salda_10_06_ime!$A$1:$I$124</definedName>
    <definedName name="salda_25_12_ime_12">[56]salda_10_06_ime!$A$1:$I$124</definedName>
    <definedName name="salda_25_12_ime_15">[56]salda_10_06_ime!$A$1:$I$124</definedName>
    <definedName name="salda_25_12_ime_8">[57]salda_10_06_ime!$A$1:$I$124</definedName>
    <definedName name="salda_26_02_ime">"$#REF!.$A$1:$I$124"</definedName>
    <definedName name="salda_26_03_ime">"$#REF!.$A$1:$I$124"</definedName>
    <definedName name="salda_26_05_ime">"$#REF!.$A$1:$I$124"</definedName>
    <definedName name="salda_26_06_ime">[56]salda_10_06_ime!$A$1:$I$123</definedName>
    <definedName name="salda_26_06_ime_1">[56]salda_10_06_ime!$A$1:$I$123</definedName>
    <definedName name="salda_26_06_ime_10">[57]salda_10_06_ime!$A$1:$I$123</definedName>
    <definedName name="salda_26_06_ime_11">[56]salda_10_06_ime!$A$1:$I$123</definedName>
    <definedName name="salda_26_06_ime_12">[56]salda_10_06_ime!$A$1:$I$123</definedName>
    <definedName name="salda_26_06_ime_15">[56]salda_10_06_ime!$A$1:$I$123</definedName>
    <definedName name="salda_26_06_ime_8">[57]salda_10_06_ime!$A$1:$I$123</definedName>
    <definedName name="salda_26_07_ime">[56]salda_10_06_ime!$A$1:$I$124</definedName>
    <definedName name="salda_26_07_ime_1">[56]salda_10_06_ime!$A$1:$I$124</definedName>
    <definedName name="salda_26_07_ime_10">[57]salda_10_06_ime!$A$1:$I$124</definedName>
    <definedName name="salda_26_07_ime_11">[56]salda_10_06_ime!$A$1:$I$124</definedName>
    <definedName name="salda_26_07_ime_12">[56]salda_10_06_ime!$A$1:$I$124</definedName>
    <definedName name="salda_26_07_ime_15">[56]salda_10_06_ime!$A$1:$I$124</definedName>
    <definedName name="salda_26_07_ime_8">[57]salda_10_06_ime!$A$1:$I$124</definedName>
    <definedName name="salda_26_08_ime">[56]salda_10_06_ime!$A$1:$I$124</definedName>
    <definedName name="salda_26_08_ime_1">[56]salda_10_06_ime!$A$1:$I$124</definedName>
    <definedName name="salda_26_08_ime_10">[57]salda_10_06_ime!$A$1:$I$124</definedName>
    <definedName name="salda_26_08_ime_11">[56]salda_10_06_ime!$A$1:$I$124</definedName>
    <definedName name="salda_26_08_ime_12">[56]salda_10_06_ime!$A$1:$I$124</definedName>
    <definedName name="salda_26_08_ime_15">[56]salda_10_06_ime!$A$1:$I$124</definedName>
    <definedName name="salda_26_08_ime_8">[57]salda_10_06_ime!$A$1:$I$124</definedName>
    <definedName name="salda_26_09_ime">[56]salda_10_06_ime!$A$1:$I$124</definedName>
    <definedName name="salda_26_09_ime_1">[56]salda_10_06_ime!$A$1:$I$124</definedName>
    <definedName name="salda_26_09_ime_10">[57]salda_10_06_ime!$A$1:$I$124</definedName>
    <definedName name="salda_26_09_ime_11">[56]salda_10_06_ime!$A$1:$I$124</definedName>
    <definedName name="salda_26_09_ime_12">[56]salda_10_06_ime!$A$1:$I$124</definedName>
    <definedName name="salda_26_09_ime_15">[56]salda_10_06_ime!$A$1:$I$124</definedName>
    <definedName name="salda_26_09_ime_8">[57]salda_10_06_ime!$A$1:$I$124</definedName>
    <definedName name="salda_26_11_ime">[56]salda_10_06_ime!$A$1:$I$124</definedName>
    <definedName name="salda_26_11_ime_1">[56]salda_10_06_ime!$A$1:$I$124</definedName>
    <definedName name="salda_26_11_ime_10">[57]salda_10_06_ime!$A$1:$I$124</definedName>
    <definedName name="salda_26_11_ime_11">[56]salda_10_06_ime!$A$1:$I$124</definedName>
    <definedName name="salda_26_11_ime_12">[56]salda_10_06_ime!$A$1:$I$124</definedName>
    <definedName name="salda_26_11_ime_15">[56]salda_10_06_ime!$A$1:$I$124</definedName>
    <definedName name="salda_26_11_ime_8">[57]salda_10_06_ime!$A$1:$I$124</definedName>
    <definedName name="salda_26_12_ime">[56]salda_10_06_ime!$A$1:$I$124</definedName>
    <definedName name="salda_26_12_ime_1">[56]salda_10_06_ime!$A$1:$I$124</definedName>
    <definedName name="salda_26_12_ime_10">[57]salda_10_06_ime!$A$1:$I$124</definedName>
    <definedName name="salda_26_12_ime_11">[56]salda_10_06_ime!$A$1:$I$124</definedName>
    <definedName name="salda_26_12_ime_12">[56]salda_10_06_ime!$A$1:$I$124</definedName>
    <definedName name="salda_26_12_ime_15">[56]salda_10_06_ime!$A$1:$I$124</definedName>
    <definedName name="salda_26_12_ime_8">[57]salda_10_06_ime!$A$1:$I$124</definedName>
    <definedName name="salda_27_01_03_ime">"$#REF!.$A$1:$I$124"</definedName>
    <definedName name="salda_27_02_ime">"$#REF!.$A$1:$I$124"</definedName>
    <definedName name="salda_27_03_ime">"$#REF!.$A$1:$I$124"</definedName>
    <definedName name="salda_27_05_ime">"$#REF!.$A$1:$I$123"</definedName>
    <definedName name="salda_27_06_ime">[56]salda_10_06_ime!$A$1:$I$123</definedName>
    <definedName name="salda_27_06_ime_1">[56]salda_10_06_ime!$A$1:$I$123</definedName>
    <definedName name="salda_27_06_ime_10">[57]salda_10_06_ime!$A$1:$I$123</definedName>
    <definedName name="salda_27_06_ime_11">[56]salda_10_06_ime!$A$1:$I$123</definedName>
    <definedName name="salda_27_06_ime_12">[56]salda_10_06_ime!$A$1:$I$123</definedName>
    <definedName name="salda_27_06_ime_15">[56]salda_10_06_ime!$A$1:$I$123</definedName>
    <definedName name="salda_27_06_ime_8">[57]salda_10_06_ime!$A$1:$I$123</definedName>
    <definedName name="salda_27_08_ime">[56]salda_10_06_ime!$A$1:$I$124</definedName>
    <definedName name="salda_27_08_ime_1">[56]salda_10_06_ime!$A$1:$I$124</definedName>
    <definedName name="salda_27_08_ime_10">[57]salda_10_06_ime!$A$1:$I$124</definedName>
    <definedName name="salda_27_08_ime_11">[56]salda_10_06_ime!$A$1:$I$124</definedName>
    <definedName name="salda_27_08_ime_12">[56]salda_10_06_ime!$A$1:$I$124</definedName>
    <definedName name="salda_27_08_ime_15">[56]salda_10_06_ime!$A$1:$I$124</definedName>
    <definedName name="salda_27_08_ime_8">[57]salda_10_06_ime!$A$1:$I$124</definedName>
    <definedName name="salda_27_09_ime">[56]salda_10_06_ime!$A$1:$I$124</definedName>
    <definedName name="salda_27_09_ime_1">[56]salda_10_06_ime!$A$1:$I$124</definedName>
    <definedName name="salda_27_09_ime_10">[57]salda_10_06_ime!$A$1:$I$124</definedName>
    <definedName name="salda_27_09_ime_11">[56]salda_10_06_ime!$A$1:$I$124</definedName>
    <definedName name="salda_27_09_ime_12">[56]salda_10_06_ime!$A$1:$I$124</definedName>
    <definedName name="salda_27_09_ime_15">[56]salda_10_06_ime!$A$1:$I$124</definedName>
    <definedName name="salda_27_09_ime_8">[57]salda_10_06_ime!$A$1:$I$124</definedName>
    <definedName name="salda_27_10_ime">"$#REF!.$A$1:$I$124"</definedName>
    <definedName name="salda_27_11_ime">[56]salda_10_06_ime!$A$1:$I$124</definedName>
    <definedName name="salda_27_11_ime_1">[56]salda_10_06_ime!$A$1:$I$124</definedName>
    <definedName name="salda_27_11_ime_10">[57]salda_10_06_ime!$A$1:$I$124</definedName>
    <definedName name="salda_27_11_ime_11">[56]salda_10_06_ime!$A$1:$I$124</definedName>
    <definedName name="salda_27_11_ime_12">[56]salda_10_06_ime!$A$1:$I$124</definedName>
    <definedName name="salda_27_11_ime_15">[56]salda_10_06_ime!$A$1:$I$124</definedName>
    <definedName name="salda_27_11_ime_8">[57]salda_10_06_ime!$A$1:$I$124</definedName>
    <definedName name="salda_27_12_ime">[56]salda_10_06_ime!$A$1:$I$124</definedName>
    <definedName name="salda_27_12_ime_1">[56]salda_10_06_ime!$A$1:$I$124</definedName>
    <definedName name="salda_27_12_ime_10">[57]salda_10_06_ime!$A$1:$I$124</definedName>
    <definedName name="salda_27_12_ime_11">[56]salda_10_06_ime!$A$1:$I$124</definedName>
    <definedName name="salda_27_12_ime_12">[56]salda_10_06_ime!$A$1:$I$124</definedName>
    <definedName name="salda_27_12_ime_15">[56]salda_10_06_ime!$A$1:$I$124</definedName>
    <definedName name="salda_27_12_ime_8">[57]salda_10_06_ime!$A$1:$I$124</definedName>
    <definedName name="salda_28_01_03_ime">"$#REF!.$A$1:$I$124"</definedName>
    <definedName name="salda_28_03_ime">"$#REF!.$A$1:$I$124"</definedName>
    <definedName name="salda_28_05_ime">"$#REF!.$A$1:$I$123"</definedName>
    <definedName name="salda_28_06_ime">[56]salda_10_06_ime!$A$1:$I$123</definedName>
    <definedName name="salda_28_06_ime_1">[56]salda_10_06_ime!$A$1:$I$123</definedName>
    <definedName name="salda_28_06_ime_10">[57]salda_10_06_ime!$A$1:$I$123</definedName>
    <definedName name="salda_28_06_ime_11">[56]salda_10_06_ime!$A$1:$I$123</definedName>
    <definedName name="salda_28_06_ime_12">[56]salda_10_06_ime!$A$1:$I$123</definedName>
    <definedName name="salda_28_06_ime_15">[56]salda_10_06_ime!$A$1:$I$123</definedName>
    <definedName name="salda_28_06_ime_8">[57]salda_10_06_ime!$A$1:$I$123</definedName>
    <definedName name="salda_28_07_ime">"$#REF!.$A$1:$I$124"</definedName>
    <definedName name="salda_28_08_ime">[56]salda_10_06_ime!$A$1:$I$124</definedName>
    <definedName name="salda_28_08_ime_1">[56]salda_10_06_ime!$A$1:$I$124</definedName>
    <definedName name="salda_28_08_ime_10">[57]salda_10_06_ime!$A$1:$I$124</definedName>
    <definedName name="salda_28_08_ime_11">[56]salda_10_06_ime!$A$1:$I$124</definedName>
    <definedName name="salda_28_08_ime_12">[56]salda_10_06_ime!$A$1:$I$124</definedName>
    <definedName name="salda_28_08_ime_15">[56]salda_10_06_ime!$A$1:$I$124</definedName>
    <definedName name="salda_28_08_ime_8">[57]salda_10_06_ime!$A$1:$I$124</definedName>
    <definedName name="salda_28_10_ime">[56]salda_10_06_ime!$A$1:$I$124</definedName>
    <definedName name="salda_28_10_ime_1">[56]salda_10_06_ime!$A$1:$I$124</definedName>
    <definedName name="salda_28_10_ime_10">[57]salda_10_06_ime!$A$1:$I$124</definedName>
    <definedName name="salda_28_10_ime_11">[56]salda_10_06_ime!$A$1:$I$124</definedName>
    <definedName name="salda_28_10_ime_12">[56]salda_10_06_ime!$A$1:$I$124</definedName>
    <definedName name="salda_28_10_ime_15">[56]salda_10_06_ime!$A$1:$I$124</definedName>
    <definedName name="salda_28_10_ime_8">[57]salda_10_06_ime!$A$1:$I$124</definedName>
    <definedName name="salda_28_11_ime">[56]salda_10_06_ime!$A$1:$I$124</definedName>
    <definedName name="salda_28_11_ime_1">[56]salda_10_06_ime!$A$1:$I$124</definedName>
    <definedName name="salda_28_11_ime_10">[57]salda_10_06_ime!$A$1:$I$124</definedName>
    <definedName name="salda_28_11_ime_11">[56]salda_10_06_ime!$A$1:$I$124</definedName>
    <definedName name="salda_28_11_ime_12">[56]salda_10_06_ime!$A$1:$I$124</definedName>
    <definedName name="salda_28_11_ime_15">[56]salda_10_06_ime!$A$1:$I$124</definedName>
    <definedName name="salda_28_11_ime_8">[57]salda_10_06_ime!$A$1:$I$124</definedName>
    <definedName name="salda_29_01_03_ime">"$#REF!.$A$1:$I$124"</definedName>
    <definedName name="salda_29_04_ime">"$#REF!.$A$1:$I$124"</definedName>
    <definedName name="salda_29_05_ime">"$#REF!.$A$1:$I$123"</definedName>
    <definedName name="salda_29_07_ime">[56]salda_10_06_ime!$A$1:$I$124</definedName>
    <definedName name="salda_29_07_ime_1">[56]salda_10_06_ime!$A$1:$I$124</definedName>
    <definedName name="salda_29_07_ime_10">[57]salda_10_06_ime!$A$1:$I$124</definedName>
    <definedName name="salda_29_07_ime_11">[56]salda_10_06_ime!$A$1:$I$124</definedName>
    <definedName name="salda_29_07_ime_12">[56]salda_10_06_ime!$A$1:$I$124</definedName>
    <definedName name="salda_29_07_ime_15">[56]salda_10_06_ime!$A$1:$I$124</definedName>
    <definedName name="salda_29_07_ime_8">[57]salda_10_06_ime!$A$1:$I$124</definedName>
    <definedName name="salda_29_08_ime">[56]salda_10_06_ime!$A$1:$I$124</definedName>
    <definedName name="salda_29_08_ime_1">[56]salda_10_06_ime!$A$1:$I$124</definedName>
    <definedName name="salda_29_08_ime_10">[57]salda_10_06_ime!$A$1:$I$124</definedName>
    <definedName name="salda_29_08_ime_11">[56]salda_10_06_ime!$A$1:$I$124</definedName>
    <definedName name="salda_29_08_ime_12">[56]salda_10_06_ime!$A$1:$I$124</definedName>
    <definedName name="salda_29_08_ime_15">[56]salda_10_06_ime!$A$1:$I$124</definedName>
    <definedName name="salda_29_08_ime_8">[57]salda_10_06_ime!$A$1:$I$124</definedName>
    <definedName name="salda_29_09_ime">"$#REF!.$A$1:$I$124"</definedName>
    <definedName name="salda_29_09_sum">"$#REF!.$A$1:$H$124"</definedName>
    <definedName name="salda_29_10_ime">[56]salda_10_06_ime!$A$1:$I$124</definedName>
    <definedName name="salda_29_10_ime_1">[56]salda_10_06_ime!$A$1:$I$124</definedName>
    <definedName name="salda_29_10_ime_10">[57]salda_10_06_ime!$A$1:$I$124</definedName>
    <definedName name="salda_29_10_ime_11">[56]salda_10_06_ime!$A$1:$I$124</definedName>
    <definedName name="salda_29_10_ime_12">[56]salda_10_06_ime!$A$1:$I$124</definedName>
    <definedName name="salda_29_10_ime_15">[56]salda_10_06_ime!$A$1:$I$124</definedName>
    <definedName name="salda_29_10_ime_8">[57]salda_10_06_ime!$A$1:$I$124</definedName>
    <definedName name="salda_29_11_ime">[56]salda_10_06_ime!$A$1:$I$124</definedName>
    <definedName name="salda_29_11_ime_1">[56]salda_10_06_ime!$A$1:$I$124</definedName>
    <definedName name="salda_29_11_ime_10">[57]salda_10_06_ime!$A$1:$I$124</definedName>
    <definedName name="salda_29_11_ime_11">[56]salda_10_06_ime!$A$1:$I$124</definedName>
    <definedName name="salda_29_11_ime_12">[56]salda_10_06_ime!$A$1:$I$124</definedName>
    <definedName name="salda_29_11_ime_15">[56]salda_10_06_ime!$A$1:$I$124</definedName>
    <definedName name="salda_29_11_ime_8">[57]salda_10_06_ime!$A$1:$I$124</definedName>
    <definedName name="salda_30_01_ime">"$#REF!.$A$1:$I$124"</definedName>
    <definedName name="salda_30_04_ime">"$#REF!.$A$1:$I$124"</definedName>
    <definedName name="salda_30_05_ime">"$#REF!.$A$1:$I$123"</definedName>
    <definedName name="salda_30_07_ime">[56]salda_10_06_ime!$A$1:$I$124</definedName>
    <definedName name="salda_30_07_ime_1">[56]salda_10_06_ime!$A$1:$I$124</definedName>
    <definedName name="salda_30_07_ime_10">[57]salda_10_06_ime!$A$1:$I$124</definedName>
    <definedName name="salda_30_07_ime_11">[56]salda_10_06_ime!$A$1:$I$124</definedName>
    <definedName name="salda_30_07_ime_12">[56]salda_10_06_ime!$A$1:$I$124</definedName>
    <definedName name="salda_30_07_ime_15">[56]salda_10_06_ime!$A$1:$I$124</definedName>
    <definedName name="salda_30_07_ime_8">[57]salda_10_06_ime!$A$1:$I$124</definedName>
    <definedName name="salda_30_08_ime">[56]salda_10_06_ime!$A$1:$I$124</definedName>
    <definedName name="salda_30_08_ime_1">[56]salda_10_06_ime!$A$1:$I$124</definedName>
    <definedName name="salda_30_08_ime_10">[57]salda_10_06_ime!$A$1:$I$124</definedName>
    <definedName name="salda_30_08_ime_11">[56]salda_10_06_ime!$A$1:$I$124</definedName>
    <definedName name="salda_30_08_ime_12">[56]salda_10_06_ime!$A$1:$I$124</definedName>
    <definedName name="salda_30_08_ime_15">[56]salda_10_06_ime!$A$1:$I$124</definedName>
    <definedName name="salda_30_08_ime_8">[57]salda_10_06_ime!$A$1:$I$124</definedName>
    <definedName name="salda_30_09_ime">[56]salda_10_06_ime!$A$1:$I$124</definedName>
    <definedName name="salda_30_09_ime_1">[56]salda_10_06_ime!$A$1:$I$124</definedName>
    <definedName name="salda_30_09_ime_10">[57]salda_10_06_ime!$A$1:$I$124</definedName>
    <definedName name="salda_30_09_ime_11">[56]salda_10_06_ime!$A$1:$I$124</definedName>
    <definedName name="salda_30_09_ime_12">[56]salda_10_06_ime!$A$1:$I$124</definedName>
    <definedName name="salda_30_09_ime_15">[56]salda_10_06_ime!$A$1:$I$124</definedName>
    <definedName name="salda_30_09_ime_8">[57]salda_10_06_ime!$A$1:$I$124</definedName>
    <definedName name="salda_30_10_ime">[56]salda_10_06_ime!$A$1:$I$124</definedName>
    <definedName name="salda_30_10_ime_1">[56]salda_10_06_ime!$A$1:$I$124</definedName>
    <definedName name="salda_30_10_ime_10">[57]salda_10_06_ime!$A$1:$I$124</definedName>
    <definedName name="salda_30_10_ime_11">[56]salda_10_06_ime!$A$1:$I$124</definedName>
    <definedName name="salda_30_10_ime_12">[56]salda_10_06_ime!$A$1:$I$124</definedName>
    <definedName name="salda_30_10_ime_15">[56]salda_10_06_ime!$A$1:$I$124</definedName>
    <definedName name="salda_30_10_ime_8">[57]salda_10_06_ime!$A$1:$I$124</definedName>
    <definedName name="salda_30_12_ime">[56]salda_10_06_ime!$A$1:$I$124</definedName>
    <definedName name="salda_30_12_ime_1">[56]salda_10_06_ime!$A$1:$I$124</definedName>
    <definedName name="salda_30_12_ime_10">[57]salda_10_06_ime!$A$1:$I$124</definedName>
    <definedName name="salda_30_12_ime_11">[56]salda_10_06_ime!$A$1:$I$124</definedName>
    <definedName name="salda_30_12_ime_12">[56]salda_10_06_ime!$A$1:$I$124</definedName>
    <definedName name="salda_30_12_ime_15">[56]salda_10_06_ime!$A$1:$I$124</definedName>
    <definedName name="salda_30_12_ime_8">[57]salda_10_06_ime!$A$1:$I$124</definedName>
    <definedName name="salda_31_01_ime">"$#REF!.$A$1:$I$124"</definedName>
    <definedName name="salda_31_03_ime">"$#REF!.$A$1:$I$124"</definedName>
    <definedName name="salda_31_05_ime">"$#REF!.$A$1:$I$123"</definedName>
    <definedName name="salda_31_07_ime">[56]salda_10_06_ime!$A$1:$I$124</definedName>
    <definedName name="salda_31_07_ime_1">[56]salda_10_06_ime!$A$1:$I$124</definedName>
    <definedName name="salda_31_07_ime_10">[57]salda_10_06_ime!$A$1:$I$124</definedName>
    <definedName name="salda_31_07_ime_11">[56]salda_10_06_ime!$A$1:$I$124</definedName>
    <definedName name="salda_31_07_ime_12">[56]salda_10_06_ime!$A$1:$I$124</definedName>
    <definedName name="salda_31_07_ime_15">[56]salda_10_06_ime!$A$1:$I$124</definedName>
    <definedName name="salda_31_07_ime_8">[57]salda_10_06_ime!$A$1:$I$124</definedName>
    <definedName name="salda_31_10_ime">[56]salda_10_06_ime!$A$1:$I$124</definedName>
    <definedName name="salda_31_10_ime_1">[56]salda_10_06_ime!$A$1:$I$124</definedName>
    <definedName name="salda_31_10_ime_10">[57]salda_10_06_ime!$A$1:$I$124</definedName>
    <definedName name="salda_31_10_ime_11">[56]salda_10_06_ime!$A$1:$I$124</definedName>
    <definedName name="salda_31_10_ime_12">[56]salda_10_06_ime!$A$1:$I$124</definedName>
    <definedName name="salda_31_10_ime_15">[56]salda_10_06_ime!$A$1:$I$124</definedName>
    <definedName name="salda_31_10_ime_8">[57]salda_10_06_ime!$A$1:$I$124</definedName>
    <definedName name="salda_31_12_ime">[56]salda_10_06_ime!$A$1:$I$124</definedName>
    <definedName name="salda_31_12_ime_1">[56]salda_10_06_ime!$A$1:$I$124</definedName>
    <definedName name="salda_31_12_ime_10">[57]salda_10_06_ime!$A$1:$I$124</definedName>
    <definedName name="salda_31_12_ime_11">[56]salda_10_06_ime!$A$1:$I$124</definedName>
    <definedName name="salda_31_12_ime_12">[56]salda_10_06_ime!$A$1:$I$124</definedName>
    <definedName name="salda_31_12_ime_15">[56]salda_10_06_ime!$A$1:$I$124</definedName>
    <definedName name="salda_31_12_ime_8">[57]salda_10_06_ime!$A$1:$I$124</definedName>
    <definedName name="sampletable">#REF!</definedName>
    <definedName name="sasa" localSheetId="1"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hidden="1">{#N/A,#N/A,TRUE,"preg4";#N/A,#N/A,TRUE,"bazpr99"}</definedName>
    <definedName name="Sched_Pay">#REF!</definedName>
    <definedName name="Scheduled_Extra_Payments">#REF!</definedName>
    <definedName name="Scheduled_Interest_Rate">#REF!</definedName>
    <definedName name="Scheduled_Monthly_Payment">#REF!</definedName>
    <definedName name="scv" localSheetId="1" hidden="1">{#N/A,#N/A,TRUE,"preg4";#N/A,#N/A,TRUE,"bazpr99"}</definedName>
    <definedName name="scv">{#N/A,#N/A,TRUE,"preg4";#N/A,#N/A,TRUE,"bazpr99"}</definedName>
    <definedName name="sdac" localSheetId="1" hidden="1">{#N/A,#N/A,TRUE,"preg4";#N/A,#N/A,TRUE,"bazpr99"}</definedName>
    <definedName name="sdac">{#N/A,#N/A,TRUE,"preg4";#N/A,#N/A,TRUE,"bazpr99"}</definedName>
    <definedName name="sdc" localSheetId="1">[58]BAZA!#REF!</definedName>
    <definedName name="sdc">[59]baza!#REF!</definedName>
    <definedName name="sdcasv" localSheetId="1" hidden="1">{#N/A,#N/A,TRUE,"preg4";#N/A,#N/A,TRUE,"bazpr2001"}</definedName>
    <definedName name="sdcasv" hidden="1">{#N/A,#N/A,TRUE,"preg4";#N/A,#N/A,TRUE,"bazpr2001"}</definedName>
    <definedName name="sdcx" localSheetId="1" hidden="1">{#N/A,#N/A,TRUE,"preg4";#N/A,#N/A,TRUE,"bazpr2001"}</definedName>
    <definedName name="sdcx" hidden="1">{#N/A,#N/A,TRUE,"preg4";#N/A,#N/A,TRUE,"bazpr2001"}</definedName>
    <definedName name="sdf" localSheetId="1" hidden="1">{#N/A,#N/A,TRUE,"preg4";#N/A,#N/A,TRUE,"bazpr99"}</definedName>
    <definedName name="sdf" hidden="1">{#N/A,#N/A,TRUE,"preg4";#N/A,#N/A,TRUE,"bazpr99"}</definedName>
    <definedName name="sdfds" localSheetId="1" hidden="1">{#N/A,#N/A,TRUE,"preg4";#N/A,#N/A,TRUE,"bazpr99"}</definedName>
    <definedName name="sdfds">{#N/A,#N/A,TRUE,"preg4";#N/A,#N/A,TRUE,"bazpr99"}</definedName>
    <definedName name="sdfvzx" localSheetId="1" hidden="1">{#N/A,#N/A,TRUE,"preg4";#N/A,#N/A,TRUE,"bazpr99"}</definedName>
    <definedName name="sdfvzx" hidden="1">{#N/A,#N/A,TRUE,"preg4";#N/A,#N/A,TRUE,"bazpr99"}</definedName>
    <definedName name="SDGCB" localSheetId="1" hidden="1">{#N/A,#N/A,TRUE,"preg4";#N/A,#N/A,TRUE,"bazpr99"}</definedName>
    <definedName name="SDGCB">{#N/A,#N/A,TRUE,"preg4";#N/A,#N/A,TRUE,"bazpr99"}</definedName>
    <definedName name="sdrfbb" localSheetId="1" hidden="1">{#N/A,#N/A,TRUE,"preg4";#N/A,#N/A,TRUE,"bazpr99"}</definedName>
    <definedName name="sdrfbb" hidden="1">{#N/A,#N/A,TRUE,"preg4";#N/A,#N/A,TRUE,"bazpr99"}</definedName>
    <definedName name="sds" localSheetId="1" hidden="1">{#N/A,#N/A,TRUE,"preg4";#N/A,#N/A,TRUE,"bazpr99"}</definedName>
    <definedName name="sds">{#N/A,#N/A,TRUE,"preg4";#N/A,#N/A,TRUE,"bazpr99"}</definedName>
    <definedName name="sds_gdp_exp_lari">#REF!</definedName>
    <definedName name="sds_gdp_origin">#REF!</definedName>
    <definedName name="sds_gpd_exp_gdp">#REF!</definedName>
    <definedName name="sdv" localSheetId="1" hidden="1">{#N/A,#N/A,TRUE,"preg4";#N/A,#N/A,TRUE,"bazpr99"}</definedName>
    <definedName name="sdv" hidden="1">{#N/A,#N/A,TRUE,"preg4";#N/A,#N/A,TRUE,"bazpr99"}</definedName>
    <definedName name="sdvg" localSheetId="1" hidden="1">{#N/A,#N/A,TRUE,"preg4";#N/A,#N/A,TRUE,"bazpr2000"}</definedName>
    <definedName name="sdvg">{#N/A,#N/A,TRUE,"preg4";#N/A,#N/A,TRUE,"bazpr2000"}</definedName>
    <definedName name="sdxc" localSheetId="1" hidden="1">{#N/A,#N/A,TRUE,"preg4";#N/A,#N/A,TRUE,"bazpr2001"}</definedName>
    <definedName name="sdxc" hidden="1">{#N/A,#N/A,TRUE,"preg4";#N/A,#N/A,TRUE,"bazpr2001"}</definedName>
    <definedName name="se" localSheetId="1"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hidden="1">{#N/A,#N/A,TRUE,"preg4";#N/A,#N/A,TRUE,"bazpr99"}</definedName>
    <definedName name="SECTORS">#REF!</definedName>
    <definedName name="SEFC" localSheetId="1" hidden="1">{#N/A,#N/A,TRUE,"preg4";#N/A,#N/A,TRUE,"bazpr99"}</definedName>
    <definedName name="SEFC" hidden="1">{#N/A,#N/A,TRUE,"preg4";#N/A,#N/A,TRUE,"bazpr99"}</definedName>
    <definedName name="sei">[24]sei!$A$61:$I$139</definedName>
    <definedName name="SEIMAC">#REF!</definedName>
    <definedName name="Sel_Econ_Ind">#REF!</definedName>
    <definedName name="sencount" hidden="1">2</definedName>
    <definedName name="sfdv" localSheetId="1" hidden="1">{#N/A,#N/A,TRUE,"preg4";#N/A,#N/A,TRUE,"bazpr2001"}</definedName>
    <definedName name="sfdv">{#N/A,#N/A,TRUE,"preg4";#N/A,#N/A,TRUE,"bazpr2001"}</definedName>
    <definedName name="sgbvrfsbh" localSheetId="1" hidden="1">{#N/A,#N/A,TRUE,"preg4";#N/A,#N/A,TRUE,"bazpr99"}</definedName>
    <definedName name="sgbvrfsbh" hidden="1">{#N/A,#N/A,TRUE,"preg4";#N/A,#N/A,TRUE,"bazpr99"}</definedName>
    <definedName name="sheetname">#REF!</definedName>
    <definedName name="Soobra_aj__skladirawe_i_vrski">#REF!</definedName>
    <definedName name="SRtab">#REF!</definedName>
    <definedName name="ss" localSheetId="1"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hidden="1">{#N/A,#N/A,TRUE,"preg4";#N/A,#N/A,TRUE,"bazpr2001"}</definedName>
    <definedName name="SSpogrupi">#REF!</definedName>
    <definedName name="sss">[60]CGSum!#REF!</definedName>
    <definedName name="START">#REF!</definedName>
    <definedName name="stav">[61]look!$A$1:$B$324</definedName>
    <definedName name="STFQTAB">#REF!</definedName>
    <definedName name="STOP">#REF!</definedName>
    <definedName name="SUM">[62]BoP!$E$313:$BE$365</definedName>
    <definedName name="svgf" localSheetId="1" hidden="1">{#N/A,#N/A,TRUE,"preg4";#N/A,#N/A,TRUE,"bazpr99"}</definedName>
    <definedName name="svgf" hidden="1">{#N/A,#N/A,TRUE,"preg4";#N/A,#N/A,TRUE,"bazpr99"}</definedName>
    <definedName name="t">#REF!</definedName>
    <definedName name="t2q">#REF!</definedName>
    <definedName name="Tab1A">'[63]finan 99'!$A$1:$S$64</definedName>
    <definedName name="Tab1B">'[63]finan 99'!$A$68:$S$163</definedName>
    <definedName name="tab25a">#REF!</definedName>
    <definedName name="Tab25b">#REF!</definedName>
    <definedName name="tab26a">#REF!</definedName>
    <definedName name="TAB3A">[64]B!$B$114:$AU$181</definedName>
    <definedName name="TAB4A">[64]B!$B$183:$AU$255</definedName>
    <definedName name="TAB4B">[65]E!$B$48:$AK$100</definedName>
    <definedName name="TAB9A">'[64]perfcrit 2'!$A$1:$S$56</definedName>
    <definedName name="tabela" localSheetId="1"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hidden="1">{#N/A,#N/A,TRUE,"preg4";#N/A,#N/A,TRUE,"bazpr99"}</definedName>
    <definedName name="TABINT">#N/A</definedName>
    <definedName name="table">#REF!</definedName>
    <definedName name="Table__47">[66]RED47!$A$1:$I$53</definedName>
    <definedName name="Table_2._Country_X___Public_Sector_Financing_1">#REF!</definedName>
    <definedName name="Table_Template">#REF!</definedName>
    <definedName name="Table1">#REF!</definedName>
    <definedName name="Table1n">[28]CGRev!$A$1:$BK$49</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[28]CGExp!$A$1:$AT$72</definedName>
    <definedName name="table3">#REF!</definedName>
    <definedName name="Table3_10">#REF!</definedName>
    <definedName name="Table3_8">#REF!</definedName>
    <definedName name="Table3n">[28]CGSum!$A$1:$AT$95</definedName>
    <definedName name="Table4">#REF!</definedName>
    <definedName name="table450">#REF!</definedName>
    <definedName name="Table4n">[28]PF!$A$1:$AT$59</definedName>
    <definedName name="Table5">#REF!</definedName>
    <definedName name="Table5n">[28]HF!$A$1:$AT$56</definedName>
    <definedName name="Table6">#REF!</definedName>
    <definedName name="Table6n">[28]EF!$A$1:$AT$60</definedName>
    <definedName name="Table7">#REF!</definedName>
    <definedName name="Table7n">[28]RF!$A$1:$AT$43</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Date">#REF!</definedName>
    <definedName name="tableleid">#REF!</definedName>
    <definedName name="tablename">#REF!</definedName>
    <definedName name="tablenum">#REF!</definedName>
    <definedName name="tableOfficer">#REF!</definedName>
    <definedName name="tableplace">#REF!</definedName>
    <definedName name="tableSite">#REF!</definedName>
    <definedName name="tabletemplate">#REF!</definedName>
    <definedName name="tableUser">#REF!</definedName>
    <definedName name="tbgfthr" localSheetId="1" hidden="1">{#N/A,#N/A,TRUE,"preg4";#N/A,#N/A,TRUE,"bazpr99"}</definedName>
    <definedName name="tbgfthr" hidden="1">{#N/A,#N/A,TRUE,"preg4";#N/A,#N/A,TRUE,"bazpr99"}</definedName>
    <definedName name="tblChecks">[39]ErrCheck!$A$3:$E$5</definedName>
    <definedName name="tblLinks">[39]Links!$A$4:$F$33</definedName>
    <definedName name="Template_Table">#REF!</definedName>
    <definedName name="teo" localSheetId="1" hidden="1">{#N/A,#N/A,TRUE,"preg4";#N/A,#N/A,TRUE,"bazpr2001"}</definedName>
    <definedName name="teo">{#N/A,#N/A,TRUE,"preg4";#N/A,#N/A,TRUE,"bazpr2001"}</definedName>
    <definedName name="test" localSheetId="1"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[21]Sum1!#REF!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#REF!</definedName>
    <definedName name="TMG_DPCH">'[25]WEO Q5'!$E$43:$AH$43</definedName>
    <definedName name="TMG_R">'[25]WEO Q5'!$E$41:$AH$41</definedName>
    <definedName name="TMG_RPCH">'[25]WEO Q5'!$E$40:$AH$40</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#REF!</definedName>
    <definedName name="Total_Interest">#REF!</definedName>
    <definedName name="Total_Pay">#REF!</definedName>
    <definedName name="Total_Payment">scheduled_payment+extra_payment</definedName>
    <definedName name="Trade">#REF!</definedName>
    <definedName name="TRADE3">[18]Trade!#REF!</definedName>
    <definedName name="transveri11" localSheetId="2">#REF!</definedName>
    <definedName name="transveri11">#REF!</definedName>
    <definedName name="TRANSVERI111" localSheetId="1">[67]BAZA!#REF!</definedName>
    <definedName name="TRANSVERI111" localSheetId="2">[68]BAZA!#REF!</definedName>
    <definedName name="TRANSVERI111">[68]BAZA!#REF!</definedName>
    <definedName name="trd" localSheetId="1" hidden="1">{#N/A,#N/A,TRUE,"preg4";#N/A,#N/A,TRUE,"bazpr2001"}</definedName>
    <definedName name="trd">{#N/A,#N/A,TRUE,"preg4";#N/A,#N/A,TRUE,"bazpr2001"}</definedName>
    <definedName name="treu" localSheetId="1" hidden="1">{#N/A,#N/A,TRUE,"preg4";#N/A,#N/A,TRUE,"bazpr2001"}</definedName>
    <definedName name="treu" hidden="1">{#N/A,#N/A,TRUE,"preg4";#N/A,#N/A,TRUE,"bazpr2001"}</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#REF!</definedName>
    <definedName name="TXG_DPCH">'[25]WEO Q5'!$E$35:$AH$35</definedName>
    <definedName name="TXG_R">'[25]WEO Q5'!$E$33:$AH$33</definedName>
    <definedName name="TXG_RPCH">'[25]WEO Q5'!$E$32:$AH$32</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'[34]Proj cur'!$C$14:$DZ$14</definedName>
    <definedName name="USDSR">#REF!</definedName>
    <definedName name="use">'[34]Proj cur'!$C$15:$DZ$15</definedName>
    <definedName name="USeop">'[34]Proj cur'!$C$15:$DZ$15</definedName>
    <definedName name="USERNAME">#REF!</definedName>
    <definedName name="UVOZ" localSheetId="2">#REF!</definedName>
    <definedName name="UVOZ">#REF!</definedName>
    <definedName name="UVOZ_DORABOTKI_99_TRBR" localSheetId="1">#REF!</definedName>
    <definedName name="UVOZ_DORABOTKI_99_TRBR" localSheetId="2">#REF!</definedName>
    <definedName name="UVOZ_DORABOTKI_99_TRBR" localSheetId="5">#REF!</definedName>
    <definedName name="UVOZ_DORABOTKI_99_TRBR" localSheetId="6">#REF!</definedName>
    <definedName name="UVOZ_DORABOTKI_99_TRBR" localSheetId="7">#REF!</definedName>
    <definedName name="UVOZ_DORABOTKI_99_TRBR">#REF!</definedName>
    <definedName name="UVOZ2000_10" localSheetId="1">#REF!</definedName>
    <definedName name="UVOZ2000_10" localSheetId="2">#REF!</definedName>
    <definedName name="UVOZ2000_10" localSheetId="5">#REF!</definedName>
    <definedName name="UVOZ2000_10" localSheetId="6">#REF!</definedName>
    <definedName name="UVOZ2000_10" localSheetId="7">#REF!</definedName>
    <definedName name="UVOZ2000_10">#REF!</definedName>
    <definedName name="UVOZ2000_10_27" localSheetId="1">#REF!</definedName>
    <definedName name="UVOZ2000_10_27" localSheetId="2">#REF!</definedName>
    <definedName name="UVOZ2000_10_27" localSheetId="5">#REF!</definedName>
    <definedName name="UVOZ2000_10_27" localSheetId="6">#REF!</definedName>
    <definedName name="UVOZ2000_10_27" localSheetId="7">#REF!</definedName>
    <definedName name="UVOZ2000_10_27">#REF!</definedName>
    <definedName name="UVOZ2000_11" localSheetId="2">#REF!</definedName>
    <definedName name="UVOZ2000_11">#REF!</definedName>
    <definedName name="uvoz2000_12" localSheetId="2">#REF!</definedName>
    <definedName name="uvoz2000_12">#REF!</definedName>
    <definedName name="UVOZ2000_27" localSheetId="1">#REF!</definedName>
    <definedName name="UVOZ2000_27" localSheetId="2">#REF!</definedName>
    <definedName name="UVOZ2000_27" localSheetId="5">#REF!</definedName>
    <definedName name="UVOZ2000_27" localSheetId="6">#REF!</definedName>
    <definedName name="UVOZ2000_27" localSheetId="7">#REF!</definedName>
    <definedName name="UVOZ2000_27">#REF!</definedName>
    <definedName name="UVOZ2001_27" localSheetId="1">#REF!</definedName>
    <definedName name="UVOZ2001_27" localSheetId="2">#REF!</definedName>
    <definedName name="UVOZ2001_27" localSheetId="5">#REF!</definedName>
    <definedName name="UVOZ2001_27" localSheetId="6">#REF!</definedName>
    <definedName name="UVOZ2001_27" localSheetId="7">#REF!</definedName>
    <definedName name="UVOZ2001_27">#REF!</definedName>
    <definedName name="UVOZ2002_27" localSheetId="1">#REF!</definedName>
    <definedName name="UVOZ2002_27" localSheetId="2">#REF!</definedName>
    <definedName name="UVOZ2002_27" localSheetId="5">#REF!</definedName>
    <definedName name="UVOZ2002_27" localSheetId="6">#REF!</definedName>
    <definedName name="UVOZ2002_27" localSheetId="7">#REF!</definedName>
    <definedName name="UVOZ2002_27">#REF!</definedName>
    <definedName name="UVOZ2003_27" localSheetId="1">#REF!</definedName>
    <definedName name="UVOZ2003_27" localSheetId="2">#REF!</definedName>
    <definedName name="UVOZ2003_27" localSheetId="5">#REF!</definedName>
    <definedName name="UVOZ2003_27" localSheetId="6">#REF!</definedName>
    <definedName name="UVOZ2003_27" localSheetId="7">#REF!</definedName>
    <definedName name="UVOZ2003_27">#REF!</definedName>
    <definedName name="UVOZ98_10_27" localSheetId="2">[69]BAZA!#REF!</definedName>
    <definedName name="UVOZ98_10_27">[69]BAZA!#REF!</definedName>
    <definedName name="UVOZ99_10_27" localSheetId="2">#REF!</definedName>
    <definedName name="UVOZ99_10_27">#REF!</definedName>
    <definedName name="Values_Entered">IF(Loan_Amount*Interest_Rate*Loan_Years*Loan_Start&gt;0,1,0)</definedName>
    <definedName name="vbvbE">'[22]PRIVATE DEBT-PROJECTION'!#REF!</definedName>
    <definedName name="vnhjikjcd" localSheetId="1" hidden="1">{#N/A,#N/A,TRUE,"preg4";#N/A,#N/A,TRUE,"bazpr2000"}</definedName>
    <definedName name="vnhjikjcd">{#N/A,#N/A,TRUE,"preg4";#N/A,#N/A,TRUE,"bazpr2000"}</definedName>
    <definedName name="VTITLES">#REF!</definedName>
    <definedName name="vtre" localSheetId="1" hidden="1">{#N/A,#N/A,TRUE,"preg4";#N/A,#N/A,TRUE,"bazpr2001"}</definedName>
    <definedName name="vtre">{#N/A,#N/A,TRUE,"preg4";#N/A,#N/A,TRUE,"bazpr2001"}</definedName>
    <definedName name="w" localSheetId="1" hidden="1">{#N/A,#N/A,FALSE,"PUBLEXP"}</definedName>
    <definedName name="w">#REF!</definedName>
    <definedName name="wage_govt_sector">#REF!</definedName>
    <definedName name="wdxsdsf" localSheetId="1" hidden="1">{#N/A,#N/A,TRUE,"preg4";#N/A,#N/A,TRUE,"bazpr2000"}</definedName>
    <definedName name="wdxsdsf">{#N/A,#N/A,TRUE,"preg4";#N/A,#N/A,TRUE,"bazpr2000"}</definedName>
    <definedName name="WEO">#REF!</definedName>
    <definedName name="wfr" localSheetId="1"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hidden="1">{#N/A,#N/A,TRUE,"preg4";#N/A,#N/A,TRUE,"bazpr99"}</definedName>
    <definedName name="WIN">#REF!</definedName>
    <definedName name="WPCP33_D">'[25]WEO Q5'!$E$67:$AH$67</definedName>
    <definedName name="WPCP33pch">'[25]WEO Q5'!$E$68:$AH$68</definedName>
    <definedName name="wrn.97REDBOP." localSheetId="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hidden="1">{#N/A,#N/A,FALSE,"BANKS"}</definedName>
    <definedName name="wrn.BANKS." localSheetId="1" hidden="1">{#N/A,#N/A,FALSE,"BANKS"}</definedName>
    <definedName name="wrn.BANKS." hidden="1">{#N/A,#N/A,FALSE,"BANKS"}</definedName>
    <definedName name="wrn.BOP." localSheetId="1" hidden="1">{#N/A,#N/A,FALSE,"BOP"}</definedName>
    <definedName name="wrn.BOP." hidden="1">{#N/A,#N/A,FALSE,"BOP"}</definedName>
    <definedName name="wrn.bop.1" localSheetId="1" hidden="1">{#N/A,#N/A,FALSE,"BOP"}</definedName>
    <definedName name="wrn.bop.1" hidden="1">{#N/A,#N/A,FALSE,"BOP"}</definedName>
    <definedName name="wrn.BOP_MIDTERM." localSheetId="1" hidden="1">{"BOP_TAB",#N/A,FALSE,"N";"MIDTERM_TAB",#N/A,FALSE,"O"}</definedName>
    <definedName name="wrn.BOP_MIDTERM." hidden="1">{"BOP_TAB",#N/A,FALSE,"N";"MIDTERM_TAB",#N/A,FALSE,"O"}</definedName>
    <definedName name="wrn.CREDIT." localSheetId="1" hidden="1">{#N/A,#N/A,FALSE,"CREDIT"}</definedName>
    <definedName name="wrn.CREDIT." hidden="1">{#N/A,#N/A,FALSE,"CREDIT"}</definedName>
    <definedName name="wrn.credit.1" localSheetId="1" hidden="1">{#N/A,#N/A,FALSE,"CREDIT"}</definedName>
    <definedName name="wrn.credit.1" hidden="1">{#N/A,#N/A,FALSE,"CREDIT"}</definedName>
    <definedName name="wrn.DEBTSVC." localSheetId="1" hidden="1">{#N/A,#N/A,FALSE,"DEBTSVC"}</definedName>
    <definedName name="wrn.DEBTSVC." hidden="1">{#N/A,#N/A,FALSE,"DEBTSVC"}</definedName>
    <definedName name="wrn.debtsvc1" localSheetId="1" hidden="1">{#N/A,#N/A,FALSE,"DEBTSVC"}</definedName>
    <definedName name="wrn.debtsvc1" hidden="1">{#N/A,#N/A,FALSE,"DEBTSVC"}</definedName>
    <definedName name="wrn.DEPO." localSheetId="1" hidden="1">{#N/A,#N/A,FALSE,"DEPO"}</definedName>
    <definedName name="wrn.DEPO." hidden="1">{#N/A,#N/A,FALSE,"DEPO"}</definedName>
    <definedName name="wrn.EXCISE." localSheetId="1" hidden="1">{#N/A,#N/A,FALSE,"EXCISE"}</definedName>
    <definedName name="wrn.EXCISE." hidden="1">{#N/A,#N/A,FALSE,"EXCISE"}</definedName>
    <definedName name="wrn.EXRATE." localSheetId="1" hidden="1">{#N/A,#N/A,FALSE,"EXRATE"}</definedName>
    <definedName name="wrn.EXRATE." hidden="1">{#N/A,#N/A,FALSE,"EXRATE"}</definedName>
    <definedName name="wrn.EXTDEBT." localSheetId="1" hidden="1">{#N/A,#N/A,FALSE,"EXTDEBT"}</definedName>
    <definedName name="wrn.EXTDEBT." hidden="1">{#N/A,#N/A,FALSE,"EXTDEBT"}</definedName>
    <definedName name="wrn.EXTRABUDGT." localSheetId="1" hidden="1">{#N/A,#N/A,FALSE,"EXTRABUDGT"}</definedName>
    <definedName name="wrn.EXTRABUDGT." hidden="1">{#N/A,#N/A,FALSE,"EXTRABUDGT"}</definedName>
    <definedName name="wrn.EXTRABUDGT2." localSheetId="1"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hidden="1">{#N/A,#N/A,FALSE,"GDP_ORIGIN";#N/A,#N/A,FALSE,"EMP_POP"}</definedName>
    <definedName name="wrn.GGOVT." localSheetId="1" hidden="1">{#N/A,#N/A,FALSE,"GGOVT"}</definedName>
    <definedName name="wrn.GGOVT." hidden="1">{#N/A,#N/A,FALSE,"GGOVT"}</definedName>
    <definedName name="wrn.GGOVT2." localSheetId="1" hidden="1">{#N/A,#N/A,FALSE,"GGOVT2"}</definedName>
    <definedName name="wrn.GGOVT2." hidden="1">{#N/A,#N/A,FALSE,"GGOVT2"}</definedName>
    <definedName name="wrn.GGOVTPC." localSheetId="1" hidden="1">{#N/A,#N/A,FALSE,"GGOVT%"}</definedName>
    <definedName name="wrn.GGOVTPC." hidden="1">{#N/A,#N/A,FALSE,"GGOVT%"}</definedName>
    <definedName name="wrn.INCOMETX." localSheetId="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hidden="1">{#N/A,#N/A,FALSE,"INTERST"}</definedName>
    <definedName name="wrn.MAIN." localSheetId="1"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hidden="1">{#N/A,#N/A,FALSE,"CB";#N/A,#N/A,FALSE,"CMB";#N/A,#N/A,FALSE,"NBFI"}</definedName>
    <definedName name="wrn.MONA." localSheetId="1" hidden="1">{"MONA",#N/A,FALSE,"S"}</definedName>
    <definedName name="wrn.MONA." hidden="1">{"MONA",#N/A,FALSE,"S"}</definedName>
    <definedName name="wrn.MS." localSheetId="1" hidden="1">{#N/A,#N/A,FALSE,"MS"}</definedName>
    <definedName name="wrn.MS." hidden="1">{#N/A,#N/A,FALSE,"MS"}</definedName>
    <definedName name="wrn.mterm." localSheetId="1"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hidden="1">{#N/A,#N/A,FALSE,"NBG"}</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hidden="1">{#N/A,#N/A,FALSE,"PCPI"}</definedName>
    <definedName name="wrn.PENSION." localSheetId="1" hidden="1">{#N/A,#N/A,FALSE,"PENSION"}</definedName>
    <definedName name="wrn.PENSION." hidden="1">{#N/A,#N/A,FALSE,"PENSION"}</definedName>
    <definedName name="wrn.PRUDENT." localSheetId="1" hidden="1">{#N/A,#N/A,FALSE,"PRUDENT"}</definedName>
    <definedName name="wrn.PRUDENT." hidden="1">{#N/A,#N/A,FALSE,"PRUDENT"}</definedName>
    <definedName name="wrn.PUBLEXP." localSheetId="1" hidden="1">{#N/A,#N/A,FALSE,"PUBLEXP"}</definedName>
    <definedName name="wrn.PUBLEXP." hidden="1">{#N/A,#N/A,FALSE,"PUBLEXP"}</definedName>
    <definedName name="wrn.Ratio._.to._.GNP." localSheetId="1" hidden="1">{#N/A,#N/A,FALSE,"Prog"}</definedName>
    <definedName name="wrn.Ratio._.to._.GNP." hidden="1">{#N/A,#N/A,FALSE,"Prog"}</definedName>
    <definedName name="wrn.RED97MON." localSheetId="1"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hidden="1">{#N/A,#N/A,FALSE,"REVSHARE"}</definedName>
    <definedName name="wrn.Staff._.Report._.Tables." localSheetId="1"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hidden="1">{#N/A,#N/A,FALSE,"TAXARREARS"}</definedName>
    <definedName name="wrn.TAXPAYRS." localSheetId="1" hidden="1">{#N/A,#N/A,FALSE,"TAXPAYRS"}</definedName>
    <definedName name="wrn.TAXPAYRS." hidden="1">{#N/A,#N/A,FALSE,"TAXPAYRS"}</definedName>
    <definedName name="wrn.TRADE." localSheetId="1" hidden="1">{#N/A,#N/A,FALSE,"TRADE"}</definedName>
    <definedName name="wrn.TRADE." hidden="1">{#N/A,#N/A,FALSE,"TRADE"}</definedName>
    <definedName name="wrn.TRANSPORT." localSheetId="1" hidden="1">{#N/A,#N/A,FALSE,"TRANPORT"}</definedName>
    <definedName name="wrn.TRANSPORT." hidden="1">{#N/A,#N/A,FALSE,"TRANPORT"}</definedName>
    <definedName name="wrn.UNEMPL." localSheetId="1" hidden="1">{#N/A,#N/A,FALSE,"EMP_POP";#N/A,#N/A,FALSE,"UNEMPL"}</definedName>
    <definedName name="wrn.UNEMPL." hidden="1">{#N/A,#N/A,FALSE,"EMP_POP";#N/A,#N/A,FALSE,"UNEMPL"}</definedName>
    <definedName name="wrn.WAGES." localSheetId="1" hidden="1">{#N/A,#N/A,FALSE,"WAGES"}</definedName>
    <definedName name="wrn.WAGES." hidden="1">{#N/A,#N/A,FALSE,"WAGES"}</definedName>
    <definedName name="wrn.WEO." localSheetId="1" hidden="1">{"WEO",#N/A,FALSE,"T"}</definedName>
    <definedName name="wrn.WEO." hidden="1">{"WEO",#N/A,FALSE,"T"}</definedName>
    <definedName name="wrn1.pazar." localSheetId="1"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hidden="1">{#N/A,#N/A,TRUE,"preg4";#N/A,#N/A,TRUE,"bazpr99"}</definedName>
    <definedName name="x" hidden="1">[70]Exports!#REF!</definedName>
    <definedName name="xcvewv" localSheetId="1" hidden="1">{#N/A,#N/A,TRUE,"preg4";#N/A,#N/A,TRUE,"bazpr99"}</definedName>
    <definedName name="xcvewv" hidden="1">{#N/A,#N/A,TRUE,"preg4";#N/A,#N/A,TRUE,"bazpr99"}</definedName>
    <definedName name="XGS">#REF!</definedName>
    <definedName name="xmjat" localSheetId="1" hidden="1">{#N/A,#N/A,TRUE,"preg4";#N/A,#N/A,TRUE,"bazpr2001"}</definedName>
    <definedName name="xmjat" hidden="1">{#N/A,#N/A,TRUE,"preg4";#N/A,#N/A,TRUE,"bazpr2001"}</definedName>
    <definedName name="xvdxzs" localSheetId="1" hidden="1">{#N/A,#N/A,TRUE,"preg4";#N/A,#N/A,TRUE,"bazpr2000"}</definedName>
    <definedName name="xvdxzs" hidden="1">{#N/A,#N/A,TRUE,"preg4";#N/A,#N/A,TRUE,"bazpr2000"}</definedName>
    <definedName name="xx" localSheetId="1" hidden="1">{#N/A,#N/A,TRUE,"preg4";#N/A,#N/A,TRUE,"bazpr99"}</definedName>
    <definedName name="xx" hidden="1">{#N/A,#N/A,TRUE,"preg4";#N/A,#N/A,TRUE,"bazpr99"}</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'[25]WEO Q5'!$A$5:$A$108</definedName>
    <definedName name="xxWRS_20">#REF!</definedName>
    <definedName name="xxWRS_21">#REF!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#REF!</definedName>
    <definedName name="xxx" localSheetId="1" hidden="1">{#N/A,#N/A,FALSE,"CB";#N/A,#N/A,FALSE,"CMB";#N/A,#N/A,FALSE,"NBFI"}</definedName>
    <definedName name="xxx" hidden="1">{#N/A,#N/A,FALSE,"CB";#N/A,#N/A,FALSE,"CMB";#N/A,#N/A,FALSE,"NBFI"}</definedName>
    <definedName name="ycirr">#REF!</definedName>
    <definedName name="year">#REF!</definedName>
    <definedName name="yearBeforePrev">#REF!</definedName>
    <definedName name="yearPrev">#REF!</definedName>
    <definedName name="Years">'[25]WEO Q7'!$E$6:$AH$6</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hidden="1">{"DEPOSITS",#N/A,FALSE,"COMML_MON";"LOANS",#N/A,FALSE,"COMML_MON"}</definedName>
    <definedName name="z" localSheetId="1"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hidden="1">{#N/A,#N/A,TRUE,"preg4";#N/A,#N/A,TRUE,"bazpr99"}</definedName>
    <definedName name="zadolzenost" localSheetId="1" hidden="1">{#N/A,#N/A,TRUE,"preg4";#N/A,#N/A,TRUE,"bazpr2001"}</definedName>
    <definedName name="zadolzenost">{#N/A,#N/A,TRUE,"preg4";#N/A,#N/A,TRUE,"bazpr2001"}</definedName>
    <definedName name="zbir">#REF!</definedName>
    <definedName name="Zemjodelstvo">#REF!</definedName>
    <definedName name="zkouska" hidden="1">#REF!</definedName>
    <definedName name="zxddv" localSheetId="1" hidden="1">{#N/A,#N/A,TRUE,"preg4";#N/A,#N/A,TRUE,"bazpr2001"}</definedName>
    <definedName name="zxddv" hidden="1">{#N/A,#N/A,TRUE,"preg4";#N/A,#N/A,TRUE,"bazpr2001"}</definedName>
    <definedName name="zz" localSheetId="1"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hidden="1">{#N/A,#N/A,TRUE,"preg4";#N/A,#N/A,TRUE,"bazpr2000"}</definedName>
    <definedName name="zzz" localSheetId="1" hidden="1">{"TBILLS_ALL",#N/A,FALSE,"FITB_all"}</definedName>
    <definedName name="zzz" hidden="1">{"TBILLS_ALL",#N/A,FALSE,"FITB_all"}</definedName>
    <definedName name="zzzz" localSheetId="1"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hidden="1">{#N/A,#N/A,TRUE,"preg4";#N/A,#N/A,TRUE,"bazpr99"}</definedName>
    <definedName name="а">#REF!</definedName>
    <definedName name="в" localSheetId="1" hidden="1">{"Main Economic Indicators",#N/A,FALSE,"C"}</definedName>
    <definedName name="в" hidden="1">{"Main Economic Indicators",#N/A,FALSE,"C"}</definedName>
    <definedName name="готовински" localSheetId="2">#REF!</definedName>
    <definedName name="готовински">#REF!</definedName>
    <definedName name="готовински1" localSheetId="2">#REF!</definedName>
    <definedName name="готовински1">#REF!</definedName>
    <definedName name="с">[71]salda_10_06_ime!$A$1:$I$124</definedName>
    <definedName name="уво">#REF!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5" i="12" l="1"/>
  <c r="H55" i="12"/>
  <c r="J54" i="12"/>
  <c r="I54" i="12"/>
  <c r="J53" i="12"/>
  <c r="I53" i="12"/>
  <c r="J52" i="12"/>
  <c r="I52" i="12"/>
  <c r="J51" i="12"/>
  <c r="I51" i="12"/>
  <c r="I55" i="12" s="1"/>
  <c r="J50" i="12"/>
  <c r="I50" i="12"/>
  <c r="J49" i="12"/>
  <c r="H49" i="12"/>
  <c r="I48" i="12"/>
  <c r="E48" i="12"/>
  <c r="J48" i="12" s="1"/>
  <c r="D48" i="12"/>
  <c r="C48" i="12"/>
  <c r="J47" i="12"/>
  <c r="I47" i="12"/>
  <c r="J46" i="12"/>
  <c r="I46" i="12"/>
  <c r="J45" i="12"/>
  <c r="I45" i="12"/>
  <c r="J44" i="12"/>
  <c r="I44" i="12"/>
  <c r="J43" i="12"/>
  <c r="I43" i="12"/>
  <c r="I49" i="12" s="1"/>
  <c r="I36" i="12"/>
  <c r="H36" i="12"/>
  <c r="I31" i="12"/>
  <c r="H31" i="12"/>
  <c r="H13" i="9" l="1"/>
  <c r="J13" i="9" s="1"/>
  <c r="F13" i="9"/>
  <c r="E13" i="9"/>
  <c r="H12" i="9"/>
  <c r="J12" i="9" s="1"/>
  <c r="F12" i="9"/>
  <c r="E12" i="9"/>
  <c r="H11" i="9"/>
  <c r="J11" i="9" s="1"/>
  <c r="F11" i="9"/>
  <c r="E11" i="9"/>
  <c r="H10" i="9"/>
  <c r="J10" i="9" s="1"/>
  <c r="F10" i="9"/>
  <c r="E10" i="9"/>
  <c r="H9" i="9"/>
  <c r="J9" i="9" s="1"/>
  <c r="F9" i="9"/>
  <c r="E9" i="9"/>
  <c r="H8" i="9"/>
  <c r="J8" i="9" s="1"/>
  <c r="F8" i="9"/>
  <c r="E8" i="9"/>
  <c r="H7" i="9"/>
  <c r="J7" i="9" s="1"/>
  <c r="F7" i="9"/>
  <c r="E7" i="9"/>
  <c r="K13" i="3"/>
  <c r="H13" i="3"/>
  <c r="L7" i="3" s="1"/>
  <c r="F13" i="3"/>
  <c r="E13" i="3"/>
  <c r="K12" i="3"/>
  <c r="H12" i="3"/>
  <c r="L12" i="3" s="1"/>
  <c r="F12" i="3"/>
  <c r="E12" i="3"/>
  <c r="K11" i="3"/>
  <c r="J11" i="3"/>
  <c r="H11" i="3"/>
  <c r="L11" i="3" s="1"/>
  <c r="F11" i="3"/>
  <c r="E11" i="3"/>
  <c r="K10" i="3"/>
  <c r="J10" i="3"/>
  <c r="H10" i="3"/>
  <c r="F10" i="3"/>
  <c r="E10" i="3"/>
  <c r="K9" i="3"/>
  <c r="H9" i="3"/>
  <c r="J9" i="3" s="1"/>
  <c r="F9" i="3"/>
  <c r="E9" i="3"/>
  <c r="K8" i="3"/>
  <c r="H8" i="3"/>
  <c r="L8" i="3" s="1"/>
  <c r="F8" i="3"/>
  <c r="E8" i="3"/>
  <c r="K7" i="3"/>
  <c r="J7" i="3"/>
  <c r="H7" i="3"/>
  <c r="F7" i="3"/>
  <c r="E7" i="3"/>
  <c r="K13" i="2"/>
  <c r="H13" i="2"/>
  <c r="L10" i="2" s="1"/>
  <c r="F13" i="2"/>
  <c r="E13" i="2"/>
  <c r="K12" i="2"/>
  <c r="H12" i="2"/>
  <c r="J12" i="2" s="1"/>
  <c r="F12" i="2"/>
  <c r="E12" i="2"/>
  <c r="L11" i="2"/>
  <c r="K11" i="2"/>
  <c r="H11" i="2"/>
  <c r="J11" i="2" s="1"/>
  <c r="F11" i="2"/>
  <c r="E11" i="2"/>
  <c r="K10" i="2"/>
  <c r="J10" i="2"/>
  <c r="H10" i="2"/>
  <c r="F10" i="2"/>
  <c r="E10" i="2"/>
  <c r="K9" i="2"/>
  <c r="H9" i="2"/>
  <c r="L9" i="2" s="1"/>
  <c r="F9" i="2"/>
  <c r="E9" i="2"/>
  <c r="K8" i="2"/>
  <c r="H8" i="2"/>
  <c r="J8" i="2" s="1"/>
  <c r="F8" i="2"/>
  <c r="E8" i="2"/>
  <c r="L7" i="2"/>
  <c r="K7" i="2"/>
  <c r="J7" i="2"/>
  <c r="H7" i="2"/>
  <c r="F7" i="2"/>
  <c r="E7" i="2"/>
  <c r="L10" i="3" l="1"/>
  <c r="J13" i="3"/>
  <c r="J8" i="3"/>
  <c r="L9" i="3"/>
  <c r="J12" i="3"/>
  <c r="L13" i="3"/>
  <c r="J9" i="2"/>
  <c r="J13" i="2"/>
  <c r="L13" i="2"/>
  <c r="L8" i="2"/>
  <c r="L12" i="2"/>
  <c r="AD10" i="25" l="1"/>
  <c r="AC10" i="25"/>
  <c r="AB10" i="25"/>
  <c r="AA10" i="25"/>
  <c r="Z10" i="25"/>
  <c r="S8" i="25"/>
  <c r="X28" i="23" l="1"/>
  <c r="W28" i="23"/>
  <c r="V28" i="23"/>
  <c r="U28" i="23"/>
  <c r="T28" i="23"/>
  <c r="S28" i="23"/>
  <c r="R28" i="23"/>
  <c r="Q28" i="23"/>
  <c r="P28" i="23"/>
  <c r="O28" i="23"/>
  <c r="N28" i="23"/>
  <c r="M28" i="23"/>
  <c r="L28" i="23"/>
  <c r="K28" i="23"/>
  <c r="J28" i="23"/>
  <c r="I28" i="23"/>
  <c r="H28" i="23"/>
  <c r="G28" i="23"/>
  <c r="F28" i="23"/>
  <c r="E28" i="23"/>
  <c r="D28" i="23"/>
  <c r="C28" i="23"/>
  <c r="X17" i="23"/>
  <c r="W17" i="23"/>
  <c r="V17" i="23"/>
  <c r="U17" i="23"/>
  <c r="T17" i="23"/>
  <c r="S17" i="23"/>
  <c r="R17" i="23"/>
  <c r="Q17" i="23"/>
  <c r="P17" i="23"/>
  <c r="O17" i="23"/>
  <c r="N17" i="23"/>
  <c r="M17" i="23"/>
  <c r="L17" i="23"/>
  <c r="K17" i="23"/>
  <c r="J17" i="23"/>
  <c r="I17" i="23"/>
  <c r="H17" i="23"/>
  <c r="G17" i="23"/>
  <c r="F17" i="23"/>
  <c r="E17" i="23"/>
  <c r="D17" i="23"/>
  <c r="C17" i="23"/>
  <c r="X29" i="22"/>
  <c r="M29" i="22"/>
  <c r="L29" i="22"/>
  <c r="X34" i="22"/>
  <c r="W34" i="22"/>
  <c r="V34" i="22"/>
  <c r="V35" i="22" s="1"/>
  <c r="U34" i="22"/>
  <c r="U35" i="22" s="1"/>
  <c r="T34" i="22"/>
  <c r="S34" i="22"/>
  <c r="R34" i="22"/>
  <c r="Q34" i="22"/>
  <c r="P34" i="22"/>
  <c r="O34" i="22"/>
  <c r="O35" i="22" s="1"/>
  <c r="N34" i="22"/>
  <c r="N35" i="22" s="1"/>
  <c r="M34" i="22"/>
  <c r="L34" i="22"/>
  <c r="K34" i="22"/>
  <c r="J34" i="22"/>
  <c r="I34" i="22"/>
  <c r="H34" i="22"/>
  <c r="G34" i="22"/>
  <c r="G35" i="22" s="1"/>
  <c r="F34" i="22"/>
  <c r="F35" i="22" s="1"/>
  <c r="E34" i="22"/>
  <c r="E35" i="22" s="1"/>
  <c r="D34" i="22"/>
  <c r="C34" i="22"/>
  <c r="W29" i="22"/>
  <c r="V29" i="22"/>
  <c r="U29" i="22"/>
  <c r="T29" i="22"/>
  <c r="T35" i="22" s="1"/>
  <c r="S29" i="22"/>
  <c r="R29" i="22"/>
  <c r="Q29" i="22"/>
  <c r="P29" i="22"/>
  <c r="O29" i="22"/>
  <c r="N29" i="22"/>
  <c r="I29" i="22"/>
  <c r="H29" i="22"/>
  <c r="G29" i="22"/>
  <c r="F29" i="22"/>
  <c r="E29" i="22"/>
  <c r="D29" i="22"/>
  <c r="D35" i="22" s="1"/>
  <c r="C29" i="22"/>
  <c r="W23" i="22"/>
  <c r="V23" i="22"/>
  <c r="U23" i="22"/>
  <c r="L23" i="22"/>
  <c r="K23" i="22"/>
  <c r="K29" i="22" s="1"/>
  <c r="K35" i="22" s="1"/>
  <c r="J23" i="22"/>
  <c r="J29" i="22" s="1"/>
  <c r="J35" i="22" s="1"/>
  <c r="X20" i="22"/>
  <c r="X35" i="22" s="1"/>
  <c r="T20" i="22"/>
  <c r="S20" i="22"/>
  <c r="S35" i="22" s="1"/>
  <c r="R20" i="22"/>
  <c r="R35" i="22" s="1"/>
  <c r="Q20" i="22"/>
  <c r="Q35" i="22" s="1"/>
  <c r="P20" i="22"/>
  <c r="P35" i="22" s="1"/>
  <c r="O20" i="22"/>
  <c r="N20" i="22"/>
  <c r="M20" i="22"/>
  <c r="J20" i="22"/>
  <c r="I20" i="22"/>
  <c r="I35" i="22" s="1"/>
  <c r="H20" i="22"/>
  <c r="H35" i="22" s="1"/>
  <c r="G20" i="22"/>
  <c r="F20" i="22"/>
  <c r="E20" i="22"/>
  <c r="D20" i="22"/>
  <c r="C20" i="22"/>
  <c r="C35" i="22" s="1"/>
  <c r="W16" i="22"/>
  <c r="V16" i="22"/>
  <c r="U16" i="22"/>
  <c r="L16" i="22"/>
  <c r="K16" i="22"/>
  <c r="J16" i="22"/>
  <c r="W8" i="22"/>
  <c r="W20" i="22" s="1"/>
  <c r="V8" i="22"/>
  <c r="V20" i="22" s="1"/>
  <c r="U8" i="22"/>
  <c r="U20" i="22" s="1"/>
  <c r="L8" i="22"/>
  <c r="L20" i="22" s="1"/>
  <c r="K8" i="22"/>
  <c r="K20" i="22" s="1"/>
  <c r="J8" i="22"/>
  <c r="Q22" i="21"/>
  <c r="I22" i="21"/>
  <c r="X17" i="21"/>
  <c r="X22" i="21" s="1"/>
  <c r="W17" i="21"/>
  <c r="W22" i="21" s="1"/>
  <c r="V17" i="21"/>
  <c r="V22" i="21" s="1"/>
  <c r="U17" i="21"/>
  <c r="T17" i="21"/>
  <c r="S17" i="21"/>
  <c r="R17" i="21"/>
  <c r="Q17" i="21"/>
  <c r="P17" i="21"/>
  <c r="P22" i="21" s="1"/>
  <c r="O17" i="21"/>
  <c r="O22" i="21" s="1"/>
  <c r="N17" i="21"/>
  <c r="N22" i="21" s="1"/>
  <c r="M17" i="21"/>
  <c r="L17" i="21"/>
  <c r="K17" i="21"/>
  <c r="J17" i="21"/>
  <c r="I17" i="21"/>
  <c r="H17" i="21"/>
  <c r="H22" i="21" s="1"/>
  <c r="G17" i="21"/>
  <c r="G22" i="21" s="1"/>
  <c r="F17" i="21"/>
  <c r="F22" i="21" s="1"/>
  <c r="E17" i="21"/>
  <c r="D17" i="21"/>
  <c r="C17" i="21"/>
  <c r="X16" i="21"/>
  <c r="W16" i="21"/>
  <c r="V16" i="21"/>
  <c r="U16" i="21"/>
  <c r="U22" i="21" s="1"/>
  <c r="Q16" i="21"/>
  <c r="P16" i="21"/>
  <c r="O16" i="21"/>
  <c r="N16" i="21"/>
  <c r="M16" i="21"/>
  <c r="M22" i="21" s="1"/>
  <c r="I16" i="21"/>
  <c r="H16" i="21"/>
  <c r="G16" i="21"/>
  <c r="F16" i="21"/>
  <c r="E16" i="21"/>
  <c r="E22" i="21" s="1"/>
  <c r="X14" i="21"/>
  <c r="W14" i="21"/>
  <c r="V14" i="21"/>
  <c r="U14" i="21"/>
  <c r="T14" i="21"/>
  <c r="T16" i="21" s="1"/>
  <c r="T22" i="21" s="1"/>
  <c r="S14" i="21"/>
  <c r="S16" i="21" s="1"/>
  <c r="S22" i="21" s="1"/>
  <c r="R14" i="21"/>
  <c r="R16" i="21" s="1"/>
  <c r="R22" i="21" s="1"/>
  <c r="Q14" i="21"/>
  <c r="P14" i="21"/>
  <c r="O14" i="21"/>
  <c r="N14" i="21"/>
  <c r="M14" i="21"/>
  <c r="L14" i="21"/>
  <c r="L16" i="21" s="1"/>
  <c r="L22" i="21" s="1"/>
  <c r="K14" i="21"/>
  <c r="K16" i="21" s="1"/>
  <c r="K22" i="21" s="1"/>
  <c r="J14" i="21"/>
  <c r="J16" i="21" s="1"/>
  <c r="J22" i="21" s="1"/>
  <c r="I14" i="21"/>
  <c r="H14" i="21"/>
  <c r="G14" i="21"/>
  <c r="F14" i="21"/>
  <c r="E14" i="21"/>
  <c r="D14" i="21"/>
  <c r="D16" i="21" s="1"/>
  <c r="D22" i="21" s="1"/>
  <c r="C14" i="21"/>
  <c r="C16" i="21" s="1"/>
  <c r="C22" i="21" s="1"/>
  <c r="X24" i="20"/>
  <c r="W24" i="20"/>
  <c r="V24" i="20"/>
  <c r="U24" i="20"/>
  <c r="T24" i="20"/>
  <c r="S24" i="20"/>
  <c r="R24" i="20"/>
  <c r="Q24" i="20"/>
  <c r="P24" i="20"/>
  <c r="O24" i="20"/>
  <c r="N24" i="20"/>
  <c r="M24" i="20"/>
  <c r="L24" i="20"/>
  <c r="K24" i="20"/>
  <c r="J24" i="20"/>
  <c r="I24" i="20"/>
  <c r="H24" i="20"/>
  <c r="G24" i="20"/>
  <c r="F24" i="20"/>
  <c r="E24" i="20"/>
  <c r="D24" i="20"/>
  <c r="C24" i="20"/>
  <c r="X21" i="20"/>
  <c r="X25" i="20" s="1"/>
  <c r="X26" i="20" s="1"/>
  <c r="P21" i="20"/>
  <c r="P25" i="20" s="1"/>
  <c r="P26" i="20" s="1"/>
  <c r="H21" i="20"/>
  <c r="X12" i="20"/>
  <c r="W12" i="20"/>
  <c r="W21" i="20" s="1"/>
  <c r="V12" i="20"/>
  <c r="V21" i="20" s="1"/>
  <c r="U12" i="20"/>
  <c r="T12" i="20"/>
  <c r="S12" i="20"/>
  <c r="S21" i="20" s="1"/>
  <c r="R12" i="20"/>
  <c r="R21" i="20" s="1"/>
  <c r="R25" i="20" s="1"/>
  <c r="R26" i="20" s="1"/>
  <c r="Q12" i="20"/>
  <c r="P12" i="20"/>
  <c r="O12" i="20"/>
  <c r="O21" i="20" s="1"/>
  <c r="N12" i="20"/>
  <c r="N21" i="20" s="1"/>
  <c r="M12" i="20"/>
  <c r="L12" i="20"/>
  <c r="K12" i="20"/>
  <c r="K21" i="20" s="1"/>
  <c r="J12" i="20"/>
  <c r="J21" i="20" s="1"/>
  <c r="J25" i="20" s="1"/>
  <c r="J26" i="20" s="1"/>
  <c r="I12" i="20"/>
  <c r="H12" i="20"/>
  <c r="G12" i="20"/>
  <c r="G21" i="20" s="1"/>
  <c r="F12" i="20"/>
  <c r="F21" i="20" s="1"/>
  <c r="F25" i="20" s="1"/>
  <c r="F26" i="20" s="1"/>
  <c r="E12" i="20"/>
  <c r="D12" i="20"/>
  <c r="C12" i="20"/>
  <c r="C21" i="20" s="1"/>
  <c r="X7" i="20"/>
  <c r="W7" i="20"/>
  <c r="V7" i="20"/>
  <c r="U7" i="20"/>
  <c r="U21" i="20" s="1"/>
  <c r="T7" i="20"/>
  <c r="T21" i="20" s="1"/>
  <c r="S7" i="20"/>
  <c r="R7" i="20"/>
  <c r="Q7" i="20"/>
  <c r="Q21" i="20" s="1"/>
  <c r="Q25" i="20" s="1"/>
  <c r="Q26" i="20" s="1"/>
  <c r="P7" i="20"/>
  <c r="O7" i="20"/>
  <c r="N7" i="20"/>
  <c r="M7" i="20"/>
  <c r="M21" i="20" s="1"/>
  <c r="L7" i="20"/>
  <c r="L21" i="20" s="1"/>
  <c r="K7" i="20"/>
  <c r="J7" i="20"/>
  <c r="I7" i="20"/>
  <c r="I21" i="20" s="1"/>
  <c r="I25" i="20" s="1"/>
  <c r="I26" i="20" s="1"/>
  <c r="H7" i="20"/>
  <c r="G7" i="20"/>
  <c r="F7" i="20"/>
  <c r="E7" i="20"/>
  <c r="E21" i="20" s="1"/>
  <c r="D7" i="20"/>
  <c r="D21" i="20" s="1"/>
  <c r="C7" i="20"/>
  <c r="M29" i="19"/>
  <c r="L29" i="19"/>
  <c r="K29" i="19"/>
  <c r="J29" i="19"/>
  <c r="M28" i="19"/>
  <c r="L28" i="19"/>
  <c r="K28" i="19"/>
  <c r="J28" i="19"/>
  <c r="M27" i="19"/>
  <c r="L27" i="19"/>
  <c r="K27" i="19"/>
  <c r="J27" i="19"/>
  <c r="M26" i="19"/>
  <c r="L26" i="19"/>
  <c r="K26" i="19"/>
  <c r="J26" i="19"/>
  <c r="I26" i="19"/>
  <c r="M18" i="19"/>
  <c r="L18" i="19"/>
  <c r="K18" i="19"/>
  <c r="J18" i="19"/>
  <c r="M17" i="19"/>
  <c r="L17" i="19"/>
  <c r="K17" i="19"/>
  <c r="J17" i="19"/>
  <c r="M15" i="19"/>
  <c r="L15" i="19"/>
  <c r="K15" i="19"/>
  <c r="J15" i="19"/>
  <c r="M14" i="19"/>
  <c r="L14" i="19"/>
  <c r="K14" i="19"/>
  <c r="J14" i="19"/>
  <c r="M12" i="19"/>
  <c r="L12" i="19"/>
  <c r="K12" i="19"/>
  <c r="J12" i="19"/>
  <c r="M11" i="19"/>
  <c r="L11" i="19"/>
  <c r="K11" i="19"/>
  <c r="J11" i="19"/>
  <c r="M9" i="19"/>
  <c r="L9" i="19"/>
  <c r="K9" i="19"/>
  <c r="J9" i="19"/>
  <c r="I9" i="19"/>
  <c r="H9" i="19"/>
  <c r="G9" i="19"/>
  <c r="F9" i="19"/>
  <c r="E9" i="19"/>
  <c r="D9" i="19"/>
  <c r="M35" i="22" l="1"/>
  <c r="L35" i="22"/>
  <c r="W35" i="22"/>
  <c r="S25" i="20"/>
  <c r="S26" i="20" s="1"/>
  <c r="D25" i="20"/>
  <c r="D26" i="20" s="1"/>
  <c r="T25" i="20"/>
  <c r="T26" i="20" s="1"/>
  <c r="G25" i="20"/>
  <c r="G26" i="20" s="1"/>
  <c r="L25" i="20"/>
  <c r="L26" i="20" s="1"/>
  <c r="U25" i="20"/>
  <c r="U26" i="20" s="1"/>
  <c r="K25" i="20"/>
  <c r="K26" i="20" s="1"/>
  <c r="V25" i="20"/>
  <c r="V26" i="20" s="1"/>
  <c r="E25" i="20"/>
  <c r="E26" i="20" s="1"/>
  <c r="M25" i="20"/>
  <c r="M26" i="20" s="1"/>
  <c r="O25" i="20"/>
  <c r="O26" i="20" s="1"/>
  <c r="W25" i="20"/>
  <c r="W26" i="20" s="1"/>
  <c r="H25" i="20"/>
  <c r="H26" i="20" s="1"/>
</calcChain>
</file>

<file path=xl/sharedStrings.xml><?xml version="1.0" encoding="utf-8"?>
<sst xmlns="http://schemas.openxmlformats.org/spreadsheetml/2006/main" count="1342" uniqueCount="742">
  <si>
    <t>2020</t>
  </si>
  <si>
    <t>2021</t>
  </si>
  <si>
    <t>2016</t>
  </si>
  <si>
    <t>2017</t>
  </si>
  <si>
    <t>2018</t>
  </si>
  <si>
    <t>2019</t>
  </si>
  <si>
    <t>1. Гудвил</t>
  </si>
  <si>
    <t>2.3 Останати материјални средства</t>
  </si>
  <si>
    <t>2. Должнички хартии од вредност кои ги издале друштва во група - подружници и заеми на друштва во група - подружници</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</si>
  <si>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</si>
  <si>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</si>
  <si>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</si>
  <si>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3.1 Должнички хартии од вредност со рок на достасување до една година</t>
  </si>
  <si>
    <t>3.2 Должнички хартии од вредност со рок на достасување над една година</t>
  </si>
  <si>
    <t>4.2 Заеми обезбедени со хипотека</t>
  </si>
  <si>
    <t>5. Деривативни финансиски инструменти</t>
  </si>
  <si>
    <t>IV. ДЕПОЗИТИ НА ДРУШТВА ЗА РЕОСИГУРУВАЊЕ КАЈ ЦЕДЕНТИ, ПО ОСНОВ НА ДОГОВОРИ ЗА РЕОСИГУРУВАЊЕ</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</si>
  <si>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</si>
  <si>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</si>
  <si>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</si>
  <si>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IV. ПОБАРУВАЊА  ПО ОСНОВ НА ЗАПИШАН А НЕУПЛАТЕН КАПИТАЛ</t>
  </si>
  <si>
    <t>З. НЕТЕКОВНИ СРЕДСТВА КОИ СЕ ЧУВААТ ЗА ПРОДАЖБА И ПРЕКИНАТО РАБОТЕЊЕ</t>
  </si>
  <si>
    <t>2. Запишан капитал од приоритетни акции</t>
  </si>
  <si>
    <t>3. Запишан а неуплатен капитал</t>
  </si>
  <si>
    <t>3. Резерви за сопствени акции</t>
  </si>
  <si>
    <r>
      <t xml:space="preserve">V. </t>
    </r>
    <r>
      <rPr>
        <sz val="10"/>
        <rFont val="Tahoma"/>
        <family val="2"/>
      </rPr>
      <t>Бруто еквилизациона резерва</t>
    </r>
  </si>
  <si>
    <t>2. Обврски спрема застапници и посредници</t>
  </si>
  <si>
    <t>2. Обврски по основ на учество во надомест на штети</t>
  </si>
  <si>
    <t>Ѕ. НЕТЕКОВНИ ОБВРСКИ  ВО ВРСКА СО НЕТЕКОВНИ СРЕДСТВА КОИ СЕ ЧУВААТ ЗА ПРОДАЖБА И ПРЕКИНАТИ РАБОТЕЊА</t>
  </si>
  <si>
    <t>2.2 Приходи од зголемување на вредноста на земјиште и градежни објекти</t>
  </si>
  <si>
    <t>6.3 Останати финансиски вложувања</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</si>
  <si>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</si>
  <si>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</si>
  <si>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</si>
  <si>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5.3 Останати финансиски вложувања</t>
  </si>
  <si>
    <t>1. Трошоци за превентива</t>
  </si>
  <si>
    <t>2013</t>
  </si>
  <si>
    <t>2014</t>
  </si>
  <si>
    <t>2015</t>
  </si>
  <si>
    <t>2022</t>
  </si>
  <si>
    <t>Indicators</t>
  </si>
  <si>
    <t>Calculation methodology</t>
  </si>
  <si>
    <t>DEBT INDICATORS</t>
  </si>
  <si>
    <t>Total debt ratio</t>
  </si>
  <si>
    <t>(Total assets - equity and reserves) / Total assets</t>
  </si>
  <si>
    <t>Debt to equity ratio</t>
  </si>
  <si>
    <t>(Total assets - equity and reserves) / Equity and reserves</t>
  </si>
  <si>
    <t>Long-term debt ratio</t>
  </si>
  <si>
    <t>(Long-term provisions for covering risks and costs + Long-term liabilities) / (Long-term provisions for covering risks and costs + Long-term liabilities + Equity and reserves)</t>
  </si>
  <si>
    <t>Leverage ratio - assets/equity</t>
  </si>
  <si>
    <t>Assets / Equity</t>
  </si>
  <si>
    <t>Interest bearing debt / Equity</t>
  </si>
  <si>
    <t>(Liabilities for credits, including loans from connected entities  + Other financial liabilities + Long-term pension and other employees benefits) / (Equity and reserves)</t>
  </si>
  <si>
    <t>Long-term interest bearing debt / Capital</t>
  </si>
  <si>
    <t>(Long-term liabilities for credits, including credits to connected entities + Long-term other financial liabilities + Long-term pension and other employees benefits) / (Long-term liabilities for credits, including credits to connected entities + Long-term other financial liabilities + Long-term pension and other employees benefits + Equity and reserves)</t>
  </si>
  <si>
    <t>Financial expenses coverage ratio</t>
  </si>
  <si>
    <t>ЕBIT / Financial expenses</t>
  </si>
  <si>
    <t>Interest coverage ratio</t>
  </si>
  <si>
    <t>ЕBIT / Interest expenses</t>
  </si>
  <si>
    <t>Earnings before interest and taxes</t>
  </si>
  <si>
    <t xml:space="preserve">Operating income - Operating expenses </t>
  </si>
  <si>
    <t>LIQUIDITY</t>
  </si>
  <si>
    <t>Current ratio</t>
  </si>
  <si>
    <t>Current assets / (Short-term liabilities + Deferred liabilities and unearned revenues)</t>
  </si>
  <si>
    <t>Acid-test ratio</t>
  </si>
  <si>
    <t>(Current assets - Inventories) / (Short-term liabilities + Deferred liabilities and unearned revenues)</t>
  </si>
  <si>
    <t>Cash ratio</t>
  </si>
  <si>
    <t>(Short-term financial assets + Cash and cash equivalents) / (Short-term liabilities + Deferred liabilities and unearned revenues)</t>
  </si>
  <si>
    <t>Net working capital</t>
  </si>
  <si>
    <t>Current assets - Short-term liabilities - Deferred liabilities and unearned revenues</t>
  </si>
  <si>
    <t>EFFICIENCY</t>
  </si>
  <si>
    <t>Days of sales outstanding</t>
  </si>
  <si>
    <t>365 / Receivables turnover</t>
  </si>
  <si>
    <t>Days of current sales outstanding</t>
  </si>
  <si>
    <t>365/ Current receivables turnover</t>
  </si>
  <si>
    <t>Days of inventory on hand</t>
  </si>
  <si>
    <t>365 / Inventories turnover</t>
  </si>
  <si>
    <t>Number of days of short-term payables outstanding</t>
  </si>
  <si>
    <t>Short-term liabilities (average of two previous years)*365 / Operating expenses without the effect of depreciation, amortization and impairment of assets</t>
  </si>
  <si>
    <t>Total assets turnover</t>
  </si>
  <si>
    <t>Operating revenues / Total assets (average of two previous years)</t>
  </si>
  <si>
    <t>Inventories turnover</t>
  </si>
  <si>
    <t>Operating revenues / Inventories (average of two previous years)</t>
  </si>
  <si>
    <t>Receivables turnover</t>
  </si>
  <si>
    <t>Operating revenues / Long-term and short-term receivables (average of two previous years)</t>
  </si>
  <si>
    <t>Current receivables turnover</t>
  </si>
  <si>
    <t>Operating revenues / Short-term receivables (average of two previous years)</t>
  </si>
  <si>
    <t>Fixed assets turnover</t>
  </si>
  <si>
    <t>Operating revenues / (Property, plant and equipment + investment property) (average of two previous years)</t>
  </si>
  <si>
    <t>Net working capital turnover</t>
  </si>
  <si>
    <t>Operating revenues / Net working capital turnover</t>
  </si>
  <si>
    <t>Equity and reserves turnover</t>
  </si>
  <si>
    <t>Operating revenues / Equity and reserves (average of two previous years)</t>
  </si>
  <si>
    <t>Coverage of operating non-current assets with long-term sources of financing</t>
  </si>
  <si>
    <t>(Equity and reserves + Long-term provisions for covering costs and risks + Long-term liabilities) / (Intangible assets + Tangible assets + Property investments)</t>
  </si>
  <si>
    <t>Operating non-current assets / Total assets</t>
  </si>
  <si>
    <t>(Intangible assets + Tangible assets + Property investments) / Total assets</t>
  </si>
  <si>
    <t>PROFITABILITY</t>
  </si>
  <si>
    <t>Return on average assets</t>
  </si>
  <si>
    <t>Net  profit or loss / Total assets (average of two previous years)</t>
  </si>
  <si>
    <t>Return on average equity</t>
  </si>
  <si>
    <t>Net  profit or loss / Total equity and reserves (average of two previous years)</t>
  </si>
  <si>
    <t>Net profit margin</t>
  </si>
  <si>
    <t>Net profit or loss / Operating income</t>
  </si>
  <si>
    <t>Return on average capital employed</t>
  </si>
  <si>
    <t>ЕBIT / (Equity and reserves + Long-term provisions for covering risks and costs + Long-term liabilities) (average of two previous years)</t>
  </si>
  <si>
    <t>Operating income / Total assets</t>
  </si>
  <si>
    <t>EBIT / Total assets</t>
  </si>
  <si>
    <t>Operating profit margin</t>
  </si>
  <si>
    <t>EBIT / Operating income</t>
  </si>
  <si>
    <t>Operating income per employee, in millions of denars (productivity indicator)</t>
  </si>
  <si>
    <t>Operating revenues / Number of employees (the data for number of employees is provided by State statistical office)</t>
  </si>
  <si>
    <t>Net income after tax per employee, in millions of denars (productivity indicator)</t>
  </si>
  <si>
    <t>Net income / Number of employees (the data for number of employees is provided by State statistical office)</t>
  </si>
  <si>
    <t>Calculation methodology for corporate sector indicators</t>
  </si>
  <si>
    <t>Annex 1</t>
  </si>
  <si>
    <t>Annex 2</t>
  </si>
  <si>
    <t>Value added of corporate sector by activities, at constant prices - reference year 2005</t>
  </si>
  <si>
    <t>Activities</t>
  </si>
  <si>
    <t>Agriculture, forestry and fishing</t>
  </si>
  <si>
    <t>Industry</t>
  </si>
  <si>
    <t>Construction</t>
  </si>
  <si>
    <t>Trade, transport, storage and tourism</t>
  </si>
  <si>
    <t>Information and communication</t>
  </si>
  <si>
    <t>Real estate activities, professional, scholar and technical activities and administrative and auxiliary services</t>
  </si>
  <si>
    <t>Total corporate sector</t>
  </si>
  <si>
    <t>Value added (in millions of denars)</t>
  </si>
  <si>
    <t>Structure of value added (in %)</t>
  </si>
  <si>
    <t>Annual absolute change of value added (in millions of denars)</t>
  </si>
  <si>
    <t>Annual rate of change of value added (in %)</t>
  </si>
  <si>
    <t>Contribution of annual change of value added (in %)</t>
  </si>
  <si>
    <t>Annex 3</t>
  </si>
  <si>
    <t>Value added of corporate sector by activities, at current prices</t>
  </si>
  <si>
    <t>Annex 4</t>
  </si>
  <si>
    <t>Productivity indicators for corporate sector and by activities</t>
  </si>
  <si>
    <t>Annual change of value added by employers (in %)</t>
  </si>
  <si>
    <t>Unit labour costs</t>
  </si>
  <si>
    <t>Annual change of unit labour costs (in %)</t>
  </si>
  <si>
    <t xml:space="preserve">Corporate sector performance ratios, by activities </t>
  </si>
  <si>
    <t>Annex 5</t>
  </si>
  <si>
    <t>Тrade, transport, storage and tourism</t>
  </si>
  <si>
    <t>Corporate sector - total</t>
  </si>
  <si>
    <t xml:space="preserve">Number of entities </t>
  </si>
  <si>
    <t>Distribution of total assets</t>
  </si>
  <si>
    <t>Total assets / GDP</t>
  </si>
  <si>
    <t>Debt indicators</t>
  </si>
  <si>
    <t>Long term debt ratio</t>
  </si>
  <si>
    <t>Liquidity indicators</t>
  </si>
  <si>
    <t>Efficiency indicators</t>
  </si>
  <si>
    <t>Profitability indicators</t>
  </si>
  <si>
    <t>Net working capital (in millions of denars)</t>
  </si>
  <si>
    <t>Equity turnover</t>
  </si>
  <si>
    <t>Days of inventories on hand</t>
  </si>
  <si>
    <t>Number of days of receivables</t>
  </si>
  <si>
    <t>Number of days of current receivables</t>
  </si>
  <si>
    <t>Days short-term payable outstanding</t>
  </si>
  <si>
    <t>Operating non-current assets/Total assets</t>
  </si>
  <si>
    <t>Net - profit after taxes per employee, in millions of denars (productivity indicator)</t>
  </si>
  <si>
    <t>Annex 6</t>
  </si>
  <si>
    <t>Corporate sector performance ratios, by size of legal entities</t>
  </si>
  <si>
    <t>Large enterprises</t>
  </si>
  <si>
    <t>Medium enterprises</t>
  </si>
  <si>
    <t>Small enterprises</t>
  </si>
  <si>
    <t>Micro legal entities</t>
  </si>
  <si>
    <t>Annex 7</t>
  </si>
  <si>
    <t>Corporate sector performance ratios, by financial result reported by the legal entities</t>
  </si>
  <si>
    <t>Legal entities with positive financial result - profit in appropriate year</t>
  </si>
  <si>
    <t>Legal entities with negative financial result - loss in appropriate year</t>
  </si>
  <si>
    <t>Distributions of total assets</t>
  </si>
  <si>
    <t>Corporate sector entities' performance ratios, for entities toward which domestic banks have credit exposure</t>
  </si>
  <si>
    <t>Annex 8</t>
  </si>
  <si>
    <t>Entities toward which domestic banks have credit exposure</t>
  </si>
  <si>
    <t>Entities toward which domestic banks do not have credit exposure</t>
  </si>
  <si>
    <t>Number of entities</t>
  </si>
  <si>
    <t>Annex 9</t>
  </si>
  <si>
    <t>Corporate sector debt to domestic banks</t>
  </si>
  <si>
    <t>Real estate activities, professional, scholar, technical, administrative and auxiliary services</t>
  </si>
  <si>
    <t>Amount of debt to domestic banks (in millions of denars)</t>
  </si>
  <si>
    <t>Structure of debt to domestic banks (in %)</t>
  </si>
  <si>
    <t>Absolute change of debt to domestic banks (in millions of denars)</t>
  </si>
  <si>
    <t>Relative change of debt to domestic banks  (in %)</t>
  </si>
  <si>
    <t>Annex 10</t>
  </si>
  <si>
    <t xml:space="preserve">Agriculture, forestry and fishing </t>
  </si>
  <si>
    <t>TOTAL</t>
  </si>
  <si>
    <t xml:space="preserve">Corporate sector's debt to domestic banks - currency structure and structure of loans by type of interest rate </t>
  </si>
  <si>
    <t xml:space="preserve">Currency structure of debt to domestic banks </t>
  </si>
  <si>
    <t>Structure of debt to domestic banks by type of interest rate</t>
  </si>
  <si>
    <t>Denar debt</t>
  </si>
  <si>
    <t>Debt with fx component</t>
  </si>
  <si>
    <t>Fixed interest rate</t>
  </si>
  <si>
    <t>Variable interest rate</t>
  </si>
  <si>
    <t>Adjustable interest rate</t>
  </si>
  <si>
    <t>Annex 1. Calculation methodology for corporate sector indicators</t>
  </si>
  <si>
    <t>Annex 2. Value added of corporate sector by activities, at constant prices - reference year 2005</t>
  </si>
  <si>
    <t>Annex 3. Value added of corporate sector by activities, at current prices</t>
  </si>
  <si>
    <t>Annex 4. Productivity indicators for corporate sector and by activities</t>
  </si>
  <si>
    <t xml:space="preserve">Annex 5. Corporate sector performance ratios, by activities </t>
  </si>
  <si>
    <t>Annex 6. Corporate sector performance ratios, by size of legal entities</t>
  </si>
  <si>
    <t>Annex 7. Corporate sector performance ratios, by financial result reported by the legal entities</t>
  </si>
  <si>
    <t>Annex 8. Corporate sector entities' performance ratios, for entities toward which domestic banks have credit exposure</t>
  </si>
  <si>
    <t>Annex 9. Corporate sector debt to domestic banks</t>
  </si>
  <si>
    <t xml:space="preserve">Annex 10. Corporate sector's debt to domestic banks - currency structure and structure of loans by type of interest rate </t>
  </si>
  <si>
    <t>List of Annexes</t>
  </si>
  <si>
    <t>Annex 16</t>
  </si>
  <si>
    <t>in millions of Denars</t>
  </si>
  <si>
    <t>Items</t>
  </si>
  <si>
    <t>ASSETS</t>
  </si>
  <si>
    <t>A. INTANGIBLE ASSETS (002+003)</t>
  </si>
  <si>
    <t>2. Other intangible assets</t>
  </si>
  <si>
    <t>B. INVESTMENTS (005+013+021+041)</t>
  </si>
  <si>
    <t>I. LAND, BUILDINGS AND OTHER TANGIBLE ASSETS (006+009)</t>
  </si>
  <si>
    <t xml:space="preserve">
				1. Land and buildings occupied by an insurance
				undertaking for its own activities (007+008)
			</t>
  </si>
  <si>
    <t>1.1 Land</t>
  </si>
  <si>
    <t>1.2 Buildings</t>
  </si>
  <si>
    <t xml:space="preserve">
				2. Land and buildings occupied by an insurance
				undertaking for other purposes than performance of its own activities  (010+011+012)
			</t>
  </si>
  <si>
    <t>2.1 Land</t>
  </si>
  <si>
    <t>2.2  Buildings</t>
  </si>
  <si>
    <t>II.FINANCIAL INVESTMENTS IN COMPANIES FORMING A GROUP - AFFILIATED UNDERTAKINGS, PARTICIPATING INTERESTS (014+015+016+017+018+019+020)</t>
  </si>
  <si>
    <t>1. Shares in affiliated undertakings</t>
  </si>
  <si>
    <t>3.  Participating interests</t>
  </si>
  <si>
    <t>7. Investments in undertakings with which an insurance undertaking is linked by virtue of a participating interest</t>
  </si>
  <si>
    <t>III. OTHER FINANCIAL INVESTMENTS  (022+025+030+035+040)</t>
  </si>
  <si>
    <t>1. Financial investments held to maturity (023+024)</t>
  </si>
  <si>
    <t>1.1 Debt securities whose maturity is shorter than 1 year</t>
  </si>
  <si>
    <t>1.2 Debt securities whose maturity is longer than 1 year</t>
  </si>
  <si>
    <t>2. Financial investments available for sale (026+027+028+029)</t>
  </si>
  <si>
    <t>2.1 Debt securities whose maturity is shorter than 1 year</t>
  </si>
  <si>
    <t>2.2 Debt securities whose maturity is longer than 1 year</t>
  </si>
  <si>
    <t>2.3 Shares and other variable-yield securities</t>
  </si>
  <si>
    <t>2.4 Shares and units in unit trusts</t>
  </si>
  <si>
    <t>3. Financial investments held for trading (031+032+033+034)</t>
  </si>
  <si>
    <t>3.3 Shares, units and other ownership instruments</t>
  </si>
  <si>
    <t>3.4 Shares and units in unit trusts</t>
  </si>
  <si>
    <t>4. Deposits, loans and other receivables (036+037+038+039)</t>
  </si>
  <si>
    <t>4.1 Deposits</t>
  </si>
  <si>
    <t>4.3 Other loans</t>
  </si>
  <si>
    <t>4.4 Other receivables</t>
  </si>
  <si>
    <t>C. CO-INSURERS' AND REINSURERS' SHARE IN GROSS TECHNICAL PROVISIONS  (043+044+045+046+047+048+049 )</t>
  </si>
  <si>
    <t>1. Co-insurers' and reinsurers' share in gross unearned premium provisions</t>
  </si>
  <si>
    <t>2. Co-insurers' and reinsurers' share in gross mathematical provisions</t>
  </si>
  <si>
    <t>3. Co-insurers' and reinsurers' share in gross claims provisions</t>
  </si>
  <si>
    <t>4. Co-insurers' and reinsurers' share in gross provisions for bonuses and rebates</t>
  </si>
  <si>
    <t>D. FINANCIAL INVESTMENTS WHERE THE POLICYHOLDER UNDERTAKES THE INVESTMENT RISK (INSURANCE CONTRACTS)</t>
  </si>
  <si>
    <t>E. PREPAYMENTS AND DEFERRED TAX (052+053)</t>
  </si>
  <si>
    <t>1. Deferred tax</t>
  </si>
  <si>
    <t>2. Prepaid tax</t>
  </si>
  <si>
    <t>F. DEBTORS  (055+059+063+067)</t>
  </si>
  <si>
    <t>I. Debtors arising out of direct insurance operations (056+057+058)</t>
  </si>
  <si>
    <t>1. Policyholders</t>
  </si>
  <si>
    <t>2. Intermediaries</t>
  </si>
  <si>
    <t>3. Other debtors arising out of direct insurance operations</t>
  </si>
  <si>
    <t>II. Debtors arising out of co-insurance and reinsurance operations (060+061+062)</t>
  </si>
  <si>
    <t>1. Debtors arising out of co-insurance and reinsurance premium</t>
  </si>
  <si>
    <t>2. Debtors arising out of co-insurance and reinsurance share in incurred claims</t>
  </si>
  <si>
    <t>3. Other debtors arising out of co-insurance and reinsurance operations</t>
  </si>
  <si>
    <t>III. OTHER DEBTORS (064+065+066)</t>
  </si>
  <si>
    <t>1. Other debtors arising out of direct insurance operations</t>
  </si>
  <si>
    <t>2. Debtors arising out of financial investments</t>
  </si>
  <si>
    <t>3. Other debtors</t>
  </si>
  <si>
    <t>G. OTHER ASSETS  (069+072+077)</t>
  </si>
  <si>
    <t>I. TANGIBLE ASSETS FOR ITS OWN ACTIVITIES (OTHER THAN LAND AND BUILDINGS) (070+071)</t>
  </si>
  <si>
    <t>1. Equipment</t>
  </si>
  <si>
    <t>2. Other material assets</t>
  </si>
  <si>
    <t>II. CASH AT BANK AND IN HAND AND OTHER CASH EQUIVALENTS (073+074+075+076)</t>
  </si>
  <si>
    <t>1. Cash at bank</t>
  </si>
  <si>
    <t>2. Cash in hand</t>
  </si>
  <si>
    <t>3. Cash intended for coverage of the mathematical provision</t>
  </si>
  <si>
    <t>4. Other cash and cash equivalents</t>
  </si>
  <si>
    <t>III. STOCKS</t>
  </si>
  <si>
    <t>H. PREPAYMENTS AND ACCRUED INCOME  (079+080+081)</t>
  </si>
  <si>
    <t>1. Accrued interest and rent</t>
  </si>
  <si>
    <t>2. Deferred acquisition costs</t>
  </si>
  <si>
    <t>3. Other prepayments and deferrals</t>
  </si>
  <si>
    <t>J. TOTAL ASSETS (А+B+C+D+E+F+G+H+I)</t>
  </si>
  <si>
    <t>K. OFF BALANCE SHEET ASSETS</t>
  </si>
  <si>
    <t>LIABILITIES</t>
  </si>
  <si>
    <t>А. CAPITAL AND RESERVES (086+090+091+095+101-102+103-104)</t>
  </si>
  <si>
    <t>I. SUBSCRIBED CAPITAL (087+088+089)</t>
  </si>
  <si>
    <t>1. Subscribed capital from common shares</t>
  </si>
  <si>
    <t>II. SHARE PREMIUM ACCOUNT</t>
  </si>
  <si>
    <t>III. REVALUATION RESERVE (092+093+094)</t>
  </si>
  <si>
    <t>1. Tangible assets</t>
  </si>
  <si>
    <t>2. Financial investments</t>
  </si>
  <si>
    <t>3. Other revaluation reserves</t>
  </si>
  <si>
    <t>IV. RESERVES (096+097+098-099+100)</t>
  </si>
  <si>
    <t>1. Legal reserves</t>
  </si>
  <si>
    <t>2. Statutory reserve</t>
  </si>
  <si>
    <t xml:space="preserve">4. Own shares </t>
  </si>
  <si>
    <t>5 Other reserves</t>
  </si>
  <si>
    <t xml:space="preserve">V. NET PROFIT BROUGHT FORWARD </t>
  </si>
  <si>
    <t>VI. LOSS BROUGHT FORWARD</t>
  </si>
  <si>
    <t>VII. PROFIT FOR THE ACCOUNTING PERIOD</t>
  </si>
  <si>
    <t>VIII.  LOSS FOR THE ACCOUNTING PERIOD</t>
  </si>
  <si>
    <t>B. SUBORDINATED LIABILITIES</t>
  </si>
  <si>
    <t>C. GROSS TECHNICAL PROVISIONS  (107+108+109+110+111+112)</t>
  </si>
  <si>
    <t>I. Gross unearned premium provisions</t>
  </si>
  <si>
    <t>II. Gross mathematical provision</t>
  </si>
  <si>
    <t>III. Gross claims provisions</t>
  </si>
  <si>
    <t>IV. Gross provisions for bonuses and rebates</t>
  </si>
  <si>
    <t>VI. Other gross technical provisions</t>
  </si>
  <si>
    <t>D. GROSS TECHNICAL PROVISIONS RELATED TO INSURANCE CONTRACTS WHERE THE INVESTMENT RISK IS BORNE BY THE POLICYHOLDERS</t>
  </si>
  <si>
    <t>E. OTHER PROVISIONS (115+116)</t>
  </si>
  <si>
    <t>1. Provisions for pensions and similar obligations</t>
  </si>
  <si>
    <t>2. Other provisions</t>
  </si>
  <si>
    <t>F.DEFERRED AND CURRENT TAX LIABILITIES (118+119)</t>
  </si>
  <si>
    <t>1. Deferred tax liabilities</t>
  </si>
  <si>
    <t>2. Current tax liabilities</t>
  </si>
  <si>
    <t>G. DEPOSITS RECEIVED FROM REINSURERS</t>
  </si>
  <si>
    <t>H. CREDITORS  (122+126+130)</t>
  </si>
  <si>
    <t>I. CREDITORS ARISING OUT OF DIRECT INSURANCE OPERATIONS (123+124+125)</t>
  </si>
  <si>
    <t>3. Other creditors arising out of direct insurance operations</t>
  </si>
  <si>
    <t>II. CREDITORS ARISING OUT OF CO-INSURANCE AND REINSURANCE OPERATIONS (127+128+129)</t>
  </si>
  <si>
    <t>1. Creditors arising out of co-insurance and reinsurance premium</t>
  </si>
  <si>
    <t>3. Other creditors arising out of co-insurance and reinsurance operations</t>
  </si>
  <si>
    <t>III. OTHER CREDITORS (131+132+133)</t>
  </si>
  <si>
    <t>1. Other creditors arising out of direct insurance operations</t>
  </si>
  <si>
    <t>2. Creditors arising out of financial investments</t>
  </si>
  <si>
    <t>3. Other creditors</t>
  </si>
  <si>
    <t>L. OFF BALANCE SHEET LIABILITIES</t>
  </si>
  <si>
    <t>K. TOTAL LIABILITIES А+B+C+D+E+F+G+H+I+J</t>
  </si>
  <si>
    <t xml:space="preserve">I. ACCRUALS AND DEFERRED INCOME </t>
  </si>
  <si>
    <t>Annex 17</t>
  </si>
  <si>
    <t>A. REVENUE (201+210+223a+224+225)</t>
  </si>
  <si>
    <t>I. EARNED PREMIUMS (NET EARNED PREMIUM) (202+203+204-205-206-207+208+209)</t>
  </si>
  <si>
    <t>1. Gross written premiums from direct insurance operations</t>
  </si>
  <si>
    <t>2. Gross written premiums from co-insurance operations</t>
  </si>
  <si>
    <t>3. Gross written premiums from reinsurance/retrocession operations</t>
  </si>
  <si>
    <t>4. Gross written premiums ceded to co-insurance</t>
  </si>
  <si>
    <t>5. Gross written premiums ceded to reinsurance/retrocession</t>
  </si>
  <si>
    <t>6. Changes in the gross unearned premium provisions</t>
  </si>
  <si>
    <t>7. Changes in the gross unearned premium provisions - co-insurer's share</t>
  </si>
  <si>
    <t>8. Changes in the gross unearned premium provisions - reinsurer's share</t>
  </si>
  <si>
    <t>II. INVESTMENT INCOME   (211+212+216+217+218+219+223)</t>
  </si>
  <si>
    <t>1.Income from participating interests, with a separate indication of that
derived from affiliated undertakings</t>
  </si>
  <si>
    <t>2. Income from land and buildings (213+214+215)</t>
  </si>
  <si>
    <t>2.1 Income from rent</t>
  </si>
  <si>
    <t>2.3 Gains on the realization of investments</t>
  </si>
  <si>
    <t>3. Interest income</t>
  </si>
  <si>
    <t>4. Changes in the foreign exchange rates</t>
  </si>
  <si>
    <t>5. Value adjustment (unrealized gains, arriving at fair value)</t>
  </si>
  <si>
    <t>6. Realized gains from realization of financial assets - capital gain (220+221+222)</t>
  </si>
  <si>
    <t>6.1 Financial investments available for sale</t>
  </si>
  <si>
    <t>6.2 Financial investments held for trading (at fair value)</t>
  </si>
  <si>
    <t>7. Other investment income</t>
  </si>
  <si>
    <t xml:space="preserve">III. INCOME FROM REINSURANCE COMMISSIONS_x000D_
</t>
  </si>
  <si>
    <t>IV. OTHER INSURANCE RELATED REVENUE, NET OF REINSURANCE</t>
  </si>
  <si>
    <t>V. OTHER REVENUE</t>
  </si>
  <si>
    <t>B. EXPENSES (227+235+245+248+251+261+271+274+275)</t>
  </si>
  <si>
    <t>I. INCURRED CLAIMS (NET CLAIMS INCURRED COSTS) (228-229-230-231+232-233-234)</t>
  </si>
  <si>
    <t xml:space="preserve">1. Gross claims paid </t>
  </si>
  <si>
    <t>2. Deduction for the income from gross realized recourse receivables</t>
  </si>
  <si>
    <t>3. Gross claims paid, co-insurer's share</t>
  </si>
  <si>
    <t>4. Gross claims paid, reinsurer's/retrocessionaire's share</t>
  </si>
  <si>
    <t>5. Changes in the gross claims provisions</t>
  </si>
  <si>
    <t>6. Changes in the gross claims provisions - co-insurer's share</t>
  </si>
  <si>
    <t>7. Changes in the gross claims provisions - re-insurer's share</t>
  </si>
  <si>
    <t>II. CHANGES IN THE OTHER TECHNICAL PROVISIONS, NET OF REINSURANCE (236+239+242)</t>
  </si>
  <si>
    <t>1. Changes in the mathematical provision, net of reinsurance  (237-238)</t>
  </si>
  <si>
    <t xml:space="preserve">1.1 Changes in the gross mathematical provision </t>
  </si>
  <si>
    <t>1.2 Changes in the gross mathematical provision  - co-insurer's/reinsurer's share</t>
  </si>
  <si>
    <t>3. Changes in the other technical provisions, net of reinsurance (243-244)</t>
  </si>
  <si>
    <t xml:space="preserve">3.1 Changes in the other gross technical provisions </t>
  </si>
  <si>
    <t>3.2 Changes in the other gross technical provisions  – co-insurer's/reinsurer's share</t>
  </si>
  <si>
    <t>III. CHANGES IN THE GROSS MATHEMATICAL PROVISION RELATED TO LIFE INSURANCE CONTRACTS WHERE THE INVESTMENT RISK IS BORNE BY THE POLICYHOLDERS, NET OF REINSURANCE  (246-247)</t>
  </si>
  <si>
    <t>1. Changes in the gross mathematical provision related to life insurance contracts where the investment risk is borne by the policyholder</t>
  </si>
  <si>
    <t>2. Changes in the gross mathematical provision related to life insurance contracts where the investment risk is borne by the policyholder – co-insurer's/reinsurer's share</t>
  </si>
  <si>
    <t>IV. BONUSES AND REBATES, NET OF REINSURANCE (249+250)</t>
  </si>
  <si>
    <t>1. Bonuses (resulting from experience of the business as a whole)</t>
  </si>
  <si>
    <t>2. Rebates (resulting from experience of the performance of the individual contracts)</t>
  </si>
  <si>
    <t>V. NET COSTS RELATED TO DIRECT INSURANCE OPERATIONS (252+256)</t>
  </si>
  <si>
    <t>1. Acquisition costs  (253+253a+254+255)</t>
  </si>
  <si>
    <t>1.1 Commission</t>
  </si>
  <si>
    <t>1.2 Gross salary for employees in the internal sales network</t>
  </si>
  <si>
    <t>1.3 Other acquisition costs</t>
  </si>
  <si>
    <t>1.4 Change in deferred acquisition costs (+/-)</t>
  </si>
  <si>
    <t>2. Administrative expenses  (257+258+259+260)</t>
  </si>
  <si>
    <t>2.1 Depreciation of the tangible assets for its own activities</t>
  </si>
  <si>
    <t>2.2 Staff costs  (258а+258b+258v+258g+258d)</t>
  </si>
  <si>
    <t>2.2.1 Salaries and compensations</t>
  </si>
  <si>
    <t>2.2.2 Expenses for salary taxes and salary compensations</t>
  </si>
  <si>
    <t>2.2.3 Contributions of compulsory social insurance</t>
  </si>
  <si>
    <t>2.2.4 Expenses for additional pension insurance for employees</t>
  </si>
  <si>
    <t>2.2.5 Other expenses for employees</t>
  </si>
  <si>
    <t>2.3 Costs for services performed by individuals on occasional basis (on contractual basis) including all the taxes related to those contracts</t>
  </si>
  <si>
    <t>2.4 Other administrative expenses (260a+260b+260v)</t>
  </si>
  <si>
    <t>2.4.1 Expenses for services</t>
  </si>
  <si>
    <t>2.4.2 Material expenses</t>
  </si>
  <si>
    <t>2.4.3 Expenses for reserving and other operating expenses</t>
  </si>
  <si>
    <t>VI. INVESTMENT CHARGES (262+263+264+265+266+270)</t>
  </si>
  <si>
    <t>1. Depreciation and value adjustment of tangible assets not used for its own activities</t>
  </si>
  <si>
    <t>2. Interest charges</t>
  </si>
  <si>
    <t>3. Changes in foreign exchange rates</t>
  </si>
  <si>
    <t>4. Value adjustment (unrealized gains, arriving at fair value)</t>
  </si>
  <si>
    <t>5. Realized losses from realization of financial assets - capital loss (267+268+269)</t>
  </si>
  <si>
    <t>5.1 Financial investments available for sale</t>
  </si>
  <si>
    <t>5.2 Financial investments held for trading (at fair value)</t>
  </si>
  <si>
    <t>6. Other investment charges</t>
  </si>
  <si>
    <t>VII. OTHER INSURANCE RELATED COSTS, NET OF REINSURANCE (272+273)</t>
  </si>
  <si>
    <t>2. Other insurance related costs, net of reinsurance</t>
  </si>
  <si>
    <t>VIII. VALUE ADJUSTMENT OF THE DEBTS OWED BY POLICYHOLDERS</t>
  </si>
  <si>
    <t>IX. OTHER EXPENDITURES, INCLUDING VALUE ADJUSTMENTS</t>
  </si>
  <si>
    <t>X. PROFIT FOR THE FINANCIAL YEAR BEFORE TAX (200-226)</t>
  </si>
  <si>
    <t>XI. LOSS FOR THE FINANCIAL YEAR BEFORE TAX (226-200)</t>
  </si>
  <si>
    <t>XII. INCOME TAX I.E. TAX ON LOSSES</t>
  </si>
  <si>
    <t>XIII. DEFERRED TAX</t>
  </si>
  <si>
    <t>XIV. PROFIT FOR THE FINANCIAL YEAR AFTER TAX (276-278-279)</t>
  </si>
  <si>
    <t>XV. LOSS FOR THE FINANCIAL YEAR AFTER TAX (277-278-279)</t>
  </si>
  <si>
    <t>Annex 11</t>
  </si>
  <si>
    <t>Balance sheet - saving houses</t>
  </si>
  <si>
    <t>Item</t>
  </si>
  <si>
    <t>Amount in millions of denars</t>
  </si>
  <si>
    <t>Structure in %</t>
  </si>
  <si>
    <t>Cash, gold, accounts and deposits to banks and и reserve requirement with NBRM</t>
  </si>
  <si>
    <t>Portfolio - investments in securities</t>
  </si>
  <si>
    <t>Loans to households</t>
  </si>
  <si>
    <t>Loans to nonfinancial companies</t>
  </si>
  <si>
    <t>Tangible assets</t>
  </si>
  <si>
    <t>Other assets</t>
  </si>
  <si>
    <t>TOTAL ASSETS</t>
  </si>
  <si>
    <t>Borrowings from banks</t>
  </si>
  <si>
    <t>Household deposits</t>
  </si>
  <si>
    <t>Other liabilities</t>
  </si>
  <si>
    <t>Equity and reserves</t>
  </si>
  <si>
    <t>Profit in current year</t>
  </si>
  <si>
    <t>TOTAL LIABILITIES AND EQUITY &amp; RESERVES</t>
  </si>
  <si>
    <t>Balance sheet - leasing companies</t>
  </si>
  <si>
    <t>Financial lease receivables</t>
  </si>
  <si>
    <t>Loans</t>
  </si>
  <si>
    <t>Deposits</t>
  </si>
  <si>
    <t>Others assets</t>
  </si>
  <si>
    <t>Borrowings</t>
  </si>
  <si>
    <t>Provisions</t>
  </si>
  <si>
    <t>Balance sheet - financial companies</t>
  </si>
  <si>
    <t xml:space="preserve">Cash </t>
  </si>
  <si>
    <t>Loan receivables</t>
  </si>
  <si>
    <t>Factoring and forfeiting receivables</t>
  </si>
  <si>
    <t>Issued credit card receivables</t>
  </si>
  <si>
    <t>Long-term borrowings from domestic banks</t>
  </si>
  <si>
    <t>Short-term borrowings</t>
  </si>
  <si>
    <t>Other short-term liabilities</t>
  </si>
  <si>
    <t>Annex 12</t>
  </si>
  <si>
    <t>Aggregate income statement - saving houses</t>
  </si>
  <si>
    <t>in millions of denars</t>
  </si>
  <si>
    <t>Interest income</t>
  </si>
  <si>
    <t>Interest expenses</t>
  </si>
  <si>
    <t>Fees and commission income (net)</t>
  </si>
  <si>
    <t>Net income from exchange rate differentials</t>
  </si>
  <si>
    <t>Other operating income</t>
  </si>
  <si>
    <t>Impairment losses - impairment of financial assets</t>
  </si>
  <si>
    <t>Impairment losses of non-financial assets</t>
  </si>
  <si>
    <t>Employee expenses</t>
  </si>
  <si>
    <t>Depreciation</t>
  </si>
  <si>
    <t>Other operating expenses</t>
  </si>
  <si>
    <t>Income tax</t>
  </si>
  <si>
    <t>NET-PROFIT/LOSS</t>
  </si>
  <si>
    <t>Aggregate income statement - leasing companies</t>
  </si>
  <si>
    <t>NET INTEREST INCOME</t>
  </si>
  <si>
    <t>Income from operating leasing activities</t>
  </si>
  <si>
    <t>Other income</t>
  </si>
  <si>
    <t>Extraordinary income</t>
  </si>
  <si>
    <t>TOTAL OPERATING INCOME</t>
  </si>
  <si>
    <t>Net impairment of loans and advances</t>
  </si>
  <si>
    <t>Operating expenses</t>
  </si>
  <si>
    <t>Other expenses</t>
  </si>
  <si>
    <t>Extraordinary expenses</t>
  </si>
  <si>
    <t>OPERATING PROFIT</t>
  </si>
  <si>
    <t>Aggregate income statement - financial companies</t>
  </si>
  <si>
    <t>Fees and commission income</t>
  </si>
  <si>
    <t>Fees and commission expenses</t>
  </si>
  <si>
    <t>Depreciation of tangible and intangible assets</t>
  </si>
  <si>
    <t>Impairment (impairment losses) of tangible and intangible assets</t>
  </si>
  <si>
    <t>Impairment and special reserves</t>
  </si>
  <si>
    <t>Annex 13</t>
  </si>
  <si>
    <t>Credit risk indicators for saving houses</t>
  </si>
  <si>
    <t>Non-performing loans to non-financial sector / total loans to non-financial sector</t>
  </si>
  <si>
    <t>Impairment losses for credit exposure to financial and non-financial sector / total credit exposure to financial and non-financial sector</t>
  </si>
  <si>
    <t>Credit exposure classified in C, D and E risk category / total credit exposure to financial and non-financial sector</t>
  </si>
  <si>
    <t>Coverage ratio of non-performing loans to non-financial sector with impairment losses for non-performing loans to non-financial sector</t>
  </si>
  <si>
    <t xml:space="preserve">Coverage ratio of non-performing loans to non-financial sector with total impairment losses for total loans to non-financial sector </t>
  </si>
  <si>
    <t>Annex 14</t>
  </si>
  <si>
    <t>Number and value of terminated leasing contracts</t>
  </si>
  <si>
    <t>Legal entities</t>
  </si>
  <si>
    <t>Natural persons</t>
  </si>
  <si>
    <t>Amount of terminated contracts (in millions of Denars)</t>
  </si>
  <si>
    <t>Number of terminated leasing contracts</t>
  </si>
  <si>
    <t>Amount of active leasing contracts, according to original maturity</t>
  </si>
  <si>
    <t>Date</t>
  </si>
  <si>
    <t>Legal entities (in millions of Denars)</t>
  </si>
  <si>
    <t>Natural persons (in millions of Denars)</t>
  </si>
  <si>
    <t>Up to 1 year</t>
  </si>
  <si>
    <t>From 1 to 5 years</t>
  </si>
  <si>
    <t>From 5 to 10 years</t>
  </si>
  <si>
    <t>Annex 15</t>
  </si>
  <si>
    <t>Number and value of active contracts of financial companies, according to client type</t>
  </si>
  <si>
    <t>Total value of active contracts (in millions of Denars)</t>
  </si>
  <si>
    <t>Total number of active contracts</t>
  </si>
  <si>
    <t>Number and value of active contracts of financial companies, by currency</t>
  </si>
  <si>
    <t>Denars</t>
  </si>
  <si>
    <t>Denars with FX clause</t>
  </si>
  <si>
    <t>FX</t>
  </si>
  <si>
    <t>Number and value of active contracts of financial companies, by maturity</t>
  </si>
  <si>
    <t>From 1 to 3 years</t>
  </si>
  <si>
    <t>Over 3 years</t>
  </si>
  <si>
    <t>Number and value of active contracts, by type of activity</t>
  </si>
  <si>
    <t>Approved loans</t>
  </si>
  <si>
    <t>Factoring</t>
  </si>
  <si>
    <t>Issued credit cards</t>
  </si>
  <si>
    <t>Issued guarantees</t>
  </si>
  <si>
    <t>Annex 20</t>
  </si>
  <si>
    <t>Indicators on membership in private pension funds</t>
  </si>
  <si>
    <t>DATA</t>
  </si>
  <si>
    <t>Mandatory private pension funds</t>
  </si>
  <si>
    <t>Members of mandatory private pension funds (number of persons)</t>
  </si>
  <si>
    <t>Average age of members of mandatory private pension funds, National Bank calculations (in years)</t>
  </si>
  <si>
    <t>Annual rate of change of membership of the mandatory private pension funds (as %)</t>
  </si>
  <si>
    <t>Active population (number of persons)</t>
  </si>
  <si>
    <t>Annual rate of change of active population (as %)</t>
  </si>
  <si>
    <t>Coverage of active population with mandatory fully-funded pension insurance (as %)</t>
  </si>
  <si>
    <t>Working age population (number of persons)</t>
  </si>
  <si>
    <t>Annual rate of change of working age population (as %)</t>
  </si>
  <si>
    <t>Coverage of working age population with mandatory fully funded pension insurance (as %)</t>
  </si>
  <si>
    <t>Employees (number of persons)</t>
  </si>
  <si>
    <t>Annual rate of change of employees (as %)</t>
  </si>
  <si>
    <t>Coverage of employees with mandatory fully-funded pension insurance (as %)</t>
  </si>
  <si>
    <t>Net assets of mandatory private funds, by individual member (in denars)</t>
  </si>
  <si>
    <t>Voluntary private pension funds</t>
  </si>
  <si>
    <t>Members of voluntary private pension funds (number of persons)</t>
  </si>
  <si>
    <t>of whom, with individual account</t>
  </si>
  <si>
    <t>of whom, with professional account in a pension scheme</t>
  </si>
  <si>
    <t>Average age of members of voluntary private pension funds, National Bank calculations (in years)</t>
  </si>
  <si>
    <t>Annual rate of change of membership in voluntary private pension funds (as %)</t>
  </si>
  <si>
    <t>Coverage of active population with voluntary fully-funded pension insurance (as %)</t>
  </si>
  <si>
    <t>Coverage of working age population with voluntary fully funded pension insurance (as %)</t>
  </si>
  <si>
    <t xml:space="preserve">Coverage of employees with voluntary fully-funded pension insurance (as %)  </t>
  </si>
  <si>
    <t>Net assets of voluntary private pension funds, by individual member (in denars)</t>
  </si>
  <si>
    <t>Annex 18</t>
  </si>
  <si>
    <t>Aggregated balance sheet of private pension funds, with investments structure by asset classes</t>
  </si>
  <si>
    <t>in thousands of denars</t>
  </si>
  <si>
    <t>Equities</t>
  </si>
  <si>
    <t>ow, shares of domestic issuers</t>
  </si>
  <si>
    <t>ow, shares of foreign issuers</t>
  </si>
  <si>
    <t>ow, foreign investment funds investing in equities</t>
  </si>
  <si>
    <t>ow, domestic investment funds investing in equities</t>
  </si>
  <si>
    <t>Debt instruments</t>
  </si>
  <si>
    <t>ow, domestic government securities</t>
  </si>
  <si>
    <t>оw, foreign government securities</t>
  </si>
  <si>
    <t>ow, corporate bonds issued by domestic issuers</t>
  </si>
  <si>
    <t>ow, corporate bonds issued by foreign issuers</t>
  </si>
  <si>
    <t>ow, domestic investment funds investing in money market instruments</t>
  </si>
  <si>
    <t>ow, foreign investment funds investing in debt instruments</t>
  </si>
  <si>
    <t>ow, deposits at domestic banks</t>
  </si>
  <si>
    <t>Cash and receivables</t>
  </si>
  <si>
    <t>TOTAL PENSION FUNDS' ASSETS</t>
  </si>
  <si>
    <t>Pension funds' liabilities</t>
  </si>
  <si>
    <t>Net-assets (capital) of the members</t>
  </si>
  <si>
    <t>TOTAL LIABILITIES AND NET-ASSETS OF MEMBERS</t>
  </si>
  <si>
    <t>Annual absolute change of pension funds' assets</t>
  </si>
  <si>
    <t>Annual rate of change of pension funds' assets (as %)</t>
  </si>
  <si>
    <t xml:space="preserve">Source: audited financial statements of private pension funds </t>
  </si>
  <si>
    <t>Annex 19</t>
  </si>
  <si>
    <t xml:space="preserve">Aggregated income statement and statement on change of the private pension funds' assets </t>
  </si>
  <si>
    <t>in thousand of denars</t>
  </si>
  <si>
    <t>Dividends</t>
  </si>
  <si>
    <t>Net realised capital gain (loss)</t>
  </si>
  <si>
    <t>Net unrealised capitall gain (loss)</t>
  </si>
  <si>
    <t>Net foreign exchenge differences from monetary items and from financial instruments (realised and unrealised)</t>
  </si>
  <si>
    <t>Operating costs charged by pension funds</t>
  </si>
  <si>
    <t>NET INCOME OF PENSION FUNDS</t>
  </si>
  <si>
    <t>Revaluation gains or losses for securities measured at fair value through other comprehensive income (available for sale)</t>
  </si>
  <si>
    <t xml:space="preserve">Net-assets change as result of the pension funds' investment policy </t>
  </si>
  <si>
    <t xml:space="preserve">Net-assets change as result of the transactions with accounting units </t>
  </si>
  <si>
    <t>of which, due to inflows from contributions paid</t>
  </si>
  <si>
    <t>of which, due to inflows from change in membership</t>
  </si>
  <si>
    <t>of which, due to outflows from payment of pensions/pension benefits</t>
  </si>
  <si>
    <t>of which, due to outflows from memebership change (optional or regulatory binding)</t>
  </si>
  <si>
    <t>TOTAL NET-ASSETS CHANGE OF PENSION FUNDS</t>
  </si>
  <si>
    <t>Source: audited financial statements of private pension funds</t>
  </si>
  <si>
    <t>Structural features of private pension funds' investments</t>
  </si>
  <si>
    <t>shares issued by domestic issuers</t>
  </si>
  <si>
    <t>shares issued by foreign issuers</t>
  </si>
  <si>
    <t>of which, from EU member countries</t>
  </si>
  <si>
    <t>of which, from the United States</t>
  </si>
  <si>
    <t xml:space="preserve">of which, from other countries </t>
  </si>
  <si>
    <t>domestic goverment bonds</t>
  </si>
  <si>
    <t>domestic corporate bonds</t>
  </si>
  <si>
    <t>domestic investment funds</t>
  </si>
  <si>
    <t>foreign investment funds</t>
  </si>
  <si>
    <t>of which, from other countries</t>
  </si>
  <si>
    <t>financial assets measured at fair value through income statement (held for trading)</t>
  </si>
  <si>
    <t>domestic treasury bills</t>
  </si>
  <si>
    <t>domestic governemt bonds</t>
  </si>
  <si>
    <t>foreign goverment bonds</t>
  </si>
  <si>
    <t>financial assets measured at fair value through other comprehensive income (available for sale)</t>
  </si>
  <si>
    <t>domestic government bonds</t>
  </si>
  <si>
    <t>short-term deposits at domestic bonds</t>
  </si>
  <si>
    <t>long-term deposits at domestic banks</t>
  </si>
  <si>
    <t>financial assets measured at amortized costs (held to maturity)</t>
  </si>
  <si>
    <t>TOTAL PENSION FUNDS' INVESTMENTS</t>
  </si>
  <si>
    <t>Annex 21</t>
  </si>
  <si>
    <t>Net realised and unrealised capital gains/losses of private pension funds, by types of financial instruments</t>
  </si>
  <si>
    <t>shares of domestic issuers</t>
  </si>
  <si>
    <t>shares of foreign issuers</t>
  </si>
  <si>
    <t xml:space="preserve">domestic investment funds investing in equities </t>
  </si>
  <si>
    <t>foreign investment funds investing in equities</t>
  </si>
  <si>
    <t>domestic government securities</t>
  </si>
  <si>
    <t>foreign government securities</t>
  </si>
  <si>
    <t>foreign corporate bonds</t>
  </si>
  <si>
    <t>domestic investment funds investing in money market instruments</t>
  </si>
  <si>
    <t>foreign investment funds investing in debt instruments</t>
  </si>
  <si>
    <t>TOTAL REALISED CAPITAL GAINS/LOSSES</t>
  </si>
  <si>
    <t xml:space="preserve">foreign investment funds investing in equities </t>
  </si>
  <si>
    <t xml:space="preserve">TOTAL UNREALISED CAPITAL GAIN/LOSSES </t>
  </si>
  <si>
    <t xml:space="preserve">Data source: Audited financial statements of private pension funds. Net capital gains/losses includes both positive and negative foreign exchange differences. </t>
  </si>
  <si>
    <t>Annex 22</t>
  </si>
  <si>
    <t>Realised rate of return of private pension funds, annualized and calculated for different time frames</t>
  </si>
  <si>
    <t>end of the calendar year</t>
  </si>
  <si>
    <t>Nominal rate of return from the beginning of pension funds up to the end of respective calendar year (in %)</t>
  </si>
  <si>
    <t>Nominal rate of return for one-year period (in %)</t>
  </si>
  <si>
    <t>Nominal rate of return for three-year period (in %)</t>
  </si>
  <si>
    <t>Nominal rate of return for five-year period (in %)</t>
  </si>
  <si>
    <t>N/A</t>
  </si>
  <si>
    <t>Nominal rate of return for seven-year period (in %)</t>
  </si>
  <si>
    <t>Nominal rate of return for ten-year period (in %)</t>
  </si>
  <si>
    <t>Real rate of return from the beginning of pension funds up to the end of respective calendar year (in %)</t>
  </si>
  <si>
    <t>Real rate of return for one-year period (in %)</t>
  </si>
  <si>
    <t>Real rate of return for three-year period (in %)</t>
  </si>
  <si>
    <t>Real rate of return for five-year period (in %)</t>
  </si>
  <si>
    <t>Real rate of return for seven-year period (in %)</t>
  </si>
  <si>
    <t>Real rate of return for ten-year period (in %)</t>
  </si>
  <si>
    <t>Data source: internal National bank calcualtions, based on MAPAS' data for accounting unit value of the private pension funds and State statistical office for realized inflation rates. For the purpose of the calculation of multiyear rate or returns, only pension funds which had worked during the whole multiyear period are included. Calculation of return form the beginning of pension funds up to end of respective calendar year is done based on weighted average of value of accounting unit of all pension funds, with usage of net assets of individual pension funds as weights and with cummulative inflation for the beginning of pension funds up to the end of respecitve calendar year.</t>
  </si>
  <si>
    <t>N/A - data not available due to insufficient time frame for calculation</t>
  </si>
  <si>
    <t>Annex 23</t>
  </si>
  <si>
    <t>Concentration indicators for private pension funds by classes of assets (geographical concentration, concetration by issuer and concentration by instrument)</t>
  </si>
  <si>
    <t>Geographical concentration indicators</t>
  </si>
  <si>
    <t>Sava pension fund</t>
  </si>
  <si>
    <t>KB First mandatory pension fund</t>
  </si>
  <si>
    <t>Triglav open mandatory pension fund</t>
  </si>
  <si>
    <t>Total mandatory pension funds</t>
  </si>
  <si>
    <t>Sava pension plus</t>
  </si>
  <si>
    <t>KB First voluntary pension fund</t>
  </si>
  <si>
    <t>Triglav open voluntary pension fund</t>
  </si>
  <si>
    <t>VFP open voluntary pension fund</t>
  </si>
  <si>
    <t>Total voluntary pension funds</t>
  </si>
  <si>
    <t>investments in equity instruments in MKD / Total equity instruments' portfolio  (in % )</t>
  </si>
  <si>
    <t>investments in foreign equity instruments / Total equity instruments' portfolio  (in % )</t>
  </si>
  <si>
    <t>investments in debt instruments in MKD / Total debt instruments' portfolio  (in % )</t>
  </si>
  <si>
    <t>investments in foreign debt instruments / Total debt instruments' portfolio  (in % )</t>
  </si>
  <si>
    <t xml:space="preserve">Concetrantion indicators by issuer or manager at debt instruments' portfolio </t>
  </si>
  <si>
    <t>Single largest  issuer or manager of debt instruments (macedonian governments securities) / Total equity instruments' portfolio (in %)</t>
  </si>
  <si>
    <t>Five largest issuers or managers of debt instruments / Total debt instruments'portfolio (in %)</t>
  </si>
  <si>
    <t xml:space="preserve">Five largest issuers or managers of debt instruments / Total assets (in %) </t>
  </si>
  <si>
    <t>Ten largest issuers or managers of debt instruments / Total debt instruments' portfolio (in %)</t>
  </si>
  <si>
    <t>Ten largest issuers or managers of debt instruments / Total assets (in %)</t>
  </si>
  <si>
    <t xml:space="preserve">* Note: If there are multiple debt ETFs which are managed by single manager, they would be accounted as single exposure </t>
  </si>
  <si>
    <t>Concetrantion indicators by issuer or manager at equity instruments' portfolio</t>
  </si>
  <si>
    <t>Single largest  issuer or manager of equity instruments / Total equity instruments' portfolio (in %)</t>
  </si>
  <si>
    <t>Five largest issuers or managers of equity instruments / Total equity instruments'portfolio (in %)</t>
  </si>
  <si>
    <t xml:space="preserve">Five largest issuers or managers of equity instruments / Total assets (in %) </t>
  </si>
  <si>
    <t>Ten largest issuers or managers of equity instruments / Total equity instruments' portfolio (in %)</t>
  </si>
  <si>
    <t>Ten largest issuers or managers of equity instruments / Total assets (in %)</t>
  </si>
  <si>
    <t xml:space="preserve">* Note: If there are multiple equity ETFs which are managed by single manager, they would be accounted as single exposure </t>
  </si>
  <si>
    <t xml:space="preserve">Concentration indicators by single instrument in the debt instruments' portfolio </t>
  </si>
  <si>
    <t>Single largest instrument in the debt instruments' portfolio / Total debt instruments' portfolio (in %)</t>
  </si>
  <si>
    <t>Five largest instruments in the debt instruments' portfolio / Total debt instruments' portfolio (in %)</t>
  </si>
  <si>
    <t>Five largest instruments of the debt instruments' portfolio / Total assets (in %)</t>
  </si>
  <si>
    <t>Ten largest instruments in the debt instruments' portfolio / Total debt instruments' portfolio (in %)</t>
  </si>
  <si>
    <t>Ten largest instruments of the debt instruments' portfolio / Total assets (in %)</t>
  </si>
  <si>
    <t xml:space="preserve">Concentration indicators by single instrument in the equity instruments' portfolio </t>
  </si>
  <si>
    <t>Single largest instrument in the equity instruments' portfolio / Total equity instruments' portfolio (in %)</t>
  </si>
  <si>
    <t>Five largest instruments in the equity instruments' portfolio / Total equity instruments' portfolio (in %)</t>
  </si>
  <si>
    <t>Five largest instruments of the equity instruments' portfolio / Total assets (in %)</t>
  </si>
  <si>
    <t>Ten largest instruments in the equity instruments' portfolio / Total equity instruments' portfolio (in %)</t>
  </si>
  <si>
    <t>Ten largest instruments of the equity instruments' portfolio / Total assets (in %)</t>
  </si>
  <si>
    <t>Annex 24</t>
  </si>
  <si>
    <t xml:space="preserve">Assets of open-end investment funds, by funds' investements strategy and by type of financial instruments </t>
  </si>
  <si>
    <t>amounts in 000,000 Denars</t>
  </si>
  <si>
    <t>Cash funds</t>
  </si>
  <si>
    <t>Bond funds</t>
  </si>
  <si>
    <t>Multi asset funds</t>
  </si>
  <si>
    <t>Equity funds</t>
  </si>
  <si>
    <t>Amount</t>
  </si>
  <si>
    <t>Structure</t>
  </si>
  <si>
    <t>Cash</t>
  </si>
  <si>
    <t>Debt securities</t>
  </si>
  <si>
    <t>Equity instruments</t>
  </si>
  <si>
    <t>Total assets</t>
  </si>
  <si>
    <t>Structure of assets by funds' investment strategy</t>
  </si>
  <si>
    <t>Annex 25</t>
  </si>
  <si>
    <t>Annex 11. Balance sheet of saving houses, leasing companies and financial companies</t>
  </si>
  <si>
    <t>Annex 12. Income statement of saving houses, leasing companies and financial companies</t>
  </si>
  <si>
    <t>Annex 13. Credit risk indicators for saving houses</t>
  </si>
  <si>
    <t>Annex 14. Number and value of terminated leasing contracts and amount of active leasing contracts, according to original maturity</t>
  </si>
  <si>
    <t>Annex 15. Number and value of active contracts of financial companies, according to client type, currency, maturity and type of activity</t>
  </si>
  <si>
    <t>Annex 19. Aggregated balance sheet of private pension funds, with investments structure by asset classes</t>
  </si>
  <si>
    <t xml:space="preserve">Annex 20. Aggregated income statement and statement on change of the private pension funds' assets </t>
  </si>
  <si>
    <t>Annex 21. Structural features of private pension funds' investments</t>
  </si>
  <si>
    <t>Annex 22. Net realised and unrealised capital gains/losses of private pension funds, by types of financial instruments</t>
  </si>
  <si>
    <t>Annex 23. Realised rate of return of private pension funds, annualized and calculated for different time frames</t>
  </si>
  <si>
    <t>Annex 24. Concentration indicators for private pension funds by classes of assets (geographical concentration, concentration by issuer and concentration by instrument)</t>
  </si>
  <si>
    <t>Annex 25. Assets of open-end investment funds, by funds' investments strategy and by type of financial instruments</t>
  </si>
  <si>
    <t>Annex 18. Indicators on membership in private pension funds</t>
  </si>
  <si>
    <t>2023</t>
  </si>
  <si>
    <t>Data source: Statistical reports on fully-funded pension insurance by MAPAS and SSO published on 20.03.2024</t>
  </si>
  <si>
    <t>Contents</t>
  </si>
  <si>
    <t>foreign treasury bills</t>
  </si>
  <si>
    <t>Data source: audited financial statements of private pension funds</t>
  </si>
  <si>
    <t xml:space="preserve">Source: MAPAS annual statistical reports and audited financial statements of private pension funds </t>
  </si>
  <si>
    <t xml:space="preserve">*Data for 2022 are preliminary, and data for 2023 are estimated. Last available data published by State statistical office in Мay 2024 is used for calculation. </t>
  </si>
  <si>
    <t xml:space="preserve">Value added at average number of employers (in millions of denars) </t>
  </si>
  <si>
    <t>* Sources: press releases of State statistical office - survey of labour and an internal calculations of NBRM. Value added data for 2022 are preliminary and for 2023 are estimated.</t>
  </si>
  <si>
    <t>Note: NBRSM own calculations, based on data from registry of annual accounts at Central Registry of the Republic of North Macedonia. Data for annual accounts (legal entities) which submitted annual accounts at the Central Registry of the Republic of North Macedonia according to the first preliminary data submitted to the NBRSM as of August 2023 and which are included in the corporate sector for 2022 is 58.536 and for 2023, according to the first preliminary data submitted by Central Registry as of May 2024 is 59.682. Methodology for calculated indicators is presented in Annex.</t>
  </si>
  <si>
    <t>*The amount of written-off credit debt by the domestic banks, due to regulatory imposed obligation for write off of nonperforming exposure which over two years (over one year starting from July 2019) is fully covered with provisions, during the period 2016-2023 in amount of 21.877 millions of denars is not distributed by activities due to unavailability of the appropriate data for the prevailing activity of the debtor for whom the write off was done.</t>
  </si>
  <si>
    <t>* The calculation of the appropriate structural characteristics of the corporate sector debt toward domestic banks, by activities, for 2022 and 2023, is done without taking into account the amount of written - off debt during 2016-2023 because of regulatory imposed obligation for write off of nonperforming exposure which over two years is fully covered with provisions.</t>
  </si>
  <si>
    <t>NET COMMISSION INCOME</t>
  </si>
  <si>
    <t>Profit from regular operations</t>
  </si>
  <si>
    <t>Loss from regular operations</t>
  </si>
  <si>
    <t>Profit from discontinued operations</t>
  </si>
  <si>
    <t>Loss from discontinued operations</t>
  </si>
  <si>
    <t>Profit before tax</t>
  </si>
  <si>
    <t>Loss before tax</t>
  </si>
  <si>
    <t>Income tax (part of the Tax Balance)</t>
  </si>
  <si>
    <t>Profit for the financial year</t>
  </si>
  <si>
    <t>Loss for the financial year</t>
  </si>
  <si>
    <t>Over 10 years</t>
  </si>
  <si>
    <t>TOTAL non-life 31.12.2022</t>
  </si>
  <si>
    <t>Total, life       31.12.2022</t>
  </si>
  <si>
    <t>TOTAL                         (non-life+life) 31.12.2022</t>
  </si>
  <si>
    <t>Total, non-life 31.12.2023</t>
  </si>
  <si>
    <t>Total, life 31.12.2023</t>
  </si>
  <si>
    <t>TOTAL                         (non-life+life) 31.12.2023</t>
  </si>
  <si>
    <t/>
  </si>
  <si>
    <t>Insurance companies, Income Statement for the period 01.01.2022-31.12.2022 / 01.01.2023-31.12.2023</t>
  </si>
  <si>
    <t>Non-life
01.01.2022-31.12.2022</t>
  </si>
  <si>
    <t>Life
01.01.2022-31.12.2022</t>
  </si>
  <si>
    <t>TOTAL                      (non-life+life) 
01.01.2022-31.12.2022</t>
  </si>
  <si>
    <t>Non-life
01.01.2023-31.12.2023</t>
  </si>
  <si>
    <t>Life
01.01.2023-31.12.2023</t>
  </si>
  <si>
    <t>TOTAL                      (non-life+life) 
01.01.2023-31.12.2023</t>
  </si>
  <si>
    <t xml:space="preserve">Insurance companies, Balance sheet as of 31.12.2022/ 31.12.2023 </t>
  </si>
  <si>
    <t>n.a.</t>
  </si>
  <si>
    <t>Annex 16. Insurance companies, Balance sheet as of 31.12.2022 / 31.12.2023</t>
  </si>
  <si>
    <t>Annex 17. Insurance companies, Income Statement for the period 01.01.2022-31.12.2022 / 01.01.2023-31.12.2023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</si>
</sst>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0.0"/>
    <numFmt numFmtId="168" formatCode="&quot;   &quot;@"/>
    <numFmt numFmtId="169" formatCode="&quot;      &quot;@"/>
    <numFmt numFmtId="170" formatCode="&quot;         &quot;@"/>
    <numFmt numFmtId="171" formatCode="&quot;            &quot;@"/>
    <numFmt numFmtId="172" formatCode="&quot;               &quot;@"/>
    <numFmt numFmtId="173" formatCode="_ * #,##0.00_)\ _D_i_n_._ ;_ * \(#,##0.00\)\ _D_i_n_._ ;_ * &quot;-&quot;??_)\ _D_i_n_._ ;_ @_ "/>
    <numFmt numFmtId="174" formatCode="_(* #.##0.00_);_(* \(#.##0.00\);_(* &quot;-&quot;??_);_(@_)"/>
    <numFmt numFmtId="175" formatCode="_-[$€-2]* #,##0.00_-;\-[$€-2]* #,##0.00_-;_-[$€-2]* &quot;-&quot;??_-"/>
    <numFmt numFmtId="176" formatCode="General_)"/>
    <numFmt numFmtId="177" formatCode="[Black][&gt;0.05]#,##0.0;[Black][&lt;-0.05]\-#,##0.0;;"/>
    <numFmt numFmtId="178" formatCode="[Black][&gt;0.5]#,##0;[Black][&lt;-0.5]\-#,##0;;"/>
    <numFmt numFmtId="179" formatCode="#,##0.00000"/>
    <numFmt numFmtId="180" formatCode="0.0000"/>
    <numFmt numFmtId="181" formatCode="0.000000"/>
    <numFmt numFmtId="182" formatCode="0.0000000"/>
    <numFmt numFmtId="183" formatCode="#,##0.0000000"/>
    <numFmt numFmtId="184" formatCode="#,##0;[Red]#,##0"/>
    <numFmt numFmtId="185" formatCode="0.000"/>
    <numFmt numFmtId="186" formatCode="#,##0.000000"/>
    <numFmt numFmtId="187" formatCode="#,##0.000000000"/>
    <numFmt numFmtId="188" formatCode="0.00000"/>
    <numFmt numFmtId="189" formatCode="0.0000%"/>
    <numFmt numFmtId="190" formatCode="_(* #,##0_);_(* \(#,##0\);_(* &quot;-&quot;??_);_(@_)"/>
  </numFmts>
  <fonts count="108">
    <font>
      <sz val="10"/>
      <name val="Arial"/>
      <family val="2"/>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ahoma"/>
      <family val="2"/>
      <charset val="204"/>
    </font>
    <font>
      <sz val="10"/>
      <name val="Arial"/>
      <family val="2"/>
      <charset val="204"/>
    </font>
    <font>
      <sz val="10"/>
      <name val="Arial"/>
      <family val="2"/>
    </font>
    <font>
      <sz val="11"/>
      <color theme="1"/>
      <name val="Tahoma"/>
      <family val="2"/>
    </font>
    <font>
      <b/>
      <sz val="11"/>
      <color theme="1"/>
      <name val="Tahoma"/>
      <family val="2"/>
    </font>
    <font>
      <sz val="11"/>
      <color indexed="8"/>
      <name val="Tahoma"/>
      <family val="2"/>
      <charset val="204"/>
    </font>
    <font>
      <b/>
      <sz val="11"/>
      <color indexed="8"/>
      <name val="Tahoma"/>
      <family val="2"/>
    </font>
    <font>
      <sz val="10"/>
      <color indexed="8"/>
      <name val="Tahoma"/>
      <family val="2"/>
      <charset val="204"/>
    </font>
    <font>
      <b/>
      <sz val="10"/>
      <color indexed="8"/>
      <name val="Tahoma"/>
      <family val="2"/>
      <charset val="204"/>
    </font>
    <font>
      <sz val="9"/>
      <color theme="1"/>
      <name val="Tahoma"/>
      <family val="2"/>
    </font>
    <font>
      <sz val="10"/>
      <color theme="1"/>
      <name val="Tahoma"/>
      <family val="2"/>
    </font>
    <font>
      <b/>
      <sz val="10"/>
      <color indexed="8"/>
      <name val="Tahoma"/>
      <family val="2"/>
    </font>
    <font>
      <sz val="11"/>
      <color indexed="8"/>
      <name val="Calibri"/>
      <family val="2"/>
    </font>
    <font>
      <sz val="9"/>
      <color indexed="8"/>
      <name val="Tahoma"/>
      <family val="2"/>
      <charset val="204"/>
    </font>
    <font>
      <sz val="8"/>
      <color indexed="8"/>
      <name val="Tahoma"/>
      <family val="2"/>
      <charset val="204"/>
    </font>
    <font>
      <b/>
      <sz val="11"/>
      <color rgb="FFFF0000"/>
      <name val="Tahoma"/>
      <family val="2"/>
    </font>
    <font>
      <sz val="9"/>
      <color rgb="FFFF0000"/>
      <name val="Tahoma"/>
      <family val="2"/>
      <charset val="204"/>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sz val="9"/>
      <name val="Tahoma"/>
      <family val="2"/>
      <charset val="204"/>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b/>
      <sz val="10"/>
      <name val="Tahoma"/>
      <family val="2"/>
    </font>
    <font>
      <sz val="10"/>
      <name val="Tahoma"/>
      <family val="2"/>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0"/>
      <color theme="1"/>
      <name val="Tahoma"/>
      <family val="2"/>
    </font>
    <font>
      <b/>
      <sz val="11"/>
      <name val="Tahoma"/>
      <family val="2"/>
    </font>
    <font>
      <sz val="11"/>
      <name val="Tahoma"/>
      <family val="2"/>
    </font>
    <font>
      <b/>
      <i/>
      <sz val="11"/>
      <name val="Tahoma"/>
      <family val="2"/>
    </font>
    <font>
      <b/>
      <sz val="15"/>
      <color theme="1"/>
      <name val="Calibri"/>
      <family val="2"/>
      <charset val="204"/>
      <scheme val="minor"/>
    </font>
    <font>
      <u/>
      <sz val="11"/>
      <color theme="10"/>
      <name val="Calibri"/>
      <family val="2"/>
      <scheme val="minor"/>
    </font>
    <font>
      <b/>
      <sz val="10"/>
      <name val="Tahoma"/>
      <family val="2"/>
      <charset val="204"/>
    </font>
    <font>
      <sz val="10"/>
      <color theme="1"/>
      <name val="Tahoma"/>
      <family val="2"/>
      <charset val="204"/>
    </font>
    <font>
      <sz val="11"/>
      <name val="Calibri"/>
      <family val="2"/>
      <charset val="204"/>
      <scheme val="minor"/>
    </font>
    <font>
      <sz val="11"/>
      <name val="Arial"/>
      <family val="2"/>
    </font>
    <font>
      <u/>
      <sz val="10"/>
      <color theme="10"/>
      <name val="Tahoma"/>
      <family val="2"/>
      <charset val="204"/>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
      <patternFill patternType="solid">
        <fgColor theme="4" tint="0.59999389629810485"/>
        <bgColor indexed="64"/>
      </patternFill>
    </fill>
  </fills>
  <borders count="2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indexed="64"/>
      </left>
      <right style="medium">
        <color indexed="64"/>
      </right>
      <top style="medium">
        <color indexed="64"/>
      </top>
      <bottom style="medium">
        <color auto="1"/>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auto="1"/>
      </top>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64"/>
      </bottom>
      <diagonal/>
    </border>
    <border>
      <left/>
      <right style="medium">
        <color indexed="64"/>
      </right>
      <top/>
      <bottom style="medium">
        <color auto="1"/>
      </bottom>
      <diagonal/>
    </border>
    <border>
      <left style="thin">
        <color indexed="64"/>
      </left>
      <right/>
      <top style="thin">
        <color auto="1"/>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medium">
        <color auto="1"/>
      </right>
      <top style="thin">
        <color auto="1"/>
      </top>
      <bottom style="thin">
        <color auto="1"/>
      </bottom>
      <diagonal/>
    </border>
    <border>
      <left/>
      <right style="thin">
        <color indexed="64"/>
      </right>
      <top/>
      <bottom style="medium">
        <color indexed="64"/>
      </bottom>
      <diagonal/>
    </border>
    <border>
      <left/>
      <right/>
      <top/>
      <bottom style="medium">
        <color indexed="64"/>
      </bottom>
      <diagonal/>
    </border>
  </borders>
  <cellStyleXfs count="9150">
    <xf numFmtId="0" fontId="0" fillId="0" borderId="0"/>
    <xf numFmtId="0" fontId="5" fillId="0" borderId="0"/>
    <xf numFmtId="0" fontId="8" fillId="0" borderId="0"/>
    <xf numFmtId="9" fontId="5" fillId="0" borderId="0" applyFont="0" applyFill="0" applyBorder="0" applyAlignment="0" applyProtection="0"/>
    <xf numFmtId="9" fontId="18" fillId="0" borderId="0" applyFont="0" applyFill="0" applyBorder="0" applyAlignment="0" applyProtection="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5" fillId="0" borderId="0"/>
    <xf numFmtId="0" fontId="8" fillId="0" borderId="0"/>
    <xf numFmtId="9" fontId="25" fillId="0" borderId="0" applyFont="0" applyFill="0" applyBorder="0" applyAlignment="0" applyProtection="0">
      <alignment vertical="top"/>
    </xf>
    <xf numFmtId="164" fontId="5"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7" fillId="0" borderId="0"/>
    <xf numFmtId="0" fontId="8" fillId="0" borderId="0"/>
    <xf numFmtId="0" fontId="26" fillId="0" borderId="0"/>
    <xf numFmtId="0" fontId="5" fillId="0" borderId="0"/>
    <xf numFmtId="0" fontId="7" fillId="0" borderId="0"/>
    <xf numFmtId="0" fontId="23" fillId="0" borderId="0"/>
    <xf numFmtId="9" fontId="8" fillId="0" borderId="0" applyFont="0" applyFill="0" applyBorder="0" applyAlignment="0" applyProtection="0"/>
    <xf numFmtId="0" fontId="23" fillId="0" borderId="0"/>
    <xf numFmtId="9" fontId="18" fillId="0" borderId="0" applyFont="0" applyFill="0" applyBorder="0" applyAlignment="0" applyProtection="0"/>
    <xf numFmtId="0" fontId="8" fillId="0" borderId="0"/>
    <xf numFmtId="168" fontId="42" fillId="0" borderId="0" applyFont="0" applyFill="0" applyBorder="0" applyAlignment="0" applyProtection="0"/>
    <xf numFmtId="38" fontId="43" fillId="0" borderId="0" applyFill="0" applyBorder="0" applyAlignment="0">
      <protection locked="0"/>
    </xf>
    <xf numFmtId="38" fontId="44" fillId="0" borderId="0" applyFill="0" applyBorder="0" applyAlignment="0">
      <protection locked="0"/>
    </xf>
    <xf numFmtId="169" fontId="42" fillId="0" borderId="0" applyFont="0" applyFill="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3"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5"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8"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170" fontId="42" fillId="0" borderId="0" applyFont="0" applyFill="0" applyBorder="0" applyAlignment="0" applyProtection="0"/>
    <xf numFmtId="171" fontId="42" fillId="0" borderId="0" applyFont="0" applyFill="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3"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72" fontId="42" fillId="0" borderId="0" applyFont="0" applyFill="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39" fillId="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9" fillId="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39" fillId="11"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0"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3"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23"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39" fillId="1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36"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9" fillId="6"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39" fillId="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39" fillId="1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43"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39"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39"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33" fillId="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6" borderId="59"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36" fillId="5" borderId="56"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8" fillId="47" borderId="60"/>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8" fillId="47" borderId="0"/>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xf numFmtId="0" fontId="53" fillId="47" borderId="1"/>
    <xf numFmtId="0" fontId="53" fillId="47" borderId="1"/>
    <xf numFmtId="0" fontId="53" fillId="47" borderId="1"/>
    <xf numFmtId="0" fontId="53" fillId="47" borderId="1"/>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6" fillId="47" borderId="60"/>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8" fillId="0" borderId="0" applyFont="0" applyFill="0" applyBorder="0" applyAlignment="0" applyProtection="0"/>
    <xf numFmtId="43" fontId="25" fillId="0" borderId="0" applyFont="0" applyFill="0" applyBorder="0" applyAlignment="0" applyProtection="0">
      <alignment vertical="top"/>
    </xf>
    <xf numFmtId="164" fontId="25" fillId="0" borderId="0" applyFont="0" applyFill="0" applyBorder="0" applyAlignment="0" applyProtection="0">
      <alignment vertical="top"/>
    </xf>
    <xf numFmtId="164" fontId="25" fillId="0" borderId="0" applyFont="0" applyFill="0" applyBorder="0" applyAlignment="0" applyProtection="0">
      <alignment vertical="top"/>
    </xf>
    <xf numFmtId="174" fontId="1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59" fillId="0" borderId="0" applyFont="0" applyFill="0" applyBorder="0" applyAlignment="0" applyProtection="0">
      <alignment vertical="top"/>
    </xf>
    <xf numFmtId="164" fontId="59" fillId="0" borderId="0" applyFont="0" applyFill="0" applyBorder="0" applyAlignment="0" applyProtection="0">
      <alignment vertical="top"/>
    </xf>
    <xf numFmtId="164" fontId="59"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7" fillId="0" borderId="0" applyFont="0" applyFill="0" applyBorder="0" applyAlignment="0" applyProtection="0"/>
    <xf numFmtId="0" fontId="60" fillId="0" borderId="0" applyProtection="0"/>
    <xf numFmtId="175" fontId="8" fillId="0" borderId="0" applyFont="0" applyFill="0" applyBorder="0" applyAlignment="0" applyProtection="0"/>
    <xf numFmtId="176"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2" fontId="60" fillId="0" borderId="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32" fillId="2"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5" fillId="0" borderId="62"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29" fillId="0" borderId="52"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8" fillId="0" borderId="64"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30" fillId="0" borderId="53"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31" fillId="0" borderId="5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0" fillId="0" borderId="0" applyNumberFormat="0" applyFont="0" applyFill="0" applyBorder="0" applyAlignment="0" applyProtection="0"/>
    <xf numFmtId="0" fontId="73" fillId="0" borderId="0" applyProtection="0"/>
    <xf numFmtId="166" fontId="42" fillId="0" borderId="0" applyFont="0" applyFill="0" applyBorder="0" applyAlignment="0" applyProtection="0"/>
    <xf numFmtId="3" fontId="42" fillId="0" borderId="0" applyFont="0" applyFill="0" applyBorder="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35" fillId="0" borderId="55"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41" fontId="78" fillId="0" borderId="0" applyFont="0" applyFill="0" applyBorder="0" applyAlignment="0" applyProtection="0"/>
    <xf numFmtId="43" fontId="78" fillId="0" borderId="0" applyFont="0" applyFill="0" applyBorder="0" applyAlignment="0" applyProtection="0"/>
    <xf numFmtId="42" fontId="78" fillId="0" borderId="0" applyFont="0" applyFill="0" applyBorder="0" applyAlignment="0" applyProtection="0"/>
    <xf numFmtId="44" fontId="78" fillId="0" borderId="0" applyFont="0" applyFill="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34" fillId="4"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0" borderId="0"/>
    <xf numFmtId="0" fontId="81" fillId="0" borderId="0"/>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5" fillId="0" borderId="0"/>
    <xf numFmtId="0" fontId="5" fillId="0" borderId="0"/>
    <xf numFmtId="0" fontId="5" fillId="0" borderId="0"/>
    <xf numFmtId="0" fontId="7" fillId="0" borderId="0"/>
    <xf numFmtId="0" fontId="5" fillId="0" borderId="0"/>
    <xf numFmtId="0" fontId="8"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7" fillId="0" borderId="0"/>
    <xf numFmtId="0" fontId="7"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7" fillId="0" borderId="0"/>
    <xf numFmtId="0" fontId="7" fillId="0" borderId="0"/>
    <xf numFmtId="0" fontId="7"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7" fillId="0" borderId="0"/>
    <xf numFmtId="0" fontId="4" fillId="0" borderId="0"/>
    <xf numFmtId="0" fontId="4" fillId="0" borderId="0"/>
    <xf numFmtId="0" fontId="8" fillId="0" borderId="0"/>
    <xf numFmtId="0" fontId="8" fillId="0" borderId="0"/>
    <xf numFmtId="0" fontId="8" fillId="0" borderId="0"/>
    <xf numFmtId="0" fontId="8" fillId="0" borderId="0"/>
    <xf numFmtId="0" fontId="25"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9" fillId="0" borderId="0">
      <alignment vertical="top"/>
    </xf>
    <xf numFmtId="0" fontId="7" fillId="0" borderId="0"/>
    <xf numFmtId="0" fontId="18" fillId="0" borderId="0"/>
    <xf numFmtId="0" fontId="59" fillId="0" borderId="0">
      <alignment vertical="top"/>
    </xf>
    <xf numFmtId="0" fontId="59" fillId="0" borderId="0">
      <alignment vertical="top"/>
    </xf>
    <xf numFmtId="0" fontId="8"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8" fillId="0" borderId="0"/>
    <xf numFmtId="0" fontId="8" fillId="0" borderId="0"/>
    <xf numFmtId="0" fontId="8" fillId="0" borderId="0"/>
    <xf numFmtId="0" fontId="8" fillId="0" borderId="0"/>
    <xf numFmtId="166" fontId="82" fillId="0" borderId="0"/>
    <xf numFmtId="0" fontId="18" fillId="0" borderId="0"/>
    <xf numFmtId="0" fontId="7" fillId="0" borderId="0"/>
    <xf numFmtId="0" fontId="7" fillId="0" borderId="0"/>
    <xf numFmtId="0" fontId="57" fillId="0" borderId="0"/>
    <xf numFmtId="0" fontId="5" fillId="0" borderId="0"/>
    <xf numFmtId="0" fontId="5" fillId="0" borderId="0"/>
    <xf numFmtId="0" fontId="5" fillId="0" borderId="0"/>
    <xf numFmtId="0" fontId="5" fillId="0" borderId="0"/>
    <xf numFmtId="0" fontId="7" fillId="0" borderId="0"/>
    <xf numFmtId="0" fontId="83" fillId="0" borderId="0" applyNumberFormat="0" applyFont="0" applyFill="0" applyBorder="0" applyAlignment="0" applyProtection="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8" fillId="0" borderId="0"/>
    <xf numFmtId="0" fontId="7" fillId="0" borderId="0"/>
    <xf numFmtId="0" fontId="26" fillId="0" borderId="0"/>
    <xf numFmtId="0" fontId="7" fillId="0" borderId="0"/>
    <xf numFmtId="0" fontId="26" fillId="0" borderId="0"/>
    <xf numFmtId="0" fontId="26" fillId="0" borderId="0"/>
    <xf numFmtId="0" fontId="25" fillId="0" borderId="0"/>
    <xf numFmtId="0" fontId="25" fillId="0" borderId="0"/>
    <xf numFmtId="0" fontId="25" fillId="0" borderId="0"/>
    <xf numFmtId="0" fontId="25" fillId="0" borderId="0">
      <alignment vertical="top"/>
    </xf>
    <xf numFmtId="0" fontId="57" fillId="0" borderId="0"/>
    <xf numFmtId="0" fontId="5" fillId="0" borderId="0"/>
    <xf numFmtId="0" fontId="5" fillId="0" borderId="0"/>
    <xf numFmtId="0" fontId="59" fillId="0" borderId="0">
      <alignment vertical="top"/>
    </xf>
    <xf numFmtId="0" fontId="59" fillId="0" borderId="0">
      <alignment vertical="top"/>
    </xf>
    <xf numFmtId="0" fontId="18" fillId="0" borderId="0"/>
    <xf numFmtId="0" fontId="7" fillId="0" borderId="0"/>
    <xf numFmtId="0" fontId="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8" fillId="0" borderId="0"/>
    <xf numFmtId="0" fontId="84" fillId="0" borderId="0"/>
    <xf numFmtId="0" fontId="84" fillId="0" borderId="0"/>
    <xf numFmtId="0" fontId="84" fillId="0" borderId="0"/>
    <xf numFmtId="0" fontId="84" fillId="0" borderId="0"/>
    <xf numFmtId="0" fontId="57" fillId="0" borderId="0"/>
    <xf numFmtId="0" fontId="5" fillId="0" borderId="0"/>
    <xf numFmtId="0" fontId="59" fillId="0" borderId="0">
      <alignment vertical="top"/>
    </xf>
    <xf numFmtId="0" fontId="5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85" fillId="0" borderId="0"/>
    <xf numFmtId="0" fontId="8" fillId="0" borderId="0"/>
    <xf numFmtId="0" fontId="8" fillId="0" borderId="0"/>
    <xf numFmtId="0" fontId="85" fillId="0" borderId="0"/>
    <xf numFmtId="0" fontId="85" fillId="0" borderId="0"/>
    <xf numFmtId="0" fontId="85" fillId="0" borderId="0"/>
    <xf numFmtId="0" fontId="57" fillId="0" borderId="0"/>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5" fillId="0" borderId="0"/>
    <xf numFmtId="0" fontId="5" fillId="0" borderId="0"/>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8" fillId="0" borderId="0"/>
    <xf numFmtId="0" fontId="57" fillId="0" borderId="0"/>
    <xf numFmtId="0" fontId="8"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alignment vertical="top"/>
    </xf>
    <xf numFmtId="9" fontId="9"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7" fillId="0" borderId="0" applyFont="0" applyFill="0" applyBorder="0" applyAlignment="0" applyProtection="0"/>
    <xf numFmtId="177" fontId="42" fillId="0" borderId="0" applyFont="0" applyFill="0" applyBorder="0" applyAlignment="0" applyProtection="0"/>
    <xf numFmtId="178" fontId="42" fillId="0" borderId="0" applyFont="0" applyFill="0" applyBorder="0" applyAlignment="0" applyProtection="0"/>
    <xf numFmtId="0" fontId="7" fillId="0" borderId="0"/>
    <xf numFmtId="0" fontId="7" fillId="0" borderId="0"/>
    <xf numFmtId="0" fontId="7" fillId="0" borderId="0"/>
    <xf numFmtId="0" fontId="8"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67" fontId="8" fillId="0" borderId="0">
      <alignment horizontal="right"/>
    </xf>
    <xf numFmtId="44"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102" fillId="0" borderId="0" applyNumberFormat="0" applyFill="0" applyBorder="0" applyAlignment="0" applyProtection="0"/>
    <xf numFmtId="43" fontId="8" fillId="0" borderId="0" applyFont="0" applyFill="0" applyBorder="0" applyAlignment="0" applyProtection="0"/>
    <xf numFmtId="0" fontId="2" fillId="0" borderId="0"/>
    <xf numFmtId="9" fontId="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xf numFmtId="0" fontId="74" fillId="20" borderId="202" applyNumberFormat="0" applyAlignment="0" applyProtection="0"/>
    <xf numFmtId="9" fontId="1" fillId="0" borderId="0" applyFont="0" applyFill="0" applyBorder="0" applyAlignment="0" applyProtection="0"/>
    <xf numFmtId="1" fontId="51" fillId="47" borderId="122">
      <alignment horizontal="right" vertical="center"/>
    </xf>
    <xf numFmtId="1" fontId="51" fillId="47" borderId="131">
      <alignment horizontal="right" vertical="center"/>
    </xf>
    <xf numFmtId="1" fontId="51" fillId="47" borderId="131">
      <alignment horizontal="right" vertical="center"/>
    </xf>
    <xf numFmtId="1" fontId="51" fillId="47" borderId="131">
      <alignment horizontal="right" vertical="center"/>
    </xf>
    <xf numFmtId="0" fontId="51" fillId="48" borderId="131">
      <alignment horizontal="center" vertical="center"/>
    </xf>
    <xf numFmtId="0" fontId="51" fillId="48" borderId="122">
      <alignment horizontal="center" vertical="center"/>
    </xf>
    <xf numFmtId="0" fontId="51" fillId="48" borderId="122">
      <alignment horizontal="center" vertical="center"/>
    </xf>
    <xf numFmtId="0" fontId="48" fillId="30" borderId="123" applyNumberFormat="0" applyAlignment="0" applyProtection="0"/>
    <xf numFmtId="0" fontId="53" fillId="47" borderId="122"/>
    <xf numFmtId="164" fontId="1" fillId="0" borderId="0" applyFont="0" applyFill="0" applyBorder="0" applyAlignment="0" applyProtection="0"/>
    <xf numFmtId="0" fontId="3" fillId="0" borderId="0"/>
    <xf numFmtId="0" fontId="74" fillId="20" borderId="202" applyNumberFormat="0" applyAlignment="0" applyProtection="0"/>
    <xf numFmtId="0" fontId="53" fillId="47" borderId="122">
      <alignment horizontal="left" vertical="center"/>
    </xf>
    <xf numFmtId="0" fontId="74" fillId="20" borderId="202" applyNumberFormat="0" applyAlignment="0" applyProtection="0"/>
    <xf numFmtId="0" fontId="75" fillId="33" borderId="202" applyNumberFormat="0" applyAlignment="0" applyProtection="0"/>
    <xf numFmtId="0" fontId="48" fillId="30" borderId="123" applyNumberFormat="0" applyAlignment="0" applyProtection="0"/>
    <xf numFmtId="0" fontId="74" fillId="20" borderId="202" applyNumberFormat="0" applyAlignment="0" applyProtection="0"/>
    <xf numFmtId="0" fontId="48" fillId="30" borderId="123" applyNumberFormat="0" applyAlignment="0" applyProtection="0"/>
    <xf numFmtId="0" fontId="1" fillId="0" borderId="0"/>
    <xf numFmtId="0" fontId="48" fillId="30" borderId="123" applyNumberFormat="0" applyAlignment="0" applyProtection="0"/>
    <xf numFmtId="0" fontId="3" fillId="0" borderId="0"/>
    <xf numFmtId="0" fontId="48" fillId="30" borderId="123"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8" fillId="25" borderId="116" applyNumberFormat="0" applyFont="0" applyAlignment="0" applyProtection="0"/>
    <xf numFmtId="0" fontId="8" fillId="25" borderId="116" applyNumberFormat="0" applyFont="0" applyAlignment="0" applyProtection="0"/>
    <xf numFmtId="0" fontId="25" fillId="25" borderId="115" applyNumberFormat="0" applyFont="0" applyAlignment="0" applyProtection="0"/>
    <xf numFmtId="0" fontId="25" fillId="25" borderId="115" applyNumberFormat="0" applyFont="0" applyAlignment="0" applyProtection="0"/>
    <xf numFmtId="0" fontId="25"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25"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70" fillId="0" borderId="95" applyNumberFormat="0" applyFill="0" applyAlignment="0" applyProtection="0"/>
    <xf numFmtId="0" fontId="71" fillId="0" borderId="96" applyNumberFormat="0" applyFill="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25" fillId="25" borderId="148" applyNumberFormat="0" applyFont="0" applyAlignment="0" applyProtection="0"/>
    <xf numFmtId="0" fontId="25" fillId="25" borderId="148" applyNumberFormat="0" applyFont="0" applyAlignment="0" applyProtection="0"/>
    <xf numFmtId="0" fontId="25" fillId="25" borderId="148" applyNumberFormat="0" applyFont="0" applyAlignment="0" applyProtection="0"/>
    <xf numFmtId="0" fontId="8" fillId="25" borderId="149" applyNumberFormat="0" applyFont="0" applyAlignment="0" applyProtection="0"/>
    <xf numFmtId="0" fontId="8" fillId="25" borderId="149" applyNumberFormat="0" applyFont="0" applyAlignment="0" applyProtection="0"/>
    <xf numFmtId="0" fontId="25" fillId="25" borderId="148" applyNumberFormat="0" applyFont="0" applyAlignment="0" applyProtection="0"/>
    <xf numFmtId="0" fontId="25"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25" fillId="25" borderId="148" applyNumberFormat="0" applyFont="0" applyAlignment="0" applyProtection="0"/>
    <xf numFmtId="0" fontId="18" fillId="25" borderId="148" applyNumberFormat="0" applyFont="0" applyAlignment="0" applyProtection="0"/>
    <xf numFmtId="0" fontId="49" fillId="21" borderId="106"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5" fillId="33" borderId="135" applyNumberFormat="0" applyAlignment="0" applyProtection="0"/>
    <xf numFmtId="0" fontId="75" fillId="33" borderId="135" applyNumberFormat="0" applyAlignment="0" applyProtection="0"/>
    <xf numFmtId="0" fontId="75" fillId="33" borderId="135" applyNumberFormat="0" applyAlignment="0" applyProtection="0"/>
    <xf numFmtId="0" fontId="74" fillId="20" borderId="135" applyNumberFormat="0" applyAlignment="0" applyProtection="0"/>
    <xf numFmtId="0" fontId="74" fillId="20" borderId="135" applyNumberFormat="0" applyAlignment="0" applyProtection="0"/>
    <xf numFmtId="0" fontId="75" fillId="33" borderId="135" applyNumberFormat="0" applyAlignment="0" applyProtection="0"/>
    <xf numFmtId="0" fontId="75" fillId="33" borderId="135" applyNumberFormat="0" applyAlignment="0" applyProtection="0"/>
    <xf numFmtId="0" fontId="75" fillId="33"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5" fillId="33"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74" fillId="20" borderId="135"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9" fillId="21" borderId="106" applyNumberFormat="0" applyAlignment="0" applyProtection="0"/>
    <xf numFmtId="0" fontId="49" fillId="21" borderId="106" applyNumberFormat="0" applyAlignment="0" applyProtection="0"/>
    <xf numFmtId="0" fontId="49" fillId="21" borderId="106" applyNumberFormat="0" applyAlignment="0" applyProtection="0"/>
    <xf numFmtId="0" fontId="49" fillId="21" borderId="106" applyNumberFormat="0" applyAlignment="0" applyProtection="0"/>
    <xf numFmtId="0" fontId="48" fillId="21" borderId="106" applyNumberFormat="0" applyAlignment="0" applyProtection="0"/>
    <xf numFmtId="0" fontId="48" fillId="21" borderId="106" applyNumberFormat="0" applyAlignment="0" applyProtection="0"/>
    <xf numFmtId="0" fontId="48" fillId="21" borderId="106" applyNumberFormat="0" applyAlignment="0" applyProtection="0"/>
    <xf numFmtId="0" fontId="49" fillId="21" borderId="106" applyNumberFormat="0" applyAlignment="0" applyProtection="0"/>
    <xf numFmtId="0" fontId="49" fillId="21" borderId="106" applyNumberFormat="0" applyAlignment="0" applyProtection="0"/>
    <xf numFmtId="0" fontId="49" fillId="21"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9" fillId="21"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48" fillId="30" borderId="106" applyNumberFormat="0" applyAlignment="0" applyProtection="0"/>
    <xf numFmtId="0" fontId="70" fillId="0" borderId="132" applyNumberFormat="0" applyFill="0" applyAlignment="0" applyProtection="0"/>
    <xf numFmtId="0" fontId="71" fillId="0" borderId="133" applyNumberFormat="0" applyFill="0" applyAlignment="0" applyProtection="0"/>
    <xf numFmtId="0" fontId="71" fillId="0" borderId="133" applyNumberFormat="0" applyFill="0" applyAlignment="0" applyProtection="0"/>
    <xf numFmtId="0" fontId="71" fillId="0" borderId="133" applyNumberFormat="0" applyFill="0" applyAlignment="0" applyProtection="0"/>
    <xf numFmtId="0" fontId="1" fillId="0" borderId="0"/>
    <xf numFmtId="0" fontId="71" fillId="0" borderId="133" applyNumberFormat="0" applyFill="0" applyAlignment="0" applyProtection="0"/>
    <xf numFmtId="0" fontId="71" fillId="0" borderId="133"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0" fillId="0" borderId="132" applyNumberFormat="0" applyFill="0" applyAlignment="0" applyProtection="0"/>
    <xf numFmtId="0" fontId="71" fillId="0" borderId="133"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70" fillId="0" borderId="132" applyNumberFormat="0" applyFill="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9" fillId="21"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9" fillId="21" borderId="94" applyNumberFormat="0" applyAlignment="0" applyProtection="0"/>
    <xf numFmtId="0" fontId="49" fillId="21" borderId="94" applyNumberFormat="0" applyAlignment="0" applyProtection="0"/>
    <xf numFmtId="0" fontId="49" fillId="21" borderId="94" applyNumberFormat="0" applyAlignment="0" applyProtection="0"/>
    <xf numFmtId="0" fontId="48" fillId="21" borderId="94" applyNumberFormat="0" applyAlignment="0" applyProtection="0"/>
    <xf numFmtId="0" fontId="48" fillId="21" borderId="94" applyNumberFormat="0" applyAlignment="0" applyProtection="0"/>
    <xf numFmtId="0" fontId="48" fillId="21" borderId="94" applyNumberFormat="0" applyAlignment="0" applyProtection="0"/>
    <xf numFmtId="0" fontId="49" fillId="21" borderId="94" applyNumberFormat="0" applyAlignment="0" applyProtection="0"/>
    <xf numFmtId="0" fontId="49" fillId="21" borderId="94" applyNumberFormat="0" applyAlignment="0" applyProtection="0"/>
    <xf numFmtId="0" fontId="49" fillId="21" borderId="94" applyNumberFormat="0" applyAlignment="0" applyProtection="0"/>
    <xf numFmtId="0" fontId="49" fillId="21"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48" fillId="30" borderId="94"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1" fontId="51" fillId="47" borderId="84">
      <alignment horizontal="right" vertical="center"/>
    </xf>
    <xf numFmtId="1" fontId="51" fillId="47" borderId="84">
      <alignment horizontal="right" vertical="center"/>
    </xf>
    <xf numFmtId="1" fontId="51" fillId="47" borderId="84">
      <alignment horizontal="right" vertical="center"/>
    </xf>
    <xf numFmtId="0" fontId="52" fillId="47" borderId="84">
      <alignment horizontal="right" vertical="center"/>
    </xf>
    <xf numFmtId="0" fontId="52" fillId="47" borderId="84">
      <alignment horizontal="right" vertical="center"/>
    </xf>
    <xf numFmtId="0" fontId="52" fillId="47" borderId="84">
      <alignment horizontal="right" vertical="center"/>
    </xf>
    <xf numFmtId="0" fontId="91" fillId="0" borderId="162" applyNumberFormat="0" applyFill="0" applyAlignment="0" applyProtection="0"/>
    <xf numFmtId="0" fontId="51" fillId="48" borderId="84">
      <alignment horizontal="center" vertical="center"/>
    </xf>
    <xf numFmtId="0" fontId="51" fillId="48" borderId="84">
      <alignment horizontal="center" vertical="center"/>
    </xf>
    <xf numFmtId="0" fontId="51" fillId="48" borderId="84">
      <alignment horizontal="center" vertical="center"/>
    </xf>
    <xf numFmtId="1" fontId="51" fillId="47" borderId="84">
      <alignment horizontal="right" vertical="center"/>
    </xf>
    <xf numFmtId="1" fontId="51" fillId="47" borderId="84">
      <alignment horizontal="right" vertical="center"/>
    </xf>
    <xf numFmtId="1" fontId="51" fillId="47" borderId="84">
      <alignment horizontal="right" vertical="center"/>
    </xf>
    <xf numFmtId="0" fontId="91" fillId="0" borderId="162" applyNumberFormat="0" applyFill="0" applyAlignment="0" applyProtection="0"/>
    <xf numFmtId="0" fontId="53" fillId="47" borderId="84">
      <alignment horizontal="left" vertical="center"/>
    </xf>
    <xf numFmtId="0" fontId="53" fillId="47" borderId="84">
      <alignment horizontal="left" vertical="center"/>
    </xf>
    <xf numFmtId="0" fontId="53" fillId="47" borderId="84">
      <alignment horizontal="left" vertical="center"/>
    </xf>
    <xf numFmtId="0" fontId="53" fillId="47" borderId="84"/>
    <xf numFmtId="0" fontId="53" fillId="47" borderId="84"/>
    <xf numFmtId="0" fontId="53" fillId="47" borderId="84"/>
    <xf numFmtId="0" fontId="52" fillId="47" borderId="84">
      <alignment horizontal="right" vertical="center"/>
    </xf>
    <xf numFmtId="0" fontId="52" fillId="47" borderId="84">
      <alignment horizontal="right" vertical="center"/>
    </xf>
    <xf numFmtId="0" fontId="52" fillId="47" borderId="84">
      <alignment horizontal="right" vertical="center"/>
    </xf>
    <xf numFmtId="0" fontId="54" fillId="49" borderId="84">
      <alignment horizontal="left" vertical="center"/>
    </xf>
    <xf numFmtId="0" fontId="54" fillId="49" borderId="84">
      <alignment horizontal="left" vertical="center"/>
    </xf>
    <xf numFmtId="0" fontId="54" fillId="49" borderId="84">
      <alignment horizontal="left" vertical="center"/>
    </xf>
    <xf numFmtId="0" fontId="54" fillId="49" borderId="84">
      <alignment horizontal="left" vertical="center"/>
    </xf>
    <xf numFmtId="0" fontId="54" fillId="49" borderId="84">
      <alignment horizontal="left" vertical="center"/>
    </xf>
    <xf numFmtId="0" fontId="54" fillId="49" borderId="84">
      <alignment horizontal="left" vertical="center"/>
    </xf>
    <xf numFmtId="0" fontId="55" fillId="47" borderId="84">
      <alignment horizontal="left" vertical="center"/>
    </xf>
    <xf numFmtId="0" fontId="55" fillId="47" borderId="84">
      <alignment horizontal="left" vertical="center"/>
    </xf>
    <xf numFmtId="0" fontId="55" fillId="47" borderId="84">
      <alignment horizontal="left" vertical="center"/>
    </xf>
    <xf numFmtId="0" fontId="91" fillId="0" borderId="162" applyNumberFormat="0" applyFill="0" applyAlignment="0" applyProtection="0"/>
    <xf numFmtId="0" fontId="51" fillId="50" borderId="84">
      <alignment horizontal="left" vertical="center"/>
    </xf>
    <xf numFmtId="0" fontId="51" fillId="50" borderId="84">
      <alignment horizontal="left" vertical="center"/>
    </xf>
    <xf numFmtId="0" fontId="51" fillId="50" borderId="84">
      <alignment horizontal="left" vertical="center"/>
    </xf>
    <xf numFmtId="0" fontId="91" fillId="0" borderId="16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6" fillId="0" borderId="164" applyNumberFormat="0" applyFill="0" applyAlignment="0" applyProtection="0"/>
    <xf numFmtId="0" fontId="91" fillId="0" borderId="163" applyNumberFormat="0" applyFill="0" applyAlignment="0" applyProtection="0"/>
    <xf numFmtId="0" fontId="91" fillId="0" borderId="163" applyNumberFormat="0" applyFill="0" applyAlignment="0" applyProtection="0"/>
    <xf numFmtId="0" fontId="91" fillId="0" borderId="163"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3"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0" fillId="0" borderId="95"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5" fillId="33" borderId="114" applyNumberFormat="0" applyAlignment="0" applyProtection="0"/>
    <xf numFmtId="0" fontId="75" fillId="33" borderId="114" applyNumberFormat="0" applyAlignment="0" applyProtection="0"/>
    <xf numFmtId="0" fontId="75" fillId="33" borderId="114" applyNumberFormat="0" applyAlignment="0" applyProtection="0"/>
    <xf numFmtId="0" fontId="75" fillId="33"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5" fillId="33" borderId="114" applyNumberFormat="0" applyAlignment="0" applyProtection="0"/>
    <xf numFmtId="0" fontId="75" fillId="33" borderId="114" applyNumberFormat="0" applyAlignment="0" applyProtection="0"/>
    <xf numFmtId="0" fontId="75" fillId="33"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5" fillId="33"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1" fillId="0" borderId="96" applyNumberFormat="0" applyFill="0" applyAlignment="0" applyProtection="0"/>
    <xf numFmtId="0" fontId="70" fillId="0" borderId="95"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2" fillId="0" borderId="97" applyNumberFormat="0" applyFill="0" applyAlignment="0" applyProtection="0"/>
    <xf numFmtId="0" fontId="71" fillId="0" borderId="96" applyNumberFormat="0" applyFill="0" applyAlignment="0" applyProtection="0"/>
    <xf numFmtId="0" fontId="71" fillId="0" borderId="96" applyNumberFormat="0" applyFill="0" applyAlignment="0" applyProtection="0"/>
    <xf numFmtId="0" fontId="71" fillId="0" borderId="96" applyNumberFormat="0" applyFill="0" applyAlignment="0" applyProtection="0"/>
    <xf numFmtId="0" fontId="71" fillId="0" borderId="96" applyNumberFormat="0" applyFill="0" applyAlignment="0" applyProtection="0"/>
    <xf numFmtId="0" fontId="71" fillId="0" borderId="96"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0" fillId="0" borderId="95" applyNumberFormat="0" applyFill="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74" fillId="20" borderId="114" applyNumberFormat="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5" fillId="33"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5" fillId="33" borderId="94" applyNumberFormat="0" applyAlignment="0" applyProtection="0"/>
    <xf numFmtId="0" fontId="75" fillId="33" borderId="94" applyNumberFormat="0" applyAlignment="0" applyProtection="0"/>
    <xf numFmtId="0" fontId="75" fillId="33"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5" fillId="33" borderId="94" applyNumberFormat="0" applyAlignment="0" applyProtection="0"/>
    <xf numFmtId="0" fontId="75" fillId="33" borderId="94" applyNumberFormat="0" applyAlignment="0" applyProtection="0"/>
    <xf numFmtId="0" fontId="75" fillId="33" borderId="94" applyNumberFormat="0" applyAlignment="0" applyProtection="0"/>
    <xf numFmtId="0" fontId="75" fillId="33"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74" fillId="20" borderId="94" applyNumberFormat="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75" fillId="33" borderId="106"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5" fillId="33" borderId="202" applyNumberFormat="0" applyAlignment="0" applyProtection="0"/>
    <xf numFmtId="0" fontId="75" fillId="33" borderId="202" applyNumberFormat="0" applyAlignment="0" applyProtection="0"/>
    <xf numFmtId="0" fontId="75" fillId="33" borderId="202" applyNumberFormat="0" applyAlignment="0" applyProtection="0"/>
    <xf numFmtId="0" fontId="3" fillId="0" borderId="0">
      <alignment vertical="center"/>
    </xf>
    <xf numFmtId="0" fontId="3" fillId="0" borderId="0">
      <alignment vertical="center"/>
    </xf>
    <xf numFmtId="0" fontId="3" fillId="0" borderId="0">
      <alignment vertical="center"/>
    </xf>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0" fillId="0" borderId="95" applyNumberFormat="0" applyFill="0" applyAlignment="0" applyProtection="0"/>
    <xf numFmtId="0" fontId="74" fillId="20" borderId="20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20" borderId="202" applyNumberFormat="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51" fillId="50" borderId="131">
      <alignment horizontal="left" vertical="center"/>
    </xf>
    <xf numFmtId="0" fontId="51" fillId="50" borderId="131">
      <alignment horizontal="left" vertical="center"/>
    </xf>
    <xf numFmtId="0" fontId="1" fillId="0" borderId="0"/>
    <xf numFmtId="0" fontId="51" fillId="50" borderId="131">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30" borderId="160" applyNumberFormat="0" applyAlignment="0" applyProtection="0"/>
    <xf numFmtId="0" fontId="3" fillId="0" borderId="0"/>
    <xf numFmtId="0" fontId="3" fillId="0" borderId="0"/>
    <xf numFmtId="0" fontId="3" fillId="0" borderId="0"/>
    <xf numFmtId="0" fontId="3" fillId="0" borderId="0"/>
    <xf numFmtId="0" fontId="55" fillId="47" borderId="131">
      <alignment horizontal="left" vertical="center"/>
    </xf>
    <xf numFmtId="0" fontId="1" fillId="0" borderId="0"/>
    <xf numFmtId="0" fontId="55" fillId="47" borderId="131">
      <alignment horizontal="left" vertical="center"/>
    </xf>
    <xf numFmtId="0" fontId="1" fillId="0" borderId="0"/>
    <xf numFmtId="0" fontId="55" fillId="47" borderId="131">
      <alignment horizontal="left" vertical="center"/>
    </xf>
    <xf numFmtId="0" fontId="54" fillId="49" borderId="131">
      <alignment horizontal="left" vertical="center"/>
    </xf>
    <xf numFmtId="0" fontId="54" fillId="49" borderId="131">
      <alignment horizontal="left" vertical="center"/>
    </xf>
    <xf numFmtId="0" fontId="54" fillId="49" borderId="131">
      <alignment horizontal="left" vertical="center"/>
    </xf>
    <xf numFmtId="0" fontId="1" fillId="0" borderId="0"/>
    <xf numFmtId="0" fontId="1" fillId="0" borderId="0"/>
    <xf numFmtId="0" fontId="54" fillId="49" borderId="131">
      <alignment horizontal="left" vertical="center"/>
    </xf>
    <xf numFmtId="0" fontId="3" fillId="0" borderId="0"/>
    <xf numFmtId="0" fontId="54" fillId="49" borderId="131">
      <alignment horizontal="left" vertical="center"/>
    </xf>
    <xf numFmtId="0" fontId="54" fillId="49" borderId="131">
      <alignment horizontal="left" vertical="center"/>
    </xf>
    <xf numFmtId="0" fontId="52" fillId="47" borderId="131">
      <alignment horizontal="right" vertical="center"/>
    </xf>
    <xf numFmtId="0" fontId="52" fillId="47" borderId="131">
      <alignment horizontal="right" vertical="center"/>
    </xf>
    <xf numFmtId="0" fontId="52" fillId="47" borderId="131">
      <alignment horizontal="right" vertical="center"/>
    </xf>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3" fillId="0" borderId="0"/>
    <xf numFmtId="0" fontId="3" fillId="0" borderId="0"/>
    <xf numFmtId="0" fontId="3" fillId="0" borderId="0"/>
    <xf numFmtId="0" fontId="3" fillId="0" borderId="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1" fillId="0" borderId="0"/>
    <xf numFmtId="0" fontId="1" fillId="0" borderId="0"/>
    <xf numFmtId="0" fontId="1" fillId="0" borderId="0"/>
    <xf numFmtId="0" fontId="48" fillId="30" borderId="123" applyNumberFormat="0" applyAlignment="0" applyProtection="0"/>
    <xf numFmtId="0" fontId="3" fillId="0" borderId="0"/>
    <xf numFmtId="0" fontId="48" fillId="30" borderId="123" applyNumberFormat="0" applyAlignment="0" applyProtection="0"/>
    <xf numFmtId="0" fontId="3" fillId="0" borderId="0"/>
    <xf numFmtId="0" fontId="3" fillId="0" borderId="0"/>
    <xf numFmtId="0" fontId="3" fillId="0" borderId="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1" fillId="0" borderId="0"/>
    <xf numFmtId="0" fontId="48" fillId="30" borderId="123" applyNumberFormat="0" applyAlignment="0" applyProtection="0"/>
    <xf numFmtId="0" fontId="1" fillId="0" borderId="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48" fillId="30" borderId="123" applyNumberFormat="0" applyAlignment="0" applyProtection="0"/>
    <xf numFmtId="0" fontId="48" fillId="30" borderId="123" applyNumberFormat="0" applyAlignment="0" applyProtection="0"/>
    <xf numFmtId="0" fontId="49" fillId="21" borderId="123" applyNumberFormat="0" applyAlignment="0" applyProtection="0"/>
    <xf numFmtId="0" fontId="48" fillId="30" borderId="123" applyNumberFormat="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48" fillId="30" borderId="123" applyNumberFormat="0" applyAlignment="0" applyProtection="0"/>
    <xf numFmtId="0" fontId="1" fillId="0" borderId="0"/>
    <xf numFmtId="0" fontId="48" fillId="30" borderId="123" applyNumberFormat="0" applyAlignment="0" applyProtection="0"/>
    <xf numFmtId="0" fontId="3" fillId="0" borderId="0"/>
    <xf numFmtId="0" fontId="48" fillId="30" borderId="123" applyNumberFormat="0" applyAlignment="0" applyProtection="0"/>
    <xf numFmtId="0" fontId="48" fillId="30" borderId="123" applyNumberFormat="0" applyAlignment="0" applyProtection="0"/>
    <xf numFmtId="0" fontId="3" fillId="0" borderId="0"/>
    <xf numFmtId="0" fontId="48" fillId="30" borderId="123" applyNumberFormat="0" applyAlignment="0" applyProtection="0"/>
    <xf numFmtId="0" fontId="3" fillId="0" borderId="0"/>
    <xf numFmtId="0" fontId="48" fillId="30" borderId="123" applyNumberFormat="0" applyAlignment="0" applyProtection="0"/>
    <xf numFmtId="0" fontId="49" fillId="21" borderId="123" applyNumberFormat="0" applyAlignment="0" applyProtection="0"/>
    <xf numFmtId="0" fontId="49" fillId="21" borderId="123" applyNumberFormat="0" applyAlignment="0" applyProtection="0"/>
    <xf numFmtId="0" fontId="49" fillId="21" borderId="123" applyNumberFormat="0" applyAlignment="0" applyProtection="0"/>
    <xf numFmtId="0" fontId="48" fillId="21" borderId="123" applyNumberFormat="0" applyAlignment="0" applyProtection="0"/>
    <xf numFmtId="0" fontId="48" fillId="21" borderId="123" applyNumberFormat="0" applyAlignment="0" applyProtection="0"/>
    <xf numFmtId="0" fontId="49" fillId="21" borderId="123" applyNumberFormat="0" applyAlignment="0" applyProtection="0"/>
    <xf numFmtId="0" fontId="49" fillId="21" borderId="123" applyNumberFormat="0" applyAlignment="0" applyProtection="0"/>
    <xf numFmtId="0" fontId="1" fillId="0" borderId="0"/>
    <xf numFmtId="0" fontId="49" fillId="21" borderId="123" applyNumberFormat="0" applyAlignment="0" applyProtection="0"/>
    <xf numFmtId="0" fontId="49" fillId="21"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48" fillId="30" borderId="123" applyNumberFormat="0" applyAlignment="0" applyProtection="0"/>
    <xf numFmtId="0" fontId="1" fillId="0" borderId="0"/>
    <xf numFmtId="0" fontId="1" fillId="0" borderId="0"/>
    <xf numFmtId="0" fontId="1" fillId="0" borderId="0"/>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47" borderId="131"/>
    <xf numFmtId="0" fontId="53" fillId="47" borderId="131"/>
    <xf numFmtId="0" fontId="53" fillId="47" borderId="131"/>
    <xf numFmtId="0" fontId="53" fillId="47" borderId="131">
      <alignment horizontal="left" vertical="center"/>
    </xf>
    <xf numFmtId="0" fontId="53" fillId="47" borderId="131">
      <alignment horizontal="left" vertical="center"/>
    </xf>
    <xf numFmtId="0" fontId="3" fillId="0" borderId="0">
      <alignment vertical="center"/>
    </xf>
    <xf numFmtId="0" fontId="3" fillId="0" borderId="0">
      <alignment vertical="center"/>
    </xf>
    <xf numFmtId="0" fontId="51" fillId="48" borderId="131">
      <alignment horizontal="center" vertical="center"/>
    </xf>
    <xf numFmtId="0" fontId="51" fillId="48" borderId="131">
      <alignment horizontal="center" vertical="center"/>
    </xf>
    <xf numFmtId="1" fontId="51" fillId="47" borderId="122">
      <alignment horizontal="right" vertical="center"/>
    </xf>
    <xf numFmtId="1" fontId="51" fillId="47" borderId="122">
      <alignment horizontal="right" vertical="center"/>
    </xf>
    <xf numFmtId="1" fontId="51" fillId="47" borderId="122">
      <alignment horizontal="right" vertical="center"/>
    </xf>
    <xf numFmtId="0" fontId="52" fillId="47" borderId="122">
      <alignment horizontal="right" vertical="center"/>
    </xf>
    <xf numFmtId="0" fontId="52" fillId="47" borderId="122">
      <alignment horizontal="righ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25"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25" fillId="25" borderId="98" applyNumberFormat="0" applyFont="0" applyAlignment="0" applyProtection="0"/>
    <xf numFmtId="0" fontId="25" fillId="25" borderId="98" applyNumberFormat="0" applyFont="0" applyAlignment="0" applyProtection="0"/>
    <xf numFmtId="0" fontId="25" fillId="25" borderId="98"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5" fillId="25" borderId="98" applyNumberFormat="0" applyFont="0" applyAlignment="0" applyProtection="0"/>
    <xf numFmtId="0" fontId="25" fillId="25" borderId="98" applyNumberFormat="0" applyFont="0" applyAlignment="0" applyProtection="0"/>
    <xf numFmtId="0" fontId="25" fillId="25" borderId="98" applyNumberFormat="0" applyFont="0" applyAlignment="0" applyProtection="0"/>
    <xf numFmtId="0" fontId="25"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18" fillId="25" borderId="98" applyNumberFormat="0" applyFon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72" fillId="21" borderId="101"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72" fillId="21" borderId="101" applyNumberFormat="0" applyAlignment="0" applyProtection="0"/>
    <xf numFmtId="0" fontId="72" fillId="21" borderId="101" applyNumberFormat="0" applyAlignment="0" applyProtection="0"/>
    <xf numFmtId="0" fontId="72" fillId="21" borderId="101" applyNumberFormat="0" applyAlignment="0" applyProtection="0"/>
    <xf numFmtId="0" fontId="86" fillId="21" borderId="100" applyNumberFormat="0" applyAlignment="0" applyProtection="0"/>
    <xf numFmtId="0" fontId="86" fillId="21" borderId="100" applyNumberFormat="0" applyAlignment="0" applyProtection="0"/>
    <xf numFmtId="0" fontId="86" fillId="21" borderId="100" applyNumberFormat="0" applyAlignment="0" applyProtection="0"/>
    <xf numFmtId="0" fontId="72" fillId="21" borderId="101" applyNumberFormat="0" applyAlignment="0" applyProtection="0"/>
    <xf numFmtId="0" fontId="72" fillId="21" borderId="101" applyNumberFormat="0" applyAlignment="0" applyProtection="0"/>
    <xf numFmtId="0" fontId="72" fillId="21" borderId="101" applyNumberFormat="0" applyAlignment="0" applyProtection="0"/>
    <xf numFmtId="0" fontId="72" fillId="21" borderId="101"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0" fontId="86" fillId="30" borderId="100" applyNumberFormat="0" applyAlignment="0" applyProtection="0"/>
    <xf numFmtId="1" fontId="51" fillId="47" borderId="122">
      <alignment horizontal="right" vertical="center"/>
    </xf>
    <xf numFmtId="9" fontId="1" fillId="0" borderId="0" applyFont="0" applyFill="0" applyBorder="0" applyAlignment="0" applyProtection="0"/>
    <xf numFmtId="0" fontId="53" fillId="47" borderId="122">
      <alignment horizontal="lef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47" borderId="122"/>
    <xf numFmtId="0" fontId="53" fillId="47" borderId="12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47" borderId="122">
      <alignment horizontal="right" vertical="center"/>
    </xf>
    <xf numFmtId="0" fontId="52" fillId="47" borderId="122">
      <alignment horizontal="righ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47" borderId="122">
      <alignment horizontal="right" vertical="center"/>
    </xf>
    <xf numFmtId="0" fontId="54" fillId="49" borderId="122">
      <alignment horizontal="left" vertical="center"/>
    </xf>
    <xf numFmtId="0" fontId="54" fillId="49" borderId="122">
      <alignment horizontal="left" vertical="center"/>
    </xf>
    <xf numFmtId="0" fontId="54" fillId="49" borderId="122">
      <alignment horizontal="left" vertical="center"/>
    </xf>
    <xf numFmtId="0" fontId="54" fillId="49" borderId="122">
      <alignment horizontal="left" vertical="center"/>
    </xf>
    <xf numFmtId="0" fontId="54" fillId="49" borderId="122">
      <alignment horizontal="left" vertical="center"/>
    </xf>
    <xf numFmtId="0" fontId="54" fillId="49" borderId="122">
      <alignment horizontal="left" vertical="center"/>
    </xf>
    <xf numFmtId="0" fontId="55" fillId="47" borderId="122">
      <alignment horizontal="left" vertical="center"/>
    </xf>
    <xf numFmtId="0" fontId="55" fillId="47" borderId="122">
      <alignment horizontal="left" vertical="center"/>
    </xf>
    <xf numFmtId="0" fontId="55" fillId="47" borderId="122">
      <alignment horizontal="lef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1" fillId="50" borderId="122">
      <alignment horizontal="left" vertical="center"/>
    </xf>
    <xf numFmtId="0" fontId="51" fillId="50" borderId="122">
      <alignment horizontal="left" vertical="center"/>
    </xf>
    <xf numFmtId="0" fontId="51" fillId="50" borderId="122">
      <alignment horizontal="left" vertical="center"/>
    </xf>
    <xf numFmtId="0" fontId="52" fillId="47" borderId="131">
      <alignment horizontal="right" vertical="center"/>
    </xf>
    <xf numFmtId="0" fontId="52" fillId="47" borderId="131">
      <alignment horizontal="right" vertical="center"/>
    </xf>
    <xf numFmtId="1" fontId="51" fillId="47" borderId="131">
      <alignment horizontal="right" vertical="center"/>
    </xf>
    <xf numFmtId="1" fontId="51" fillId="47" borderId="131">
      <alignment horizontal="right" vertical="center"/>
    </xf>
    <xf numFmtId="1" fontId="51" fillId="47" borderId="131">
      <alignment horizontal="right" vertical="center"/>
    </xf>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91" fillId="0" borderId="119" applyNumberFormat="0" applyFill="0" applyAlignment="0" applyProtection="0"/>
    <xf numFmtId="0" fontId="18" fillId="25" borderId="148" applyNumberFormat="0" applyFont="0" applyAlignment="0" applyProtection="0"/>
    <xf numFmtId="0" fontId="91" fillId="0" borderId="119" applyNumberFormat="0" applyFill="0" applyAlignment="0" applyProtection="0"/>
    <xf numFmtId="0" fontId="3" fillId="0" borderId="0"/>
    <xf numFmtId="0" fontId="1" fillId="0" borderId="0"/>
    <xf numFmtId="0" fontId="86" fillId="30" borderId="117" applyNumberFormat="0" applyAlignment="0" applyProtection="0"/>
    <xf numFmtId="0" fontId="18" fillId="25" borderId="115" applyNumberFormat="0" applyFont="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3"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3" applyNumberFormat="0" applyFill="0" applyAlignment="0" applyProtection="0"/>
    <xf numFmtId="0" fontId="91" fillId="0" borderId="103" applyNumberFormat="0" applyFill="0" applyAlignment="0" applyProtection="0"/>
    <xf numFmtId="0" fontId="91" fillId="0" borderId="103" applyNumberFormat="0" applyFill="0" applyAlignment="0" applyProtection="0"/>
    <xf numFmtId="0" fontId="86" fillId="0" borderId="104" applyNumberFormat="0" applyFill="0" applyAlignment="0" applyProtection="0"/>
    <xf numFmtId="0" fontId="86" fillId="0" borderId="104" applyNumberFormat="0" applyFill="0" applyAlignment="0" applyProtection="0"/>
    <xf numFmtId="0" fontId="86" fillId="0" borderId="104" applyNumberFormat="0" applyFill="0" applyAlignment="0" applyProtection="0"/>
    <xf numFmtId="0" fontId="91" fillId="0" borderId="103" applyNumberFormat="0" applyFill="0" applyAlignment="0" applyProtection="0"/>
    <xf numFmtId="0" fontId="91" fillId="0" borderId="103" applyNumberFormat="0" applyFill="0" applyAlignment="0" applyProtection="0"/>
    <xf numFmtId="0" fontId="91" fillId="0" borderId="103" applyNumberFormat="0" applyFill="0" applyAlignment="0" applyProtection="0"/>
    <xf numFmtId="0" fontId="91" fillId="0" borderId="103"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91" fillId="0" borderId="102" applyNumberFormat="0" applyFill="0" applyAlignment="0" applyProtection="0"/>
    <xf numFmtId="0" fontId="18" fillId="25" borderId="148"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91" fillId="0" borderId="119" applyNumberFormat="0" applyFill="0" applyAlignment="0" applyProtection="0"/>
    <xf numFmtId="0" fontId="86" fillId="30" borderId="117" applyNumberFormat="0" applyAlignment="0" applyProtection="0"/>
    <xf numFmtId="0" fontId="86" fillId="30" borderId="117" applyNumberFormat="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20" applyNumberFormat="0" applyFill="0" applyAlignment="0" applyProtection="0"/>
    <xf numFmtId="0" fontId="91" fillId="0" borderId="120" applyNumberFormat="0" applyFill="0" applyAlignment="0" applyProtection="0"/>
    <xf numFmtId="0" fontId="86" fillId="0" borderId="121" applyNumberFormat="0" applyFill="0" applyAlignment="0" applyProtection="0"/>
    <xf numFmtId="0" fontId="86" fillId="0" borderId="121" applyNumberFormat="0" applyFill="0" applyAlignment="0" applyProtection="0"/>
    <xf numFmtId="0" fontId="91" fillId="0" borderId="119" applyNumberFormat="0" applyFill="0" applyAlignment="0" applyProtection="0"/>
    <xf numFmtId="0" fontId="74" fillId="20" borderId="202" applyNumberFormat="0" applyAlignment="0" applyProtection="0"/>
    <xf numFmtId="0" fontId="53" fillId="47" borderId="122">
      <alignment horizontal="left" vertical="center"/>
    </xf>
    <xf numFmtId="0" fontId="75" fillId="33" borderId="202" applyNumberFormat="0" applyAlignment="0" applyProtection="0"/>
    <xf numFmtId="1" fontId="51" fillId="47" borderId="122">
      <alignment horizontal="right" vertical="center"/>
    </xf>
    <xf numFmtId="0" fontId="1" fillId="0" borderId="0"/>
    <xf numFmtId="0" fontId="91" fillId="0" borderId="162" applyNumberFormat="0" applyFill="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5" fillId="33"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5" fillId="33" borderId="106" applyNumberFormat="0" applyAlignment="0" applyProtection="0"/>
    <xf numFmtId="0" fontId="75" fillId="33" borderId="106" applyNumberFormat="0" applyAlignment="0" applyProtection="0"/>
    <xf numFmtId="0" fontId="75" fillId="33"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5" fillId="33" borderId="106" applyNumberFormat="0" applyAlignment="0" applyProtection="0"/>
    <xf numFmtId="0" fontId="75" fillId="33" borderId="106" applyNumberFormat="0" applyAlignment="0" applyProtection="0"/>
    <xf numFmtId="0" fontId="75" fillId="33" borderId="106" applyNumberFormat="0" applyAlignment="0" applyProtection="0"/>
    <xf numFmtId="0" fontId="75" fillId="33"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74" fillId="20" borderId="106" applyNumberFormat="0" applyAlignment="0" applyProtection="0"/>
    <xf numFmtId="0" fontId="25" fillId="25" borderId="115" applyNumberFormat="0" applyFont="0" applyAlignment="0" applyProtection="0"/>
    <xf numFmtId="0" fontId="25" fillId="25" borderId="115" applyNumberFormat="0" applyFont="0" applyAlignment="0" applyProtection="0"/>
    <xf numFmtId="0" fontId="25" fillId="25" borderId="115" applyNumberFormat="0" applyFont="0" applyAlignment="0" applyProtection="0"/>
    <xf numFmtId="0" fontId="25"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18" fillId="25" borderId="115" applyNumberFormat="0" applyFon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1" fillId="0" borderId="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72" fillId="21" borderId="118"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72" fillId="21" borderId="118" applyNumberFormat="0" applyAlignment="0" applyProtection="0"/>
    <xf numFmtId="0" fontId="72" fillId="21" borderId="118" applyNumberFormat="0" applyAlignment="0" applyProtection="0"/>
    <xf numFmtId="0" fontId="72" fillId="21" borderId="118" applyNumberFormat="0" applyAlignment="0" applyProtection="0"/>
    <xf numFmtId="0" fontId="86" fillId="21" borderId="117" applyNumberFormat="0" applyAlignment="0" applyProtection="0"/>
    <xf numFmtId="0" fontId="86" fillId="21" borderId="117" applyNumberFormat="0" applyAlignment="0" applyProtection="0"/>
    <xf numFmtId="0" fontId="86" fillId="21" borderId="117" applyNumberFormat="0" applyAlignment="0" applyProtection="0"/>
    <xf numFmtId="0" fontId="72" fillId="21" borderId="118" applyNumberFormat="0" applyAlignment="0" applyProtection="0"/>
    <xf numFmtId="0" fontId="72" fillId="21" borderId="118" applyNumberFormat="0" applyAlignment="0" applyProtection="0"/>
    <xf numFmtId="0" fontId="72" fillId="21" borderId="118" applyNumberFormat="0" applyAlignment="0" applyProtection="0"/>
    <xf numFmtId="0" fontId="72" fillId="21" borderId="118"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86" fillId="30" borderId="117"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 fillId="0" borderId="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18" fillId="25" borderId="158" applyNumberFormat="0" applyFont="0" applyAlignment="0" applyProtection="0"/>
    <xf numFmtId="0" fontId="74" fillId="20" borderId="144" applyNumberFormat="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20"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20" applyNumberFormat="0" applyFill="0" applyAlignment="0" applyProtection="0"/>
    <xf numFmtId="0" fontId="91" fillId="0" borderId="120" applyNumberFormat="0" applyFill="0" applyAlignment="0" applyProtection="0"/>
    <xf numFmtId="0" fontId="91" fillId="0" borderId="120" applyNumberFormat="0" applyFill="0" applyAlignment="0" applyProtection="0"/>
    <xf numFmtId="0" fontId="86" fillId="0" borderId="121" applyNumberFormat="0" applyFill="0" applyAlignment="0" applyProtection="0"/>
    <xf numFmtId="0" fontId="91" fillId="0" borderId="120" applyNumberFormat="0" applyFill="0" applyAlignment="0" applyProtection="0"/>
    <xf numFmtId="0" fontId="91" fillId="0" borderId="120"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25"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25" fillId="25" borderId="107" applyNumberFormat="0" applyFont="0" applyAlignment="0" applyProtection="0"/>
    <xf numFmtId="0" fontId="25" fillId="25" borderId="107" applyNumberFormat="0" applyFont="0" applyAlignment="0" applyProtection="0"/>
    <xf numFmtId="0" fontId="25" fillId="25" borderId="107" applyNumberFormat="0" applyFont="0" applyAlignment="0" applyProtection="0"/>
    <xf numFmtId="0" fontId="8" fillId="25" borderId="108" applyNumberFormat="0" applyFont="0" applyAlignment="0" applyProtection="0"/>
    <xf numFmtId="0" fontId="8" fillId="25" borderId="108" applyNumberFormat="0" applyFont="0" applyAlignment="0" applyProtection="0"/>
    <xf numFmtId="0" fontId="8" fillId="25" borderId="108" applyNumberFormat="0" applyFont="0" applyAlignment="0" applyProtection="0"/>
    <xf numFmtId="0" fontId="25" fillId="25" borderId="107" applyNumberFormat="0" applyFont="0" applyAlignment="0" applyProtection="0"/>
    <xf numFmtId="0" fontId="25" fillId="25" borderId="107" applyNumberFormat="0" applyFont="0" applyAlignment="0" applyProtection="0"/>
    <xf numFmtId="0" fontId="25" fillId="25" borderId="107" applyNumberFormat="0" applyFont="0" applyAlignment="0" applyProtection="0"/>
    <xf numFmtId="0" fontId="25"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18" fillId="25" borderId="107" applyNumberFormat="0" applyFon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72" fillId="21" borderId="110"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72" fillId="21" borderId="110" applyNumberFormat="0" applyAlignment="0" applyProtection="0"/>
    <xf numFmtId="0" fontId="72" fillId="21" borderId="110" applyNumberFormat="0" applyAlignment="0" applyProtection="0"/>
    <xf numFmtId="0" fontId="72" fillId="21" borderId="110" applyNumberFormat="0" applyAlignment="0" applyProtection="0"/>
    <xf numFmtId="0" fontId="86" fillId="21" borderId="109" applyNumberFormat="0" applyAlignment="0" applyProtection="0"/>
    <xf numFmtId="0" fontId="86" fillId="21" borderId="109" applyNumberFormat="0" applyAlignment="0" applyProtection="0"/>
    <xf numFmtId="0" fontId="86" fillId="21" borderId="109" applyNumberFormat="0" applyAlignment="0" applyProtection="0"/>
    <xf numFmtId="0" fontId="72" fillId="21" borderId="110" applyNumberFormat="0" applyAlignment="0" applyProtection="0"/>
    <xf numFmtId="0" fontId="72" fillId="21" borderId="110" applyNumberFormat="0" applyAlignment="0" applyProtection="0"/>
    <xf numFmtId="0" fontId="72" fillId="21" borderId="110" applyNumberFormat="0" applyAlignment="0" applyProtection="0"/>
    <xf numFmtId="0" fontId="72" fillId="21" borderId="110"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86" fillId="30" borderId="109" applyNumberFormat="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91" fillId="0" borderId="119" applyNumberFormat="0" applyFill="0" applyAlignment="0" applyProtection="0"/>
    <xf numFmtId="0" fontId="86" fillId="30" borderId="160" applyNumberFormat="0" applyAlignment="0" applyProtection="0"/>
    <xf numFmtId="0" fontId="74" fillId="20" borderId="144"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74" fillId="20" borderId="144" applyNumberFormat="0" applyAlignment="0" applyProtection="0"/>
    <xf numFmtId="0" fontId="18" fillId="25" borderId="158" applyNumberFormat="0" applyFont="0" applyAlignment="0" applyProtection="0"/>
    <xf numFmtId="0" fontId="70" fillId="0" borderId="132" applyNumberFormat="0" applyFill="0" applyAlignment="0" applyProtection="0"/>
    <xf numFmtId="0" fontId="18" fillId="25" borderId="148" applyNumberFormat="0" applyFont="0" applyAlignment="0" applyProtection="0"/>
    <xf numFmtId="0" fontId="86" fillId="30" borderId="160" applyNumberFormat="0" applyAlignment="0" applyProtection="0"/>
    <xf numFmtId="0" fontId="86" fillId="30" borderId="160" applyNumberFormat="0" applyAlignment="0" applyProtection="0"/>
    <xf numFmtId="0" fontId="3" fillId="0" borderId="0"/>
    <xf numFmtId="0" fontId="48" fillId="30" borderId="114" applyNumberFormat="0" applyAlignment="0" applyProtection="0"/>
    <xf numFmtId="0" fontId="48" fillId="30" borderId="114" applyNumberFormat="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2"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2" applyNumberFormat="0" applyFill="0" applyAlignment="0" applyProtection="0"/>
    <xf numFmtId="0" fontId="91" fillId="0" borderId="112" applyNumberFormat="0" applyFill="0" applyAlignment="0" applyProtection="0"/>
    <xf numFmtId="0" fontId="91" fillId="0" borderId="112" applyNumberFormat="0" applyFill="0" applyAlignment="0" applyProtection="0"/>
    <xf numFmtId="0" fontId="86" fillId="0" borderId="113" applyNumberFormat="0" applyFill="0" applyAlignment="0" applyProtection="0"/>
    <xf numFmtId="0" fontId="86" fillId="0" borderId="113" applyNumberFormat="0" applyFill="0" applyAlignment="0" applyProtection="0"/>
    <xf numFmtId="0" fontId="86" fillId="0" borderId="113" applyNumberFormat="0" applyFill="0" applyAlignment="0" applyProtection="0"/>
    <xf numFmtId="0" fontId="91" fillId="0" borderId="112" applyNumberFormat="0" applyFill="0" applyAlignment="0" applyProtection="0"/>
    <xf numFmtId="0" fontId="91" fillId="0" borderId="112" applyNumberFormat="0" applyFill="0" applyAlignment="0" applyProtection="0"/>
    <xf numFmtId="0" fontId="91" fillId="0" borderId="112" applyNumberFormat="0" applyFill="0" applyAlignment="0" applyProtection="0"/>
    <xf numFmtId="0" fontId="91" fillId="0" borderId="112"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91" fillId="0" borderId="111" applyNumberFormat="0" applyFill="0" applyAlignment="0" applyProtection="0"/>
    <xf numFmtId="0" fontId="48" fillId="30" borderId="123" applyNumberFormat="0" applyAlignment="0" applyProtection="0"/>
    <xf numFmtId="0" fontId="48" fillId="30" borderId="114" applyNumberFormat="0" applyAlignment="0" applyProtection="0"/>
    <xf numFmtId="0" fontId="48" fillId="30" borderId="114" applyNumberFormat="0" applyAlignment="0" applyProtection="0"/>
    <xf numFmtId="0" fontId="86" fillId="21" borderId="160" applyNumberFormat="0" applyAlignment="0" applyProtection="0"/>
    <xf numFmtId="0" fontId="86" fillId="21"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48" fillId="30" borderId="123" applyNumberFormat="0" applyAlignment="0" applyProtection="0"/>
    <xf numFmtId="0" fontId="53" fillId="47" borderId="131">
      <alignment horizontal="left" vertical="center"/>
    </xf>
    <xf numFmtId="0" fontId="48" fillId="30" borderId="123" applyNumberFormat="0" applyAlignment="0" applyProtection="0"/>
    <xf numFmtId="0" fontId="86" fillId="30" borderId="117" applyNumberFormat="0" applyAlignment="0" applyProtection="0"/>
    <xf numFmtId="0" fontId="91" fillId="0" borderId="119" applyNumberFormat="0" applyFill="0" applyAlignment="0" applyProtection="0"/>
    <xf numFmtId="0" fontId="18" fillId="25" borderId="115" applyNumberFormat="0" applyFont="0" applyAlignment="0" applyProtection="0"/>
    <xf numFmtId="0" fontId="86" fillId="30" borderId="117" applyNumberFormat="0" applyAlignment="0" applyProtection="0"/>
    <xf numFmtId="0" fontId="91" fillId="0" borderId="119" applyNumberFormat="0" applyFill="0" applyAlignment="0" applyProtection="0"/>
    <xf numFmtId="0" fontId="8" fillId="25" borderId="116" applyNumberFormat="0" applyFont="0" applyAlignment="0" applyProtection="0"/>
    <xf numFmtId="0" fontId="86" fillId="30" borderId="117" applyNumberFormat="0" applyAlignment="0" applyProtection="0"/>
    <xf numFmtId="0" fontId="74" fillId="20" borderId="135"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9" fillId="21" borderId="114" applyNumberFormat="0" applyAlignment="0" applyProtection="0"/>
    <xf numFmtId="0" fontId="49" fillId="21" borderId="114" applyNumberFormat="0" applyAlignment="0" applyProtection="0"/>
    <xf numFmtId="0" fontId="49" fillId="21" borderId="114" applyNumberFormat="0" applyAlignment="0" applyProtection="0"/>
    <xf numFmtId="0" fontId="49" fillId="21" borderId="114" applyNumberFormat="0" applyAlignment="0" applyProtection="0"/>
    <xf numFmtId="0" fontId="48" fillId="21" borderId="114" applyNumberFormat="0" applyAlignment="0" applyProtection="0"/>
    <xf numFmtId="0" fontId="48" fillId="21" borderId="114" applyNumberFormat="0" applyAlignment="0" applyProtection="0"/>
    <xf numFmtId="0" fontId="48" fillId="21" borderId="114" applyNumberFormat="0" applyAlignment="0" applyProtection="0"/>
    <xf numFmtId="0" fontId="49" fillId="21" borderId="114" applyNumberFormat="0" applyAlignment="0" applyProtection="0"/>
    <xf numFmtId="0" fontId="49" fillId="21" borderId="114" applyNumberFormat="0" applyAlignment="0" applyProtection="0"/>
    <xf numFmtId="0" fontId="49" fillId="21"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9" fillId="21"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48" fillId="30" borderId="114"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1" fillId="0" borderId="0"/>
    <xf numFmtId="0" fontId="86" fillId="30" borderId="160" applyNumberFormat="0" applyAlignment="0" applyProtection="0"/>
    <xf numFmtId="0" fontId="86" fillId="30" borderId="160" applyNumberFormat="0" applyAlignment="0" applyProtection="0"/>
    <xf numFmtId="0" fontId="72" fillId="21" borderId="161" applyNumberFormat="0" applyAlignment="0" applyProtection="0"/>
    <xf numFmtId="0" fontId="72" fillId="21" borderId="161" applyNumberFormat="0" applyAlignment="0" applyProtection="0"/>
    <xf numFmtId="0" fontId="86" fillId="21" borderId="160" applyNumberFormat="0" applyAlignment="0" applyProtection="0"/>
    <xf numFmtId="0" fontId="72" fillId="21" borderId="161" applyNumberFormat="0" applyAlignment="0" applyProtection="0"/>
    <xf numFmtId="1" fontId="51" fillId="47" borderId="143">
      <alignment horizontal="right" vertical="center"/>
    </xf>
    <xf numFmtId="1" fontId="51" fillId="47" borderId="143">
      <alignment horizontal="right" vertical="center"/>
    </xf>
    <xf numFmtId="1" fontId="51" fillId="47" borderId="143">
      <alignment horizontal="right" vertical="center"/>
    </xf>
    <xf numFmtId="0" fontId="52" fillId="47" borderId="143">
      <alignment horizontal="right" vertical="center"/>
    </xf>
    <xf numFmtId="0" fontId="52" fillId="47" borderId="143">
      <alignment horizontal="right" vertical="center"/>
    </xf>
    <xf numFmtId="0" fontId="52" fillId="47" borderId="143">
      <alignment horizontal="right" vertical="center"/>
    </xf>
    <xf numFmtId="0" fontId="72" fillId="21" borderId="161" applyNumberFormat="0" applyAlignment="0" applyProtection="0"/>
    <xf numFmtId="0" fontId="51" fillId="48" borderId="143">
      <alignment horizontal="center" vertical="center"/>
    </xf>
    <xf numFmtId="0" fontId="51" fillId="48" borderId="143">
      <alignment horizontal="center" vertical="center"/>
    </xf>
    <xf numFmtId="0" fontId="51" fillId="48" borderId="143">
      <alignment horizontal="center" vertical="center"/>
    </xf>
    <xf numFmtId="1" fontId="51" fillId="47" borderId="143">
      <alignment horizontal="right" vertical="center"/>
    </xf>
    <xf numFmtId="0" fontId="72" fillId="21" borderId="161" applyNumberFormat="0" applyAlignment="0" applyProtection="0"/>
    <xf numFmtId="0" fontId="53" fillId="47" borderId="143">
      <alignment horizontal="left" vertical="center"/>
    </xf>
    <xf numFmtId="0" fontId="53" fillId="47" borderId="143">
      <alignment horizontal="left" vertical="center"/>
    </xf>
    <xf numFmtId="0" fontId="53" fillId="47" borderId="143">
      <alignment horizontal="left" vertical="center"/>
    </xf>
    <xf numFmtId="0" fontId="53" fillId="47" borderId="143"/>
    <xf numFmtId="0" fontId="53" fillId="47" borderId="143"/>
    <xf numFmtId="0" fontId="53" fillId="47" borderId="143"/>
    <xf numFmtId="0" fontId="52" fillId="47" borderId="143">
      <alignment horizontal="right" vertical="center"/>
    </xf>
    <xf numFmtId="0" fontId="52" fillId="47" borderId="143">
      <alignment horizontal="right" vertical="center"/>
    </xf>
    <xf numFmtId="0" fontId="52" fillId="47" borderId="143">
      <alignment horizontal="right" vertical="center"/>
    </xf>
    <xf numFmtId="0" fontId="54" fillId="49" borderId="143">
      <alignment horizontal="left" vertical="center"/>
    </xf>
    <xf numFmtId="0" fontId="54" fillId="49" borderId="143">
      <alignment horizontal="left" vertical="center"/>
    </xf>
    <xf numFmtId="0" fontId="54" fillId="49" borderId="143">
      <alignment horizontal="left" vertical="center"/>
    </xf>
    <xf numFmtId="0" fontId="54" fillId="49" borderId="143">
      <alignment horizontal="left" vertical="center"/>
    </xf>
    <xf numFmtId="0" fontId="54" fillId="49" borderId="143">
      <alignment horizontal="left" vertical="center"/>
    </xf>
    <xf numFmtId="0" fontId="54" fillId="49" borderId="143">
      <alignment horizontal="left" vertical="center"/>
    </xf>
    <xf numFmtId="0" fontId="55" fillId="47" borderId="143">
      <alignment horizontal="left" vertical="center"/>
    </xf>
    <xf numFmtId="0" fontId="55" fillId="47" borderId="143">
      <alignment horizontal="left" vertical="center"/>
    </xf>
    <xf numFmtId="0" fontId="55" fillId="47" borderId="143">
      <alignment horizontal="left" vertical="center"/>
    </xf>
    <xf numFmtId="0" fontId="51" fillId="50" borderId="143">
      <alignment horizontal="left" vertical="center"/>
    </xf>
    <xf numFmtId="0" fontId="51" fillId="50" borderId="143">
      <alignment horizontal="left" vertical="center"/>
    </xf>
    <xf numFmtId="0" fontId="51" fillId="50" borderId="143">
      <alignment horizontal="left" vertical="center"/>
    </xf>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72" fillId="21" borderId="161"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25" fillId="25" borderId="107" applyNumberFormat="0" applyFont="0" applyAlignment="0" applyProtection="0"/>
    <xf numFmtId="0" fontId="86" fillId="30" borderId="160" applyNumberFormat="0" applyAlignment="0" applyProtection="0"/>
    <xf numFmtId="0" fontId="86" fillId="30" borderId="160"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70" fillId="0" borderId="95" applyNumberFormat="0" applyFill="0" applyAlignment="0" applyProtection="0"/>
    <xf numFmtId="0" fontId="49" fillId="21" borderId="135" applyNumberFormat="0" applyAlignment="0" applyProtection="0"/>
    <xf numFmtId="0" fontId="49" fillId="21" borderId="135" applyNumberFormat="0" applyAlignment="0" applyProtection="0"/>
    <xf numFmtId="0" fontId="49" fillId="21" borderId="135" applyNumberFormat="0" applyAlignment="0" applyProtection="0"/>
    <xf numFmtId="0" fontId="49" fillId="21" borderId="135" applyNumberFormat="0" applyAlignment="0" applyProtection="0"/>
    <xf numFmtId="0" fontId="48" fillId="21" borderId="135" applyNumberFormat="0" applyAlignment="0" applyProtection="0"/>
    <xf numFmtId="0" fontId="48" fillId="21" borderId="135" applyNumberFormat="0" applyAlignment="0" applyProtection="0"/>
    <xf numFmtId="0" fontId="48" fillId="21" borderId="135" applyNumberFormat="0" applyAlignment="0" applyProtection="0"/>
    <xf numFmtId="0" fontId="49" fillId="21" borderId="135" applyNumberFormat="0" applyAlignment="0" applyProtection="0"/>
    <xf numFmtId="0" fontId="49" fillId="21" borderId="135" applyNumberFormat="0" applyAlignment="0" applyProtection="0"/>
    <xf numFmtId="0" fontId="49" fillId="21"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9" fillId="21"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48" fillId="30" borderId="135"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2" fillId="21" borderId="110"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5" fillId="33"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5" fillId="33" borderId="123" applyNumberFormat="0" applyAlignment="0" applyProtection="0"/>
    <xf numFmtId="0" fontId="75" fillId="33" borderId="123" applyNumberFormat="0" applyAlignment="0" applyProtection="0"/>
    <xf numFmtId="0" fontId="75" fillId="33"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5" fillId="33" borderId="123" applyNumberFormat="0" applyAlignment="0" applyProtection="0"/>
    <xf numFmtId="0" fontId="75" fillId="33" borderId="123" applyNumberFormat="0" applyAlignment="0" applyProtection="0"/>
    <xf numFmtId="0" fontId="75" fillId="33" borderId="123" applyNumberFormat="0" applyAlignment="0" applyProtection="0"/>
    <xf numFmtId="0" fontId="75" fillId="33"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74" fillId="20" borderId="123"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25" fillId="25" borderId="158" applyNumberFormat="0" applyFont="0" applyAlignment="0" applyProtection="0"/>
    <xf numFmtId="0" fontId="25" fillId="25" borderId="158" applyNumberFormat="0" applyFont="0" applyAlignment="0" applyProtection="0"/>
    <xf numFmtId="0" fontId="25" fillId="25" borderId="158" applyNumberFormat="0" applyFont="0" applyAlignment="0" applyProtection="0"/>
    <xf numFmtId="0" fontId="25" fillId="25" borderId="158" applyNumberFormat="0" applyFont="0" applyAlignment="0" applyProtection="0"/>
    <xf numFmtId="0" fontId="8" fillId="25" borderId="159" applyNumberFormat="0" applyFont="0" applyAlignment="0" applyProtection="0"/>
    <xf numFmtId="0" fontId="8" fillId="25" borderId="159" applyNumberFormat="0" applyFont="0" applyAlignment="0" applyProtection="0"/>
    <xf numFmtId="0" fontId="8" fillId="25" borderId="159" applyNumberFormat="0" applyFont="0" applyAlignment="0" applyProtection="0"/>
    <xf numFmtId="0" fontId="25" fillId="25" borderId="158" applyNumberFormat="0" applyFont="0" applyAlignment="0" applyProtection="0"/>
    <xf numFmtId="0" fontId="25" fillId="25" borderId="158" applyNumberFormat="0" applyFon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91" fillId="0" borderId="112" applyNumberFormat="0" applyFill="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1" fillId="0" borderId="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5" fillId="33" borderId="144" applyNumberFormat="0" applyAlignment="0" applyProtection="0"/>
    <xf numFmtId="0" fontId="75" fillId="33" borderId="144" applyNumberFormat="0" applyAlignment="0" applyProtection="0"/>
    <xf numFmtId="0" fontId="75" fillId="33" borderId="144" applyNumberFormat="0" applyAlignment="0" applyProtection="0"/>
    <xf numFmtId="0" fontId="75" fillId="33"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5" fillId="33" borderId="144" applyNumberFormat="0" applyAlignment="0" applyProtection="0"/>
    <xf numFmtId="0" fontId="75" fillId="33" borderId="144" applyNumberFormat="0" applyAlignment="0" applyProtection="0"/>
    <xf numFmtId="0" fontId="75" fillId="33"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5" fillId="33"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18" fillId="25" borderId="148" applyNumberFormat="0" applyFont="0" applyAlignment="0" applyProtection="0"/>
    <xf numFmtId="0" fontId="3" fillId="0" borderId="0"/>
    <xf numFmtId="0" fontId="74" fillId="20" borderId="135" applyNumberFormat="0" applyAlignment="0" applyProtection="0"/>
    <xf numFmtId="0" fontId="74" fillId="20" borderId="135" applyNumberFormat="0" applyAlignment="0" applyProtection="0"/>
    <xf numFmtId="0" fontId="91" fillId="0" borderId="162" applyNumberFormat="0" applyFill="0" applyAlignment="0" applyProtection="0"/>
    <xf numFmtId="0" fontId="72" fillId="0" borderId="134" applyNumberFormat="0" applyFill="0" applyAlignment="0" applyProtection="0"/>
    <xf numFmtId="0" fontId="18" fillId="25" borderId="148" applyNumberFormat="0" applyFont="0" applyAlignment="0" applyProtection="0"/>
    <xf numFmtId="0" fontId="70" fillId="0" borderId="132" applyNumberFormat="0" applyFill="0" applyAlignment="0" applyProtection="0"/>
    <xf numFmtId="0" fontId="70" fillId="0" borderId="132" applyNumberFormat="0" applyFill="0" applyAlignment="0" applyProtection="0"/>
    <xf numFmtId="0" fontId="18" fillId="25" borderId="148" applyNumberFormat="0" applyFont="0" applyAlignment="0" applyProtection="0"/>
    <xf numFmtId="0" fontId="74" fillId="20" borderId="135" applyNumberFormat="0" applyAlignment="0" applyProtection="0"/>
    <xf numFmtId="0" fontId="74" fillId="20" borderId="135"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91" fillId="0" borderId="162" applyNumberFormat="0" applyFill="0" applyAlignment="0" applyProtection="0"/>
    <xf numFmtId="0" fontId="70" fillId="0" borderId="132" applyNumberFormat="0" applyFill="0" applyAlignment="0" applyProtection="0"/>
    <xf numFmtId="0" fontId="91" fillId="0" borderId="162" applyNumberFormat="0" applyFill="0" applyAlignment="0" applyProtection="0"/>
    <xf numFmtId="0" fontId="48" fillId="30" borderId="123" applyNumberFormat="0" applyAlignment="0" applyProtection="0"/>
    <xf numFmtId="0" fontId="86" fillId="30" borderId="160" applyNumberFormat="0" applyAlignment="0" applyProtection="0"/>
    <xf numFmtId="0" fontId="48" fillId="21" borderId="123" applyNumberFormat="0" applyAlignment="0" applyProtection="0"/>
    <xf numFmtId="0" fontId="51" fillId="48" borderId="122">
      <alignment horizontal="center" vertical="center"/>
    </xf>
    <xf numFmtId="0" fontId="48" fillId="30" borderId="114" applyNumberFormat="0" applyAlignment="0" applyProtection="0"/>
    <xf numFmtId="0" fontId="74" fillId="20" borderId="123" applyNumberFormat="0" applyAlignment="0" applyProtection="0"/>
    <xf numFmtId="0" fontId="70" fillId="0" borderId="132" applyNumberFormat="0" applyFill="0" applyAlignment="0" applyProtection="0"/>
    <xf numFmtId="0" fontId="18" fillId="25" borderId="148" applyNumberFormat="0" applyFont="0" applyAlignment="0" applyProtection="0"/>
    <xf numFmtId="0" fontId="70" fillId="0" borderId="132" applyNumberFormat="0" applyFill="0" applyAlignment="0" applyProtection="0"/>
    <xf numFmtId="0" fontId="75" fillId="33" borderId="135" applyNumberFormat="0" applyAlignment="0" applyProtection="0"/>
    <xf numFmtId="0" fontId="18" fillId="25" borderId="148" applyNumberFormat="0" applyFont="0" applyAlignment="0" applyProtection="0"/>
    <xf numFmtId="0" fontId="91" fillId="0" borderId="162" applyNumberFormat="0" applyFill="0" applyAlignment="0" applyProtection="0"/>
    <xf numFmtId="0" fontId="70" fillId="0" borderId="132" applyNumberFormat="0" applyFill="0" applyAlignment="0" applyProtection="0"/>
    <xf numFmtId="0" fontId="52" fillId="47" borderId="122">
      <alignment horizontal="right" vertical="center"/>
    </xf>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74" fillId="20" borderId="144"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18" fillId="25" borderId="158" applyNumberFormat="0" applyFont="0" applyAlignment="0" applyProtection="0"/>
    <xf numFmtId="0" fontId="70" fillId="0" borderId="145" applyNumberFormat="0" applyFill="0" applyAlignment="0" applyProtection="0"/>
    <xf numFmtId="0" fontId="71" fillId="0" borderId="146" applyNumberFormat="0" applyFill="0" applyAlignment="0" applyProtection="0"/>
    <xf numFmtId="0" fontId="71" fillId="0" borderId="146" applyNumberFormat="0" applyFill="0" applyAlignment="0" applyProtection="0"/>
    <xf numFmtId="0" fontId="71" fillId="0" borderId="146" applyNumberFormat="0" applyFill="0" applyAlignment="0" applyProtection="0"/>
    <xf numFmtId="0" fontId="71" fillId="0" borderId="146" applyNumberFormat="0" applyFill="0" applyAlignment="0" applyProtection="0"/>
    <xf numFmtId="0" fontId="71" fillId="0" borderId="146"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2" fillId="0" borderId="147" applyNumberFormat="0" applyFill="0" applyAlignment="0" applyProtection="0"/>
    <xf numFmtId="0" fontId="70" fillId="0" borderId="145" applyNumberFormat="0" applyFill="0" applyAlignment="0" applyProtection="0"/>
    <xf numFmtId="0" fontId="71" fillId="0" borderId="146"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70" fillId="0" borderId="145" applyNumberFormat="0" applyFill="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25"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25"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25" fillId="25" borderId="124" applyNumberFormat="0" applyFont="0" applyAlignment="0" applyProtection="0"/>
    <xf numFmtId="0" fontId="25" fillId="25" borderId="124" applyNumberFormat="0" applyFont="0" applyAlignment="0" applyProtection="0"/>
    <xf numFmtId="0" fontId="25" fillId="25" borderId="124" applyNumberFormat="0" applyFont="0" applyAlignment="0" applyProtection="0"/>
    <xf numFmtId="0" fontId="8" fillId="25" borderId="125" applyNumberFormat="0" applyFont="0" applyAlignment="0" applyProtection="0"/>
    <xf numFmtId="0" fontId="8" fillId="25" borderId="125" applyNumberFormat="0" applyFont="0" applyAlignment="0" applyProtection="0"/>
    <xf numFmtId="0" fontId="8" fillId="25" borderId="125" applyNumberFormat="0" applyFont="0" applyAlignment="0" applyProtection="0"/>
    <xf numFmtId="0" fontId="25" fillId="25" borderId="124" applyNumberFormat="0" applyFont="0" applyAlignment="0" applyProtection="0"/>
    <xf numFmtId="0" fontId="25" fillId="25" borderId="124" applyNumberFormat="0" applyFont="0" applyAlignment="0" applyProtection="0"/>
    <xf numFmtId="0" fontId="25" fillId="25" borderId="124" applyNumberFormat="0" applyFont="0" applyAlignment="0" applyProtection="0"/>
    <xf numFmtId="0" fontId="25"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18" fillId="25" borderId="124" applyNumberFormat="0" applyFon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72" fillId="21" borderId="127"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72" fillId="21" borderId="127" applyNumberFormat="0" applyAlignment="0" applyProtection="0"/>
    <xf numFmtId="0" fontId="72" fillId="21" borderId="127" applyNumberFormat="0" applyAlignment="0" applyProtection="0"/>
    <xf numFmtId="0" fontId="72" fillId="21" borderId="127" applyNumberFormat="0" applyAlignment="0" applyProtection="0"/>
    <xf numFmtId="0" fontId="86" fillId="21" borderId="126" applyNumberFormat="0" applyAlignment="0" applyProtection="0"/>
    <xf numFmtId="0" fontId="86" fillId="21" borderId="126" applyNumberFormat="0" applyAlignment="0" applyProtection="0"/>
    <xf numFmtId="0" fontId="86" fillId="21" borderId="126" applyNumberFormat="0" applyAlignment="0" applyProtection="0"/>
    <xf numFmtId="0" fontId="72" fillId="21" borderId="127" applyNumberFormat="0" applyAlignment="0" applyProtection="0"/>
    <xf numFmtId="0" fontId="72" fillId="21" borderId="127" applyNumberFormat="0" applyAlignment="0" applyProtection="0"/>
    <xf numFmtId="0" fontId="72" fillId="21" borderId="127" applyNumberFormat="0" applyAlignment="0" applyProtection="0"/>
    <xf numFmtId="0" fontId="72" fillId="21" borderId="127"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86" fillId="30" borderId="126"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91" fillId="0" borderId="152" applyNumberFormat="0" applyFill="0" applyAlignment="0" applyProtection="0"/>
    <xf numFmtId="0" fontId="91" fillId="0" borderId="152" applyNumberFormat="0" applyFill="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9"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9" applyNumberFormat="0" applyFill="0" applyAlignment="0" applyProtection="0"/>
    <xf numFmtId="0" fontId="91" fillId="0" borderId="129" applyNumberFormat="0" applyFill="0" applyAlignment="0" applyProtection="0"/>
    <xf numFmtId="0" fontId="91" fillId="0" borderId="129" applyNumberFormat="0" applyFill="0" applyAlignment="0" applyProtection="0"/>
    <xf numFmtId="0" fontId="86" fillId="0" borderId="130" applyNumberFormat="0" applyFill="0" applyAlignment="0" applyProtection="0"/>
    <xf numFmtId="0" fontId="86" fillId="0" borderId="130" applyNumberFormat="0" applyFill="0" applyAlignment="0" applyProtection="0"/>
    <xf numFmtId="0" fontId="86" fillId="0" borderId="130" applyNumberFormat="0" applyFill="0" applyAlignment="0" applyProtection="0"/>
    <xf numFmtId="0" fontId="91" fillId="0" borderId="129" applyNumberFormat="0" applyFill="0" applyAlignment="0" applyProtection="0"/>
    <xf numFmtId="0" fontId="91" fillId="0" borderId="129" applyNumberFormat="0" applyFill="0" applyAlignment="0" applyProtection="0"/>
    <xf numFmtId="0" fontId="91" fillId="0" borderId="129" applyNumberFormat="0" applyFill="0" applyAlignment="0" applyProtection="0"/>
    <xf numFmtId="0" fontId="91" fillId="0" borderId="129"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91" fillId="0" borderId="128" applyNumberFormat="0" applyFill="0" applyAlignment="0" applyProtection="0"/>
    <xf numFmtId="0" fontId="18" fillId="25" borderId="148" applyNumberFormat="0" applyFont="0" applyAlignment="0" applyProtection="0"/>
    <xf numFmtId="0" fontId="91" fillId="0" borderId="152" applyNumberFormat="0" applyFill="0" applyAlignment="0" applyProtection="0"/>
    <xf numFmtId="0" fontId="74" fillId="20" borderId="202" applyNumberFormat="0" applyAlignment="0" applyProtection="0"/>
    <xf numFmtId="0" fontId="91" fillId="0" borderId="152" applyNumberFormat="0" applyFill="0" applyAlignment="0" applyProtection="0"/>
    <xf numFmtId="0" fontId="86" fillId="30" borderId="150" applyNumberForma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91" fillId="0" borderId="152" applyNumberFormat="0" applyFill="0" applyAlignment="0" applyProtection="0"/>
    <xf numFmtId="0" fontId="25" fillId="25" borderId="148" applyNumberFormat="0" applyFont="0" applyAlignment="0" applyProtection="0"/>
    <xf numFmtId="0" fontId="18" fillId="25" borderId="148" applyNumberFormat="0" applyFont="0" applyAlignment="0" applyProtection="0"/>
    <xf numFmtId="0" fontId="25" fillId="25" borderId="148" applyNumberFormat="0" applyFont="0" applyAlignment="0" applyProtection="0"/>
    <xf numFmtId="0" fontId="25" fillId="25" borderId="158" applyNumberFormat="0" applyFont="0" applyAlignment="0" applyProtection="0"/>
    <xf numFmtId="0" fontId="74" fillId="20" borderId="144" applyNumberFormat="0" applyAlignment="0" applyProtection="0"/>
    <xf numFmtId="0" fontId="18" fillId="25" borderId="158" applyNumberFormat="0" applyFont="0" applyAlignment="0" applyProtection="0"/>
    <xf numFmtId="0" fontId="74" fillId="20" borderId="144" applyNumberFormat="0" applyAlignment="0" applyProtection="0"/>
    <xf numFmtId="0" fontId="18" fillId="25" borderId="158" applyNumberFormat="0" applyFont="0" applyAlignment="0" applyProtection="0"/>
    <xf numFmtId="0" fontId="74" fillId="20" borderId="144" applyNumberFormat="0" applyAlignment="0" applyProtection="0"/>
    <xf numFmtId="0" fontId="52" fillId="47" borderId="131">
      <alignment horizontal="right" vertical="center"/>
    </xf>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72" fillId="21" borderId="151"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72" fillId="21" borderId="151" applyNumberFormat="0" applyAlignment="0" applyProtection="0"/>
    <xf numFmtId="0" fontId="72" fillId="21" borderId="151" applyNumberFormat="0" applyAlignment="0" applyProtection="0"/>
    <xf numFmtId="0" fontId="72" fillId="21" borderId="151" applyNumberFormat="0" applyAlignment="0" applyProtection="0"/>
    <xf numFmtId="0" fontId="86" fillId="21" borderId="150" applyNumberFormat="0" applyAlignment="0" applyProtection="0"/>
    <xf numFmtId="0" fontId="86" fillId="21" borderId="150" applyNumberFormat="0" applyAlignment="0" applyProtection="0"/>
    <xf numFmtId="0" fontId="86" fillId="21" borderId="150" applyNumberFormat="0" applyAlignment="0" applyProtection="0"/>
    <xf numFmtId="0" fontId="72" fillId="21" borderId="151" applyNumberFormat="0" applyAlignment="0" applyProtection="0"/>
    <xf numFmtId="0" fontId="72" fillId="21" borderId="151" applyNumberFormat="0" applyAlignment="0" applyProtection="0"/>
    <xf numFmtId="0" fontId="72" fillId="21" borderId="151" applyNumberFormat="0" applyAlignment="0" applyProtection="0"/>
    <xf numFmtId="0" fontId="72" fillId="21" borderId="151"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86" fillId="30" borderId="150" applyNumberFormat="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74" fillId="20" borderId="193" applyNumberFormat="0" applyAlignment="0" applyProtection="0"/>
    <xf numFmtId="0" fontId="74" fillId="20" borderId="193" applyNumberFormat="0" applyAlignment="0" applyProtection="0"/>
    <xf numFmtId="0" fontId="74" fillId="20" borderId="202" applyNumberFormat="0" applyAlignment="0" applyProtection="0"/>
    <xf numFmtId="0" fontId="48" fillId="30" borderId="157" applyNumberFormat="0" applyAlignment="0" applyProtection="0"/>
    <xf numFmtId="0" fontId="53" fillId="47" borderId="165"/>
    <xf numFmtId="0" fontId="48" fillId="30" borderId="157" applyNumberFormat="0" applyAlignment="0" applyProtection="0"/>
    <xf numFmtId="0" fontId="49" fillId="21" borderId="166" applyNumberFormat="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3"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25"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25" fillId="25" borderId="136" applyNumberFormat="0" applyFont="0" applyAlignment="0" applyProtection="0"/>
    <xf numFmtId="0" fontId="25" fillId="25" borderId="136" applyNumberFormat="0" applyFont="0" applyAlignment="0" applyProtection="0"/>
    <xf numFmtId="0" fontId="25" fillId="25" borderId="136"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5" fillId="25" borderId="136" applyNumberFormat="0" applyFont="0" applyAlignment="0" applyProtection="0"/>
    <xf numFmtId="0" fontId="25" fillId="25" borderId="136" applyNumberFormat="0" applyFont="0" applyAlignment="0" applyProtection="0"/>
    <xf numFmtId="0" fontId="25" fillId="25" borderId="136" applyNumberFormat="0" applyFont="0" applyAlignment="0" applyProtection="0"/>
    <xf numFmtId="0" fontId="25"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18" fillId="25" borderId="136" applyNumberFormat="0" applyFon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72" fillId="21" borderId="139"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72" fillId="21" borderId="139" applyNumberFormat="0" applyAlignment="0" applyProtection="0"/>
    <xf numFmtId="0" fontId="72" fillId="21" borderId="139" applyNumberFormat="0" applyAlignment="0" applyProtection="0"/>
    <xf numFmtId="0" fontId="72" fillId="21" borderId="139" applyNumberFormat="0" applyAlignment="0" applyProtection="0"/>
    <xf numFmtId="0" fontId="86" fillId="21" borderId="138" applyNumberFormat="0" applyAlignment="0" applyProtection="0"/>
    <xf numFmtId="0" fontId="86" fillId="21" borderId="138" applyNumberFormat="0" applyAlignment="0" applyProtection="0"/>
    <xf numFmtId="0" fontId="86" fillId="21" borderId="138" applyNumberFormat="0" applyAlignment="0" applyProtection="0"/>
    <xf numFmtId="0" fontId="72" fillId="21" borderId="139" applyNumberFormat="0" applyAlignment="0" applyProtection="0"/>
    <xf numFmtId="0" fontId="72" fillId="21" borderId="139" applyNumberFormat="0" applyAlignment="0" applyProtection="0"/>
    <xf numFmtId="0" fontId="72" fillId="21" borderId="139" applyNumberFormat="0" applyAlignment="0" applyProtection="0"/>
    <xf numFmtId="0" fontId="72" fillId="21" borderId="139"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86" fillId="30" borderId="138" applyNumberFormat="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86" fillId="0" borderId="154" applyNumberFormat="0" applyFill="0" applyAlignment="0" applyProtection="0"/>
    <xf numFmtId="0" fontId="91" fillId="0" borderId="153" applyNumberFormat="0" applyFill="0" applyAlignment="0" applyProtection="0"/>
    <xf numFmtId="0" fontId="91" fillId="0" borderId="153" applyNumberFormat="0" applyFill="0" applyAlignment="0" applyProtection="0"/>
    <xf numFmtId="0" fontId="91" fillId="0" borderId="153" applyNumberFormat="0" applyFill="0" applyAlignment="0" applyProtection="0"/>
    <xf numFmtId="0" fontId="91" fillId="0" borderId="153"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51" fillId="50" borderId="177">
      <alignment horizontal="left" vertical="center"/>
    </xf>
    <xf numFmtId="0" fontId="55" fillId="47" borderId="177">
      <alignment horizontal="left" vertical="center"/>
    </xf>
    <xf numFmtId="0" fontId="74" fillId="20" borderId="178" applyNumberFormat="0" applyAlignment="0" applyProtection="0"/>
    <xf numFmtId="0" fontId="48" fillId="30" borderId="144" applyNumberFormat="0" applyAlignment="0" applyProtection="0"/>
    <xf numFmtId="0" fontId="18" fillId="25" borderId="158" applyNumberFormat="0" applyFont="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1"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86" fillId="0" borderId="142" applyNumberFormat="0" applyFill="0" applyAlignment="0" applyProtection="0"/>
    <xf numFmtId="0" fontId="86" fillId="0" borderId="142" applyNumberFormat="0" applyFill="0" applyAlignment="0" applyProtection="0"/>
    <xf numFmtId="0" fontId="86" fillId="0" borderId="142"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91" fillId="0" borderId="140" applyNumberFormat="0" applyFill="0" applyAlignment="0" applyProtection="0"/>
    <xf numFmtId="0" fontId="48" fillId="30" borderId="144" applyNumberFormat="0" applyAlignment="0" applyProtection="0"/>
    <xf numFmtId="0" fontId="74" fillId="20" borderId="178" applyNumberFormat="0" applyAlignment="0" applyProtection="0"/>
    <xf numFmtId="0" fontId="55" fillId="47" borderId="177">
      <alignment horizontal="left" vertical="center"/>
    </xf>
    <xf numFmtId="0" fontId="52" fillId="47" borderId="155">
      <alignment horizontal="right" vertical="center"/>
    </xf>
    <xf numFmtId="0" fontId="52" fillId="47" borderId="155">
      <alignment horizontal="right" vertical="center"/>
    </xf>
    <xf numFmtId="1" fontId="51" fillId="47" borderId="155">
      <alignment horizontal="right" vertical="center"/>
    </xf>
    <xf numFmtId="1" fontId="51" fillId="47" borderId="155">
      <alignment horizontal="right" vertical="center"/>
    </xf>
    <xf numFmtId="1" fontId="51" fillId="47" borderId="155">
      <alignment horizontal="right" vertical="center"/>
    </xf>
    <xf numFmtId="0" fontId="51" fillId="48" borderId="155">
      <alignment horizontal="center" vertical="center"/>
    </xf>
    <xf numFmtId="0" fontId="51" fillId="48" borderId="155">
      <alignment horizontal="center" vertical="center"/>
    </xf>
    <xf numFmtId="0" fontId="51" fillId="50" borderId="177">
      <alignment horizontal="left" vertical="center"/>
    </xf>
    <xf numFmtId="0" fontId="74" fillId="20" borderId="202" applyNumberFormat="0" applyAlignment="0" applyProtection="0"/>
    <xf numFmtId="0" fontId="18" fillId="25" borderId="15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91" fillId="0" borderId="153" applyNumberFormat="0" applyFill="0" applyAlignment="0" applyProtection="0"/>
    <xf numFmtId="0" fontId="18" fillId="25" borderId="148" applyNumberFormat="0" applyFont="0" applyAlignment="0" applyProtection="0"/>
    <xf numFmtId="0" fontId="18" fillId="25" borderId="158" applyNumberFormat="0" applyFont="0" applyAlignment="0" applyProtection="0"/>
    <xf numFmtId="0" fontId="48" fillId="30" borderId="135" applyNumberFormat="0" applyAlignment="0" applyProtection="0"/>
    <xf numFmtId="0" fontId="18" fillId="25" borderId="158" applyNumberFormat="0" applyFont="0" applyAlignment="0" applyProtection="0"/>
    <xf numFmtId="0" fontId="48" fillId="30" borderId="135" applyNumberFormat="0" applyAlignment="0" applyProtection="0"/>
    <xf numFmtId="0" fontId="48" fillId="30" borderId="135" applyNumberFormat="0" applyAlignment="0" applyProtection="0"/>
    <xf numFmtId="0" fontId="74" fillId="20" borderId="202" applyNumberFormat="0" applyAlignment="0" applyProtection="0"/>
    <xf numFmtId="0" fontId="86" fillId="30" borderId="160" applyNumberFormat="0" applyAlignment="0" applyProtection="0"/>
    <xf numFmtId="0" fontId="86" fillId="30" borderId="160" applyNumberFormat="0" applyAlignment="0" applyProtection="0"/>
    <xf numFmtId="0" fontId="18" fillId="25" borderId="148" applyNumberFormat="0" applyFont="0" applyAlignment="0" applyProtection="0"/>
    <xf numFmtId="0" fontId="48" fillId="30" borderId="135"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86" fillId="30" borderId="160"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74" fillId="20" borderId="202" applyNumberFormat="0" applyAlignment="0" applyProtection="0"/>
    <xf numFmtId="0" fontId="72" fillId="21" borderId="161" applyNumberFormat="0" applyAlignment="0" applyProtection="0"/>
    <xf numFmtId="0" fontId="18" fillId="25" borderId="148"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86" fillId="30" borderId="150" applyNumberFormat="0" applyAlignment="0" applyProtection="0"/>
    <xf numFmtId="0" fontId="86" fillId="30" borderId="150" applyNumberFormat="0" applyAlignment="0" applyProtection="0"/>
    <xf numFmtId="0" fontId="91" fillId="0" borderId="152" applyNumberFormat="0" applyFill="0" applyAlignment="0" applyProtection="0"/>
    <xf numFmtId="0" fontId="86" fillId="30" borderId="160"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5" fillId="33" borderId="178" applyNumberFormat="0" applyAlignment="0" applyProtection="0"/>
    <xf numFmtId="0" fontId="75" fillId="33" borderId="178" applyNumberFormat="0" applyAlignment="0" applyProtection="0"/>
    <xf numFmtId="0" fontId="75" fillId="33" borderId="178" applyNumberFormat="0" applyAlignment="0" applyProtection="0"/>
    <xf numFmtId="0" fontId="75" fillId="33" borderId="178" applyNumberFormat="0" applyAlignment="0" applyProtection="0"/>
    <xf numFmtId="0" fontId="74" fillId="20" borderId="178" applyNumberFormat="0" applyAlignment="0" applyProtection="0"/>
    <xf numFmtId="0" fontId="74" fillId="20" borderId="178" applyNumberFormat="0" applyAlignment="0" applyProtection="0"/>
    <xf numFmtId="0" fontId="75" fillId="33" borderId="178" applyNumberFormat="0" applyAlignment="0" applyProtection="0"/>
    <xf numFmtId="0" fontId="75" fillId="33"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4" fillId="20" borderId="178" applyNumberFormat="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91" fillId="0" borderId="153" applyNumberFormat="0" applyFill="0" applyAlignment="0" applyProtection="0"/>
    <xf numFmtId="0" fontId="86" fillId="30" borderId="150" applyNumberFormat="0" applyAlignment="0" applyProtection="0"/>
    <xf numFmtId="0" fontId="86" fillId="0" borderId="154" applyNumberFormat="0" applyFill="0" applyAlignment="0" applyProtection="0"/>
    <xf numFmtId="0" fontId="86" fillId="30" borderId="150" applyNumberFormat="0" applyAlignment="0" applyProtection="0"/>
    <xf numFmtId="0" fontId="86" fillId="30" borderId="150" applyNumberFormat="0" applyAlignment="0" applyProtection="0"/>
    <xf numFmtId="0" fontId="8" fillId="25" borderId="149" applyNumberFormat="0" applyFont="0" applyAlignment="0" applyProtection="0"/>
    <xf numFmtId="0" fontId="18" fillId="25" borderId="148" applyNumberFormat="0" applyFont="0" applyAlignment="0" applyProtection="0"/>
    <xf numFmtId="0" fontId="18" fillId="25" borderId="148" applyNumberFormat="0" applyFont="0" applyAlignment="0" applyProtection="0"/>
    <xf numFmtId="0" fontId="72" fillId="21" borderId="161" applyNumberFormat="0" applyAlignment="0" applyProtection="0"/>
    <xf numFmtId="0" fontId="86" fillId="0" borderId="154" applyNumberFormat="0" applyFill="0" applyAlignment="0" applyProtection="0"/>
    <xf numFmtId="0" fontId="86" fillId="30" borderId="150" applyNumberFormat="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3" applyNumberFormat="0" applyFill="0" applyAlignment="0" applyProtection="0"/>
    <xf numFmtId="0" fontId="18" fillId="25" borderId="148" applyNumberFormat="0" applyFont="0" applyAlignment="0" applyProtection="0"/>
    <xf numFmtId="0" fontId="86" fillId="30" borderId="160" applyNumberFormat="0" applyAlignment="0" applyProtection="0"/>
    <xf numFmtId="0" fontId="74" fillId="20" borderId="202" applyNumberFormat="0" applyAlignment="0" applyProtection="0"/>
    <xf numFmtId="1" fontId="51" fillId="47" borderId="143">
      <alignment horizontal="right" vertical="center"/>
    </xf>
    <xf numFmtId="0" fontId="48" fillId="30" borderId="135" applyNumberFormat="0" applyAlignment="0" applyProtection="0"/>
    <xf numFmtId="0" fontId="18" fillId="25" borderId="158" applyNumberFormat="0" applyFont="0" applyAlignment="0" applyProtection="0"/>
    <xf numFmtId="1" fontId="51" fillId="47" borderId="143">
      <alignment horizontal="right" vertical="center"/>
    </xf>
    <xf numFmtId="0" fontId="86" fillId="30" borderId="150" applyNumberFormat="0" applyAlignment="0" applyProtection="0"/>
    <xf numFmtId="0" fontId="86" fillId="30" borderId="150" applyNumberFormat="0" applyAlignment="0" applyProtection="0"/>
    <xf numFmtId="0" fontId="91" fillId="0" borderId="152" applyNumberFormat="0" applyFill="0" applyAlignment="0" applyProtection="0"/>
    <xf numFmtId="0" fontId="18" fillId="25" borderId="148" applyNumberFormat="0" applyFont="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9" fillId="21" borderId="144" applyNumberFormat="0" applyAlignment="0" applyProtection="0"/>
    <xf numFmtId="0" fontId="49" fillId="21" borderId="144" applyNumberFormat="0" applyAlignment="0" applyProtection="0"/>
    <xf numFmtId="0" fontId="49" fillId="21" borderId="144" applyNumberFormat="0" applyAlignment="0" applyProtection="0"/>
    <xf numFmtId="0" fontId="49" fillId="21" borderId="144" applyNumberFormat="0" applyAlignment="0" applyProtection="0"/>
    <xf numFmtId="0" fontId="48" fillId="21" borderId="144" applyNumberFormat="0" applyAlignment="0" applyProtection="0"/>
    <xf numFmtId="0" fontId="48" fillId="21" borderId="144" applyNumberFormat="0" applyAlignment="0" applyProtection="0"/>
    <xf numFmtId="0" fontId="48" fillId="21" borderId="144" applyNumberFormat="0" applyAlignment="0" applyProtection="0"/>
    <xf numFmtId="0" fontId="49" fillId="21" borderId="144" applyNumberFormat="0" applyAlignment="0" applyProtection="0"/>
    <xf numFmtId="0" fontId="49" fillId="21" borderId="144" applyNumberFormat="0" applyAlignment="0" applyProtection="0"/>
    <xf numFmtId="0" fontId="49" fillId="21"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9" fillId="21"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48" fillId="30" borderId="144" applyNumberFormat="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1" fontId="51" fillId="47" borderId="155">
      <alignment horizontal="right" vertical="center"/>
    </xf>
    <xf numFmtId="1" fontId="51" fillId="47" borderId="155">
      <alignment horizontal="right" vertical="center"/>
    </xf>
    <xf numFmtId="1" fontId="51" fillId="47" borderId="155">
      <alignment horizontal="right" vertical="center"/>
    </xf>
    <xf numFmtId="0" fontId="52" fillId="47" borderId="155">
      <alignment horizontal="right" vertical="center"/>
    </xf>
    <xf numFmtId="0" fontId="52" fillId="47" borderId="155">
      <alignment horizontal="right" vertical="center"/>
    </xf>
    <xf numFmtId="0" fontId="52" fillId="47" borderId="155">
      <alignment horizontal="right" vertical="center"/>
    </xf>
    <xf numFmtId="0" fontId="51" fillId="48" borderId="155">
      <alignment horizontal="center" vertical="center"/>
    </xf>
    <xf numFmtId="0" fontId="70" fillId="0" borderId="179" applyNumberFormat="0" applyFill="0" applyAlignment="0" applyProtection="0"/>
    <xf numFmtId="0" fontId="53" fillId="47" borderId="155">
      <alignment horizontal="left" vertical="center"/>
    </xf>
    <xf numFmtId="0" fontId="53" fillId="47" borderId="155">
      <alignment horizontal="left" vertical="center"/>
    </xf>
    <xf numFmtId="0" fontId="53" fillId="47" borderId="155">
      <alignment horizontal="left" vertical="center"/>
    </xf>
    <xf numFmtId="0" fontId="53" fillId="47" borderId="155"/>
    <xf numFmtId="0" fontId="53" fillId="47" borderId="155"/>
    <xf numFmtId="0" fontId="53" fillId="47" borderId="155"/>
    <xf numFmtId="0" fontId="52" fillId="47" borderId="155">
      <alignment horizontal="right" vertical="center"/>
    </xf>
    <xf numFmtId="0" fontId="54" fillId="49" borderId="155">
      <alignment horizontal="left" vertical="center"/>
    </xf>
    <xf numFmtId="0" fontId="54" fillId="49" borderId="155">
      <alignment horizontal="left" vertical="center"/>
    </xf>
    <xf numFmtId="0" fontId="54" fillId="49" borderId="155">
      <alignment horizontal="left" vertical="center"/>
    </xf>
    <xf numFmtId="0" fontId="54" fillId="49" borderId="155">
      <alignment horizontal="left" vertical="center"/>
    </xf>
    <xf numFmtId="0" fontId="54" fillId="49" borderId="155">
      <alignment horizontal="left" vertical="center"/>
    </xf>
    <xf numFmtId="0" fontId="54" fillId="49" borderId="155">
      <alignment horizontal="left" vertical="center"/>
    </xf>
    <xf numFmtId="0" fontId="55" fillId="47" borderId="155">
      <alignment horizontal="left" vertical="center"/>
    </xf>
    <xf numFmtId="0" fontId="55" fillId="47" borderId="155">
      <alignment horizontal="left" vertical="center"/>
    </xf>
    <xf numFmtId="0" fontId="55" fillId="47" borderId="155">
      <alignment horizontal="left" vertical="center"/>
    </xf>
    <xf numFmtId="0" fontId="70" fillId="0" borderId="179" applyNumberFormat="0" applyFill="0" applyAlignment="0" applyProtection="0"/>
    <xf numFmtId="0" fontId="51" fillId="50" borderId="155">
      <alignment horizontal="left" vertical="center"/>
    </xf>
    <xf numFmtId="0" fontId="51" fillId="50" borderId="155">
      <alignment horizontal="left" vertical="center"/>
    </xf>
    <xf numFmtId="0" fontId="51" fillId="50" borderId="155">
      <alignment horizontal="left" vertical="center"/>
    </xf>
    <xf numFmtId="0" fontId="70" fillId="0" borderId="179" applyNumberFormat="0" applyFill="0" applyAlignment="0" applyProtection="0"/>
    <xf numFmtId="0" fontId="71" fillId="0" borderId="180" applyNumberFormat="0" applyFill="0" applyAlignment="0" applyProtection="0"/>
    <xf numFmtId="0" fontId="71" fillId="0" borderId="180" applyNumberFormat="0" applyFill="0" applyAlignment="0" applyProtection="0"/>
    <xf numFmtId="0" fontId="71" fillId="0" borderId="180" applyNumberFormat="0" applyFill="0" applyAlignment="0" applyProtection="0"/>
    <xf numFmtId="0" fontId="71" fillId="0" borderId="180" applyNumberFormat="0" applyFill="0" applyAlignment="0" applyProtection="0"/>
    <xf numFmtId="0" fontId="71" fillId="0" borderId="180" applyNumberFormat="0" applyFill="0" applyAlignment="0" applyProtection="0"/>
    <xf numFmtId="0" fontId="72" fillId="0" borderId="181" applyNumberFormat="0" applyFill="0" applyAlignment="0" applyProtection="0"/>
    <xf numFmtId="0" fontId="72" fillId="0" borderId="181" applyNumberFormat="0" applyFill="0" applyAlignment="0" applyProtection="0"/>
    <xf numFmtId="0" fontId="72" fillId="0" borderId="181"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1" fillId="0" borderId="180"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70" fillId="0" borderId="179" applyNumberFormat="0" applyFill="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9" fillId="21"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9" fillId="21" borderId="193"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5" fillId="33" borderId="157" applyNumberFormat="0" applyAlignment="0" applyProtection="0"/>
    <xf numFmtId="0" fontId="75" fillId="33" borderId="157" applyNumberFormat="0" applyAlignment="0" applyProtection="0"/>
    <xf numFmtId="0" fontId="75" fillId="33" borderId="157" applyNumberFormat="0" applyAlignment="0" applyProtection="0"/>
    <xf numFmtId="0" fontId="75" fillId="33"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5" fillId="33" borderId="157" applyNumberFormat="0" applyAlignment="0" applyProtection="0"/>
    <xf numFmtId="0" fontId="75" fillId="33" borderId="157" applyNumberFormat="0" applyAlignment="0" applyProtection="0"/>
    <xf numFmtId="0" fontId="75" fillId="33"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5" fillId="33"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74" fillId="20" borderId="157" applyNumberFormat="0" applyAlignment="0" applyProtection="0"/>
    <xf numFmtId="0" fontId="49" fillId="21" borderId="193" applyNumberFormat="0" applyAlignment="0" applyProtection="0"/>
    <xf numFmtId="0" fontId="49" fillId="21" borderId="193" applyNumberFormat="0" applyAlignment="0" applyProtection="0"/>
    <xf numFmtId="0" fontId="48" fillId="21" borderId="193" applyNumberFormat="0" applyAlignment="0" applyProtection="0"/>
    <xf numFmtId="0" fontId="48" fillId="21" borderId="193" applyNumberFormat="0" applyAlignment="0" applyProtection="0"/>
    <xf numFmtId="0" fontId="48" fillId="21" borderId="193" applyNumberFormat="0" applyAlignment="0" applyProtection="0"/>
    <xf numFmtId="0" fontId="49" fillId="21" borderId="193" applyNumberFormat="0" applyAlignment="0" applyProtection="0"/>
    <xf numFmtId="0" fontId="49" fillId="21" borderId="193" applyNumberFormat="0" applyAlignment="0" applyProtection="0"/>
    <xf numFmtId="0" fontId="49" fillId="21" borderId="193" applyNumberFormat="0" applyAlignment="0" applyProtection="0"/>
    <xf numFmtId="0" fontId="49" fillId="21"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55" fillId="47" borderId="177">
      <alignment horizontal="left" vertical="center"/>
    </xf>
    <xf numFmtId="0" fontId="54" fillId="49" borderId="177">
      <alignment horizontal="left" vertical="center"/>
    </xf>
    <xf numFmtId="0" fontId="54" fillId="49" borderId="177">
      <alignment horizontal="left" vertical="center"/>
    </xf>
    <xf numFmtId="0" fontId="54" fillId="49" borderId="177">
      <alignment horizontal="left" vertical="center"/>
    </xf>
    <xf numFmtId="0" fontId="54" fillId="49" borderId="177">
      <alignment horizontal="left" vertical="center"/>
    </xf>
    <xf numFmtId="0" fontId="54" fillId="49" borderId="177">
      <alignment horizontal="left" vertical="center"/>
    </xf>
    <xf numFmtId="0" fontId="54" fillId="49" borderId="177">
      <alignment horizontal="left" vertical="center"/>
    </xf>
    <xf numFmtId="0" fontId="52" fillId="47" borderId="177">
      <alignment horizontal="right" vertical="center"/>
    </xf>
    <xf numFmtId="0" fontId="53" fillId="47" borderId="177"/>
    <xf numFmtId="0" fontId="53" fillId="47" borderId="177"/>
    <xf numFmtId="0" fontId="53" fillId="47" borderId="177"/>
    <xf numFmtId="0" fontId="53" fillId="47" borderId="177">
      <alignment horizontal="left" vertical="center"/>
    </xf>
    <xf numFmtId="0" fontId="53" fillId="47" borderId="177">
      <alignment horizontal="left" vertical="center"/>
    </xf>
    <xf numFmtId="0" fontId="53" fillId="47" borderId="177">
      <alignment horizontal="left" vertical="center"/>
    </xf>
    <xf numFmtId="0" fontId="51" fillId="48" borderId="177">
      <alignment horizontal="center" vertical="center"/>
    </xf>
    <xf numFmtId="0" fontId="48" fillId="30" borderId="193" applyNumberFormat="0" applyAlignment="0" applyProtection="0"/>
    <xf numFmtId="0" fontId="52" fillId="47" borderId="177">
      <alignment horizontal="right" vertical="center"/>
    </xf>
    <xf numFmtId="0" fontId="52" fillId="47" borderId="177">
      <alignment horizontal="right" vertical="center"/>
    </xf>
    <xf numFmtId="0" fontId="52" fillId="47" borderId="177">
      <alignment horizontal="right" vertical="center"/>
    </xf>
    <xf numFmtId="1" fontId="51" fillId="47" borderId="177">
      <alignment horizontal="right" vertical="center"/>
    </xf>
    <xf numFmtId="1" fontId="51" fillId="47" borderId="177">
      <alignment horizontal="right" vertical="center"/>
    </xf>
    <xf numFmtId="1" fontId="51" fillId="47" borderId="177">
      <alignment horizontal="right" vertical="center"/>
    </xf>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9" fillId="21"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9" fillId="21" borderId="166" applyNumberFormat="0" applyAlignment="0" applyProtection="0"/>
    <xf numFmtId="0" fontId="49" fillId="21" borderId="166" applyNumberFormat="0" applyAlignment="0" applyProtection="0"/>
    <xf numFmtId="0" fontId="49" fillId="21" borderId="166" applyNumberFormat="0" applyAlignment="0" applyProtection="0"/>
    <xf numFmtId="0" fontId="48" fillId="21" borderId="166" applyNumberFormat="0" applyAlignment="0" applyProtection="0"/>
    <xf numFmtId="0" fontId="48" fillId="21" borderId="166" applyNumberFormat="0" applyAlignment="0" applyProtection="0"/>
    <xf numFmtId="0" fontId="48" fillId="21" borderId="166" applyNumberFormat="0" applyAlignment="0" applyProtection="0"/>
    <xf numFmtId="0" fontId="49" fillId="21" borderId="166" applyNumberFormat="0" applyAlignment="0" applyProtection="0"/>
    <xf numFmtId="0" fontId="49" fillId="21"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74" fillId="20" borderId="202" applyNumberFormat="0" applyAlignment="0" applyProtection="0"/>
    <xf numFmtId="0" fontId="74" fillId="20" borderId="202" applyNumberFormat="0" applyAlignment="0" applyProtection="0"/>
    <xf numFmtId="0" fontId="86" fillId="30" borderId="160" applyNumberFormat="0" applyAlignment="0" applyProtection="0"/>
    <xf numFmtId="0" fontId="74" fillId="20" borderId="202" applyNumberFormat="0" applyAlignment="0" applyProtection="0"/>
    <xf numFmtId="0" fontId="86" fillId="30" borderId="160" applyNumberFormat="0" applyAlignment="0" applyProtection="0"/>
    <xf numFmtId="0" fontId="91" fillId="0" borderId="162" applyNumberFormat="0" applyFill="0" applyAlignment="0" applyProtection="0"/>
    <xf numFmtId="0" fontId="18" fillId="25" borderId="158" applyNumberFormat="0" applyFont="0" applyAlignment="0" applyProtection="0"/>
    <xf numFmtId="0" fontId="18" fillId="25" borderId="158" applyNumberFormat="0" applyFont="0" applyAlignment="0" applyProtection="0"/>
    <xf numFmtId="0" fontId="74" fillId="20" borderId="178" applyNumberFormat="0" applyAlignment="0" applyProtection="0"/>
    <xf numFmtId="0" fontId="86" fillId="30" borderId="160" applyNumberFormat="0" applyAlignment="0" applyProtection="0"/>
    <xf numFmtId="0" fontId="86" fillId="30" borderId="160" applyNumberFormat="0" applyAlignment="0" applyProtection="0"/>
    <xf numFmtId="0" fontId="91" fillId="0" borderId="162" applyNumberFormat="0" applyFill="0" applyAlignment="0" applyProtection="0"/>
    <xf numFmtId="0" fontId="91" fillId="0" borderId="163" applyNumberFormat="0" applyFill="0" applyAlignment="0" applyProtection="0"/>
    <xf numFmtId="0" fontId="91" fillId="0" borderId="163" applyNumberFormat="0" applyFill="0" applyAlignment="0" applyProtection="0"/>
    <xf numFmtId="0" fontId="91" fillId="0" borderId="163" applyNumberFormat="0" applyFill="0" applyAlignment="0" applyProtection="0"/>
    <xf numFmtId="0" fontId="86" fillId="0" borderId="164" applyNumberFormat="0" applyFill="0" applyAlignment="0" applyProtection="0"/>
    <xf numFmtId="0" fontId="86" fillId="0" borderId="164" applyNumberFormat="0" applyFill="0" applyAlignment="0" applyProtection="0"/>
    <xf numFmtId="0" fontId="91" fillId="0" borderId="162" applyNumberFormat="0" applyFill="0" applyAlignment="0" applyProtection="0"/>
    <xf numFmtId="0" fontId="91" fillId="0" borderId="162" applyNumberFormat="0" applyFill="0" applyAlignment="0" applyProtection="0"/>
    <xf numFmtId="0" fontId="18" fillId="25" borderId="158" applyNumberFormat="0" applyFont="0" applyAlignment="0" applyProtection="0"/>
    <xf numFmtId="0" fontId="18" fillId="25" borderId="158" applyNumberFormat="0" applyFont="0" applyAlignment="0" applyProtection="0"/>
    <xf numFmtId="0" fontId="74" fillId="20" borderId="178" applyNumberFormat="0" applyAlignment="0" applyProtection="0"/>
    <xf numFmtId="0" fontId="51" fillId="50" borderId="177">
      <alignment horizontal="left" vertical="center"/>
    </xf>
    <xf numFmtId="0" fontId="74" fillId="20" borderId="178" applyNumberFormat="0" applyAlignment="0" applyProtection="0"/>
    <xf numFmtId="0" fontId="74" fillId="20" borderId="178" applyNumberFormat="0" applyAlignment="0" applyProtection="0"/>
    <xf numFmtId="0" fontId="48" fillId="30" borderId="193" applyNumberFormat="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91" fillId="0" borderId="152" applyNumberFormat="0" applyFill="0" applyAlignment="0" applyProtection="0"/>
    <xf numFmtId="0" fontId="48" fillId="30" borderId="157"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93" applyNumberFormat="0" applyAlignment="0" applyProtection="0"/>
    <xf numFmtId="0" fontId="70" fillId="0" borderId="179" applyNumberFormat="0" applyFill="0" applyAlignment="0" applyProtection="0"/>
    <xf numFmtId="0" fontId="48" fillId="30" borderId="157" applyNumberFormat="0" applyAlignment="0" applyProtection="0"/>
    <xf numFmtId="0" fontId="48" fillId="30" borderId="157"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66" applyNumberFormat="0" applyAlignment="0" applyProtection="0"/>
    <xf numFmtId="0" fontId="48" fillId="30" borderId="178" applyNumberFormat="0" applyAlignment="0" applyProtection="0"/>
    <xf numFmtId="0" fontId="49" fillId="21" borderId="166" applyNumberFormat="0" applyAlignment="0" applyProtection="0"/>
    <xf numFmtId="0" fontId="18" fillId="25" borderId="158" applyNumberFormat="0" applyFont="0" applyAlignment="0" applyProtection="0"/>
    <xf numFmtId="0" fontId="91" fillId="0" borderId="162" applyNumberFormat="0" applyFill="0" applyAlignment="0" applyProtection="0"/>
    <xf numFmtId="0" fontId="86" fillId="30" borderId="160" applyNumberFormat="0" applyAlignment="0" applyProtection="0"/>
    <xf numFmtId="0" fontId="18" fillId="25" borderId="158" applyNumberFormat="0" applyFont="0" applyAlignment="0" applyProtection="0"/>
    <xf numFmtId="0" fontId="86" fillId="30" borderId="160" applyNumberFormat="0" applyAlignment="0" applyProtection="0"/>
    <xf numFmtId="0" fontId="74" fillId="20" borderId="202" applyNumberFormat="0" applyAlignment="0" applyProtection="0"/>
    <xf numFmtId="0" fontId="18" fillId="25" borderId="158" applyNumberFormat="0" applyFont="0" applyAlignment="0" applyProtection="0"/>
    <xf numFmtId="0" fontId="74" fillId="2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1" fontId="51" fillId="47" borderId="165">
      <alignment horizontal="right" vertical="center"/>
    </xf>
    <xf numFmtId="1" fontId="51" fillId="47" borderId="165">
      <alignment horizontal="right" vertical="center"/>
    </xf>
    <xf numFmtId="1" fontId="51" fillId="47" borderId="165">
      <alignment horizontal="right" vertical="center"/>
    </xf>
    <xf numFmtId="0" fontId="52" fillId="47" borderId="165">
      <alignment horizontal="right" vertical="center"/>
    </xf>
    <xf numFmtId="0" fontId="52" fillId="47" borderId="165">
      <alignment horizontal="right" vertical="center"/>
    </xf>
    <xf numFmtId="0" fontId="52" fillId="47" borderId="165">
      <alignment horizontal="right" vertical="center"/>
    </xf>
    <xf numFmtId="0" fontId="51" fillId="48" borderId="165">
      <alignment horizontal="center" vertical="center"/>
    </xf>
    <xf numFmtId="0" fontId="51" fillId="48" borderId="165">
      <alignment horizontal="center" vertical="center"/>
    </xf>
    <xf numFmtId="1" fontId="51" fillId="47" borderId="165">
      <alignment horizontal="right" vertical="center"/>
    </xf>
    <xf numFmtId="1" fontId="51" fillId="47" borderId="165">
      <alignment horizontal="right" vertical="center"/>
    </xf>
    <xf numFmtId="1" fontId="51" fillId="47" borderId="165">
      <alignment horizontal="right" vertical="center"/>
    </xf>
    <xf numFmtId="0" fontId="48" fillId="30" borderId="178" applyNumberFormat="0" applyAlignment="0" applyProtection="0"/>
    <xf numFmtId="0" fontId="53" fillId="47" borderId="165">
      <alignment horizontal="left" vertical="center"/>
    </xf>
    <xf numFmtId="0" fontId="53" fillId="47" borderId="165">
      <alignment horizontal="left" vertical="center"/>
    </xf>
    <xf numFmtId="0" fontId="52" fillId="47" borderId="165">
      <alignment horizontal="right" vertical="center"/>
    </xf>
    <xf numFmtId="0" fontId="52" fillId="47" borderId="165">
      <alignment horizontal="right" vertical="center"/>
    </xf>
    <xf numFmtId="0" fontId="52" fillId="47" borderId="165">
      <alignment horizontal="right" vertical="center"/>
    </xf>
    <xf numFmtId="0" fontId="54" fillId="49" borderId="165">
      <alignment horizontal="left" vertical="center"/>
    </xf>
    <xf numFmtId="0" fontId="54" fillId="49" borderId="165">
      <alignment horizontal="left" vertical="center"/>
    </xf>
    <xf numFmtId="0" fontId="54" fillId="49" borderId="165">
      <alignment horizontal="left" vertical="center"/>
    </xf>
    <xf numFmtId="0" fontId="54" fillId="49" borderId="165">
      <alignment horizontal="left" vertical="center"/>
    </xf>
    <xf numFmtId="0" fontId="54" fillId="49" borderId="165">
      <alignment horizontal="left" vertical="center"/>
    </xf>
    <xf numFmtId="0" fontId="54" fillId="49" borderId="165">
      <alignment horizontal="left" vertical="center"/>
    </xf>
    <xf numFmtId="0" fontId="55" fillId="47" borderId="165">
      <alignment horizontal="left" vertical="center"/>
    </xf>
    <xf numFmtId="0" fontId="55" fillId="47" borderId="165">
      <alignment horizontal="left" vertical="center"/>
    </xf>
    <xf numFmtId="0" fontId="55" fillId="47" borderId="165">
      <alignment horizontal="left" vertical="center"/>
    </xf>
    <xf numFmtId="0" fontId="51" fillId="50" borderId="165">
      <alignment horizontal="left" vertical="center"/>
    </xf>
    <xf numFmtId="0" fontId="51" fillId="50" borderId="165">
      <alignment horizontal="left" vertical="center"/>
    </xf>
    <xf numFmtId="0" fontId="51" fillId="50" borderId="165">
      <alignment horizontal="left" vertical="center"/>
    </xf>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9" fillId="21" borderId="178" applyNumberFormat="0" applyAlignment="0" applyProtection="0"/>
    <xf numFmtId="0" fontId="49" fillId="21" borderId="178" applyNumberFormat="0" applyAlignment="0" applyProtection="0"/>
    <xf numFmtId="0" fontId="49" fillId="21" borderId="178" applyNumberFormat="0" applyAlignment="0" applyProtection="0"/>
    <xf numFmtId="0" fontId="49" fillId="21" borderId="178" applyNumberFormat="0" applyAlignment="0" applyProtection="0"/>
    <xf numFmtId="0" fontId="48" fillId="21" borderId="178" applyNumberFormat="0" applyAlignment="0" applyProtection="0"/>
    <xf numFmtId="0" fontId="48" fillId="21" borderId="178" applyNumberFormat="0" applyAlignment="0" applyProtection="0"/>
    <xf numFmtId="0" fontId="48" fillId="21" borderId="178" applyNumberFormat="0" applyAlignment="0" applyProtection="0"/>
    <xf numFmtId="0" fontId="49" fillId="21" borderId="178" applyNumberFormat="0" applyAlignment="0" applyProtection="0"/>
    <xf numFmtId="0" fontId="49" fillId="21" borderId="178" applyNumberFormat="0" applyAlignment="0" applyProtection="0"/>
    <xf numFmtId="0" fontId="49" fillId="21" borderId="178"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9" fillId="21" borderId="157" applyNumberFormat="0" applyAlignment="0" applyProtection="0"/>
    <xf numFmtId="0" fontId="49" fillId="21" borderId="157" applyNumberFormat="0" applyAlignment="0" applyProtection="0"/>
    <xf numFmtId="0" fontId="49" fillId="21" borderId="157" applyNumberFormat="0" applyAlignment="0" applyProtection="0"/>
    <xf numFmtId="0" fontId="49" fillId="21" borderId="157" applyNumberFormat="0" applyAlignment="0" applyProtection="0"/>
    <xf numFmtId="0" fontId="48" fillId="21" borderId="157" applyNumberFormat="0" applyAlignment="0" applyProtection="0"/>
    <xf numFmtId="0" fontId="48" fillId="21" borderId="157" applyNumberFormat="0" applyAlignment="0" applyProtection="0"/>
    <xf numFmtId="0" fontId="48" fillId="21" borderId="157" applyNumberFormat="0" applyAlignment="0" applyProtection="0"/>
    <xf numFmtId="0" fontId="49" fillId="21" borderId="157" applyNumberFormat="0" applyAlignment="0" applyProtection="0"/>
    <xf numFmtId="0" fontId="49" fillId="21" borderId="157" applyNumberFormat="0" applyAlignment="0" applyProtection="0"/>
    <xf numFmtId="0" fontId="49" fillId="21"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9" fillId="21"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57"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9" fillId="21"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93" applyNumberFormat="0" applyAlignment="0" applyProtection="0"/>
    <xf numFmtId="0" fontId="48" fillId="30" borderId="193" applyNumberFormat="0" applyAlignment="0" applyProtection="0"/>
    <xf numFmtId="0" fontId="51" fillId="50" borderId="201">
      <alignment horizontal="left" vertical="center"/>
    </xf>
    <xf numFmtId="0" fontId="55" fillId="47" borderId="201">
      <alignment horizontal="left" vertical="center"/>
    </xf>
    <xf numFmtId="0" fontId="55" fillId="47" borderId="201">
      <alignment horizontal="left" vertical="center"/>
    </xf>
    <xf numFmtId="0" fontId="55" fillId="47" borderId="201">
      <alignment horizontal="left" vertical="center"/>
    </xf>
    <xf numFmtId="0" fontId="54" fillId="49" borderId="201">
      <alignment horizontal="left" vertical="center"/>
    </xf>
    <xf numFmtId="0" fontId="54" fillId="49" borderId="201">
      <alignment horizontal="left" vertical="center"/>
    </xf>
    <xf numFmtId="0" fontId="54" fillId="49" borderId="201">
      <alignment horizontal="left" vertical="center"/>
    </xf>
    <xf numFmtId="0" fontId="54" fillId="49" borderId="201">
      <alignment horizontal="left" vertical="center"/>
    </xf>
    <xf numFmtId="0" fontId="54" fillId="49" borderId="201">
      <alignment horizontal="left" vertical="center"/>
    </xf>
    <xf numFmtId="0" fontId="54" fillId="49" borderId="201">
      <alignment horizontal="left" vertical="center"/>
    </xf>
    <xf numFmtId="0" fontId="52" fillId="47" borderId="201">
      <alignment horizontal="right" vertical="center"/>
    </xf>
    <xf numFmtId="0" fontId="52" fillId="47" borderId="201">
      <alignment horizontal="right" vertical="center"/>
    </xf>
    <xf numFmtId="0" fontId="52" fillId="47" borderId="201">
      <alignment horizontal="right" vertical="center"/>
    </xf>
    <xf numFmtId="1" fontId="51" fillId="47" borderId="189">
      <alignment horizontal="right" vertical="center"/>
    </xf>
    <xf numFmtId="1" fontId="51" fillId="47" borderId="189">
      <alignment horizontal="right" vertical="center"/>
    </xf>
    <xf numFmtId="1" fontId="51" fillId="47" borderId="189">
      <alignment horizontal="right" vertical="center"/>
    </xf>
    <xf numFmtId="0" fontId="52" fillId="47" borderId="189">
      <alignment horizontal="right" vertical="center"/>
    </xf>
    <xf numFmtId="0" fontId="52" fillId="47" borderId="189">
      <alignment horizontal="right" vertical="center"/>
    </xf>
    <xf numFmtId="0" fontId="52" fillId="47" borderId="189">
      <alignment horizontal="right" vertical="center"/>
    </xf>
    <xf numFmtId="0" fontId="53" fillId="47" borderId="201"/>
    <xf numFmtId="0" fontId="51" fillId="48" borderId="189">
      <alignment horizontal="center" vertical="center"/>
    </xf>
    <xf numFmtId="0" fontId="51" fillId="48" borderId="189">
      <alignment horizontal="center" vertical="center"/>
    </xf>
    <xf numFmtId="0" fontId="51" fillId="48" borderId="189">
      <alignment horizontal="center" vertical="center"/>
    </xf>
    <xf numFmtId="1" fontId="51" fillId="47" borderId="189">
      <alignment horizontal="right" vertical="center"/>
    </xf>
    <xf numFmtId="1" fontId="51" fillId="47" borderId="189">
      <alignment horizontal="right" vertical="center"/>
    </xf>
    <xf numFmtId="1" fontId="51" fillId="47" borderId="189">
      <alignment horizontal="right" vertical="center"/>
    </xf>
    <xf numFmtId="0" fontId="53" fillId="47" borderId="201"/>
    <xf numFmtId="0" fontId="53" fillId="47" borderId="189">
      <alignment horizontal="left" vertical="center"/>
    </xf>
    <xf numFmtId="0" fontId="53" fillId="47" borderId="189">
      <alignment horizontal="left" vertical="center"/>
    </xf>
    <xf numFmtId="0" fontId="53" fillId="47" borderId="189">
      <alignment horizontal="left" vertical="center"/>
    </xf>
    <xf numFmtId="0" fontId="53" fillId="47" borderId="189"/>
    <xf numFmtId="0" fontId="53" fillId="47" borderId="189"/>
    <xf numFmtId="0" fontId="53" fillId="47" borderId="189"/>
    <xf numFmtId="0" fontId="52" fillId="47" borderId="189">
      <alignment horizontal="right" vertical="center"/>
    </xf>
    <xf numFmtId="0" fontId="52" fillId="47" borderId="189">
      <alignment horizontal="right" vertical="center"/>
    </xf>
    <xf numFmtId="0" fontId="52" fillId="47" borderId="189">
      <alignment horizontal="right" vertical="center"/>
    </xf>
    <xf numFmtId="0" fontId="54" fillId="49" borderId="189">
      <alignment horizontal="left" vertical="center"/>
    </xf>
    <xf numFmtId="0" fontId="54" fillId="49" borderId="189">
      <alignment horizontal="left" vertical="center"/>
    </xf>
    <xf numFmtId="0" fontId="54" fillId="49" borderId="189">
      <alignment horizontal="left" vertical="center"/>
    </xf>
    <xf numFmtId="0" fontId="54" fillId="49" borderId="189">
      <alignment horizontal="left" vertical="center"/>
    </xf>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1" fillId="0" borderId="168" applyNumberFormat="0" applyFill="0" applyAlignment="0" applyProtection="0"/>
    <xf numFmtId="0" fontId="70" fillId="0" borderId="167"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2" fillId="0" borderId="169" applyNumberFormat="0" applyFill="0" applyAlignment="0" applyProtection="0"/>
    <xf numFmtId="0" fontId="71" fillId="0" borderId="168" applyNumberFormat="0" applyFill="0" applyAlignment="0" applyProtection="0"/>
    <xf numFmtId="0" fontId="71" fillId="0" borderId="168" applyNumberFormat="0" applyFill="0" applyAlignment="0" applyProtection="0"/>
    <xf numFmtId="0" fontId="71" fillId="0" borderId="168" applyNumberFormat="0" applyFill="0" applyAlignment="0" applyProtection="0"/>
    <xf numFmtId="0" fontId="71" fillId="0" borderId="168" applyNumberFormat="0" applyFill="0" applyAlignment="0" applyProtection="0"/>
    <xf numFmtId="0" fontId="71" fillId="0" borderId="168" applyNumberFormat="0" applyFill="0" applyAlignment="0" applyProtection="0"/>
    <xf numFmtId="0" fontId="70" fillId="0" borderId="167" applyNumberFormat="0" applyFill="0" applyAlignment="0" applyProtection="0"/>
    <xf numFmtId="0" fontId="54" fillId="49" borderId="189">
      <alignment horizontal="left" vertical="center"/>
    </xf>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70" fillId="0" borderId="167" applyNumberFormat="0" applyFill="0" applyAlignment="0" applyProtection="0"/>
    <xf numFmtId="0" fontId="54" fillId="49" borderId="189">
      <alignment horizontal="left" vertical="center"/>
    </xf>
    <xf numFmtId="0" fontId="55" fillId="47" borderId="189">
      <alignment horizontal="left" vertical="center"/>
    </xf>
    <xf numFmtId="0" fontId="55" fillId="47" borderId="189">
      <alignment horizontal="left" vertical="center"/>
    </xf>
    <xf numFmtId="0" fontId="55" fillId="47" borderId="189">
      <alignment horizontal="left" vertical="center"/>
    </xf>
    <xf numFmtId="0" fontId="53" fillId="47" borderId="201"/>
    <xf numFmtId="0" fontId="51" fillId="50" borderId="189">
      <alignment horizontal="left" vertical="center"/>
    </xf>
    <xf numFmtId="0" fontId="51" fillId="50" borderId="189">
      <alignment horizontal="left" vertical="center"/>
    </xf>
    <xf numFmtId="0" fontId="51" fillId="50" borderId="189">
      <alignment horizontal="left" vertical="center"/>
    </xf>
    <xf numFmtId="0" fontId="53" fillId="47" borderId="201">
      <alignment horizontal="left" vertical="center"/>
    </xf>
    <xf numFmtId="0" fontId="53" fillId="47" borderId="201">
      <alignment horizontal="left" vertical="center"/>
    </xf>
    <xf numFmtId="0" fontId="53" fillId="47" borderId="201">
      <alignment horizontal="left" vertical="center"/>
    </xf>
    <xf numFmtId="1" fontId="51" fillId="47" borderId="201">
      <alignment horizontal="right" vertical="center"/>
    </xf>
    <xf numFmtId="0" fontId="51" fillId="48" borderId="201">
      <alignment horizontal="center" vertical="center"/>
    </xf>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5" fillId="33"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5" fillId="33" borderId="166" applyNumberFormat="0" applyAlignment="0" applyProtection="0"/>
    <xf numFmtId="0" fontId="75" fillId="33" borderId="166" applyNumberFormat="0" applyAlignment="0" applyProtection="0"/>
    <xf numFmtId="0" fontId="75" fillId="33"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5" fillId="33" borderId="166" applyNumberFormat="0" applyAlignment="0" applyProtection="0"/>
    <xf numFmtId="0" fontId="75" fillId="33" borderId="166" applyNumberFormat="0" applyAlignment="0" applyProtection="0"/>
    <xf numFmtId="0" fontId="75" fillId="33" borderId="166" applyNumberFormat="0" applyAlignment="0" applyProtection="0"/>
    <xf numFmtId="0" fontId="75" fillId="33"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74" fillId="20" borderId="166" applyNumberFormat="0" applyAlignment="0" applyProtection="0"/>
    <xf numFmtId="0" fontId="52" fillId="47" borderId="201">
      <alignment horizontal="right" vertical="center"/>
    </xf>
    <xf numFmtId="0" fontId="52" fillId="47" borderId="201">
      <alignment horizontal="right" vertical="center"/>
    </xf>
    <xf numFmtId="1" fontId="51" fillId="47" borderId="201">
      <alignment horizontal="right" vertical="center"/>
    </xf>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74" fillId="20" borderId="202" applyNumberFormat="0" applyAlignment="0" applyProtection="0"/>
    <xf numFmtId="0" fontId="74" fillId="20" borderId="178" applyNumberFormat="0" applyAlignment="0" applyProtection="0"/>
    <xf numFmtId="0" fontId="72" fillId="0" borderId="181" applyNumberFormat="0" applyFill="0" applyAlignment="0" applyProtection="0"/>
    <xf numFmtId="0" fontId="74" fillId="20" borderId="178" applyNumberFormat="0" applyAlignment="0" applyProtection="0"/>
    <xf numFmtId="0" fontId="48" fillId="30" borderId="193" applyNumberFormat="0" applyAlignment="0" applyProtection="0"/>
    <xf numFmtId="0" fontId="74" fillId="20" borderId="178" applyNumberFormat="0" applyAlignment="0" applyProtection="0"/>
    <xf numFmtId="0" fontId="48" fillId="30" borderId="193" applyNumberFormat="0" applyAlignment="0" applyProtection="0"/>
    <xf numFmtId="0" fontId="48" fillId="30" borderId="178" applyNumberFormat="0" applyAlignment="0" applyProtection="0"/>
    <xf numFmtId="0" fontId="74" fillId="20" borderId="202" applyNumberFormat="0" applyAlignment="0" applyProtection="0"/>
    <xf numFmtId="0" fontId="74" fillId="20" borderId="202" applyNumberFormat="0" applyAlignment="0" applyProtection="0"/>
    <xf numFmtId="0" fontId="48" fillId="30" borderId="193" applyNumberFormat="0" applyAlignment="0" applyProtection="0"/>
    <xf numFmtId="0" fontId="70" fillId="0" borderId="179" applyNumberFormat="0" applyFill="0" applyAlignment="0" applyProtection="0"/>
    <xf numFmtId="0" fontId="48" fillId="30" borderId="193" applyNumberFormat="0" applyAlignment="0" applyProtection="0"/>
    <xf numFmtId="0" fontId="48" fillId="30" borderId="178" applyNumberFormat="0" applyAlignment="0" applyProtection="0"/>
    <xf numFmtId="0" fontId="48" fillId="30" borderId="178" applyNumberFormat="0" applyAlignment="0" applyProtection="0"/>
    <xf numFmtId="0" fontId="51" fillId="48" borderId="165">
      <alignment horizontal="center" vertical="center"/>
    </xf>
    <xf numFmtId="0" fontId="74" fillId="20" borderId="202" applyNumberFormat="0" applyAlignment="0" applyProtection="0"/>
    <xf numFmtId="0" fontId="74" fillId="20" borderId="178" applyNumberFormat="0" applyAlignment="0" applyProtection="0"/>
    <xf numFmtId="0" fontId="75" fillId="33" borderId="202" applyNumberFormat="0" applyAlignment="0" applyProtection="0"/>
    <xf numFmtId="0" fontId="72" fillId="0" borderId="181" applyNumberFormat="0" applyFill="0" applyAlignment="0" applyProtection="0"/>
    <xf numFmtId="0" fontId="75" fillId="33" borderId="178" applyNumberFormat="0" applyAlignment="0" applyProtection="0"/>
    <xf numFmtId="0" fontId="74" fillId="20" borderId="178" applyNumberFormat="0" applyAlignment="0" applyProtection="0"/>
    <xf numFmtId="0" fontId="48" fillId="30" borderId="193" applyNumberFormat="0" applyAlignment="0" applyProtection="0"/>
    <xf numFmtId="0" fontId="70" fillId="0" borderId="179" applyNumberFormat="0" applyFill="0" applyAlignment="0" applyProtection="0"/>
    <xf numFmtId="0" fontId="75" fillId="33" borderId="202" applyNumberFormat="0" applyAlignment="0" applyProtection="0"/>
    <xf numFmtId="0" fontId="74" fillId="20" borderId="178" applyNumberForma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18" fillId="25" borderId="158" applyNumberFormat="0" applyFont="0" applyAlignment="0" applyProtection="0"/>
    <xf numFmtId="0" fontId="74" fillId="20" borderId="202" applyNumberFormat="0" applyAlignment="0" applyProtection="0"/>
    <xf numFmtId="0" fontId="74" fillId="20" borderId="202" applyNumberFormat="0" applyAlignment="0" applyProtection="0"/>
    <xf numFmtId="0" fontId="48" fillId="30" borderId="193" applyNumberFormat="0" applyAlignment="0" applyProtection="0"/>
    <xf numFmtId="0" fontId="70" fillId="0" borderId="179" applyNumberFormat="0" applyFill="0" applyAlignment="0" applyProtection="0"/>
    <xf numFmtId="0" fontId="48" fillId="30" borderId="178" applyNumberFormat="0" applyAlignment="0" applyProtection="0"/>
    <xf numFmtId="0" fontId="48" fillId="30" borderId="178" applyNumberFormat="0" applyAlignment="0" applyProtection="0"/>
    <xf numFmtId="0" fontId="48" fillId="30" borderId="166" applyNumberFormat="0" applyAlignment="0" applyProtection="0"/>
    <xf numFmtId="0" fontId="53" fillId="47" borderId="165"/>
    <xf numFmtId="0" fontId="48" fillId="30" borderId="157" applyNumberFormat="0" applyAlignment="0" applyProtection="0"/>
    <xf numFmtId="0" fontId="53" fillId="47" borderId="165"/>
    <xf numFmtId="0" fontId="72" fillId="0" borderId="181" applyNumberFormat="0" applyFill="0" applyAlignment="0" applyProtection="0"/>
    <xf numFmtId="0" fontId="74" fillId="20" borderId="178" applyNumberFormat="0" applyAlignment="0" applyProtection="0"/>
    <xf numFmtId="0" fontId="72" fillId="0" borderId="181" applyNumberFormat="0" applyFill="0" applyAlignment="0" applyProtection="0"/>
    <xf numFmtId="0" fontId="48" fillId="30" borderId="178" applyNumberFormat="0" applyAlignment="0" applyProtection="0"/>
    <xf numFmtId="1" fontId="51" fillId="47" borderId="201">
      <alignment horizontal="right" vertical="center"/>
    </xf>
    <xf numFmtId="0" fontId="48" fillId="30" borderId="157" applyNumberFormat="0" applyAlignment="0" applyProtection="0"/>
    <xf numFmtId="0" fontId="48" fillId="30" borderId="166" applyNumberFormat="0" applyAlignment="0" applyProtection="0"/>
    <xf numFmtId="0" fontId="48" fillId="30" borderId="157" applyNumberFormat="0" applyAlignment="0" applyProtection="0"/>
    <xf numFmtId="0" fontId="48" fillId="30" borderId="166" applyNumberFormat="0" applyAlignment="0" applyProtection="0"/>
    <xf numFmtId="0" fontId="52" fillId="47" borderId="201">
      <alignment horizontal="right" vertical="center"/>
    </xf>
    <xf numFmtId="0" fontId="48" fillId="30" borderId="178" applyNumberFormat="0" applyAlignment="0" applyProtection="0"/>
    <xf numFmtId="0" fontId="48" fillId="30" borderId="193" applyNumberFormat="0" applyAlignment="0" applyProtection="0"/>
    <xf numFmtId="0" fontId="70" fillId="0" borderId="179" applyNumberFormat="0" applyFill="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48" fillId="30" borderId="178" applyNumberFormat="0" applyAlignment="0" applyProtection="0"/>
    <xf numFmtId="0" fontId="74" fillId="20" borderId="166" applyNumberFormat="0" applyAlignment="0" applyProtection="0"/>
    <xf numFmtId="0" fontId="48" fillId="30" borderId="178" applyNumberFormat="0" applyAlignment="0" applyProtection="0"/>
    <xf numFmtId="0" fontId="72" fillId="0" borderId="181" applyNumberFormat="0" applyFill="0" applyAlignment="0" applyProtection="0"/>
    <xf numFmtId="0" fontId="74" fillId="20" borderId="157" applyNumberFormat="0" applyAlignment="0" applyProtection="0"/>
    <xf numFmtId="0" fontId="72" fillId="0" borderId="181" applyNumberFormat="0" applyFill="0" applyAlignment="0" applyProtection="0"/>
    <xf numFmtId="0" fontId="53" fillId="47" borderId="165">
      <alignment horizontal="left" vertical="center"/>
    </xf>
    <xf numFmtId="0" fontId="74" fillId="20" borderId="166" applyNumberFormat="0" applyAlignment="0" applyProtection="0"/>
    <xf numFmtId="0" fontId="70" fillId="0" borderId="179" applyNumberFormat="0" applyFill="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4" fillId="20" borderId="193" applyNumberFormat="0" applyAlignment="0" applyProtection="0"/>
    <xf numFmtId="0" fontId="70" fillId="0" borderId="190" applyNumberFormat="0" applyFill="0" applyAlignment="0" applyProtection="0"/>
    <xf numFmtId="0" fontId="71" fillId="0" borderId="191" applyNumberFormat="0" applyFill="0" applyAlignment="0" applyProtection="0"/>
    <xf numFmtId="0" fontId="71" fillId="0" borderId="191" applyNumberFormat="0" applyFill="0" applyAlignment="0" applyProtection="0"/>
    <xf numFmtId="0" fontId="71" fillId="0" borderId="191" applyNumberFormat="0" applyFill="0" applyAlignment="0" applyProtection="0"/>
    <xf numFmtId="0" fontId="71" fillId="0" borderId="191" applyNumberFormat="0" applyFill="0" applyAlignment="0" applyProtection="0"/>
    <xf numFmtId="0" fontId="71" fillId="0" borderId="191"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2" fillId="0" borderId="192" applyNumberFormat="0" applyFill="0" applyAlignment="0" applyProtection="0"/>
    <xf numFmtId="0" fontId="70" fillId="0" borderId="190" applyNumberFormat="0" applyFill="0" applyAlignment="0" applyProtection="0"/>
    <xf numFmtId="0" fontId="71" fillId="0" borderId="191"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5" fillId="33"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25"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25" fillId="25" borderId="170" applyNumberFormat="0" applyFont="0" applyAlignment="0" applyProtection="0"/>
    <xf numFmtId="0" fontId="25" fillId="25" borderId="170" applyNumberFormat="0" applyFont="0" applyAlignment="0" applyProtection="0"/>
    <xf numFmtId="0" fontId="25" fillId="25" borderId="170" applyNumberFormat="0" applyFont="0" applyAlignment="0" applyProtection="0"/>
    <xf numFmtId="0" fontId="8" fillId="25" borderId="171" applyNumberFormat="0" applyFont="0" applyAlignment="0" applyProtection="0"/>
    <xf numFmtId="0" fontId="8" fillId="25" borderId="171" applyNumberFormat="0" applyFont="0" applyAlignment="0" applyProtection="0"/>
    <xf numFmtId="0" fontId="8" fillId="25" borderId="171" applyNumberFormat="0" applyFont="0" applyAlignment="0" applyProtection="0"/>
    <xf numFmtId="0" fontId="25" fillId="25" borderId="170" applyNumberFormat="0" applyFont="0" applyAlignment="0" applyProtection="0"/>
    <xf numFmtId="0" fontId="25" fillId="25" borderId="170" applyNumberFormat="0" applyFont="0" applyAlignment="0" applyProtection="0"/>
    <xf numFmtId="0" fontId="25" fillId="25" borderId="170" applyNumberFormat="0" applyFont="0" applyAlignment="0" applyProtection="0"/>
    <xf numFmtId="0" fontId="25"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18" fillId="25" borderId="170" applyNumberFormat="0" applyFon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72" fillId="21" borderId="173"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72" fillId="21" borderId="173" applyNumberFormat="0" applyAlignment="0" applyProtection="0"/>
    <xf numFmtId="0" fontId="72" fillId="21" borderId="173" applyNumberFormat="0" applyAlignment="0" applyProtection="0"/>
    <xf numFmtId="0" fontId="72" fillId="21" borderId="173" applyNumberFormat="0" applyAlignment="0" applyProtection="0"/>
    <xf numFmtId="0" fontId="86" fillId="21" borderId="172" applyNumberFormat="0" applyAlignment="0" applyProtection="0"/>
    <xf numFmtId="0" fontId="86" fillId="21" borderId="172" applyNumberFormat="0" applyAlignment="0" applyProtection="0"/>
    <xf numFmtId="0" fontId="86" fillId="21" borderId="172" applyNumberFormat="0" applyAlignment="0" applyProtection="0"/>
    <xf numFmtId="0" fontId="72" fillId="21" borderId="173" applyNumberFormat="0" applyAlignment="0" applyProtection="0"/>
    <xf numFmtId="0" fontId="72" fillId="21" borderId="173" applyNumberFormat="0" applyAlignment="0" applyProtection="0"/>
    <xf numFmtId="0" fontId="72" fillId="21" borderId="173" applyNumberFormat="0" applyAlignment="0" applyProtection="0"/>
    <xf numFmtId="0" fontId="72" fillId="21" borderId="173"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86" fillId="30" borderId="172"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5" fillId="33" borderId="193" applyNumberFormat="0" applyAlignment="0" applyProtection="0"/>
    <xf numFmtId="0" fontId="75" fillId="33" borderId="193" applyNumberFormat="0" applyAlignment="0" applyProtection="0"/>
    <xf numFmtId="0" fontId="75" fillId="33" borderId="193" applyNumberFormat="0" applyAlignment="0" applyProtection="0"/>
    <xf numFmtId="0" fontId="75" fillId="33"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1" fontId="51" fillId="47" borderId="210">
      <alignment horizontal="right" vertical="center"/>
    </xf>
    <xf numFmtId="0" fontId="52" fillId="47" borderId="210">
      <alignment horizontal="right" vertical="center"/>
    </xf>
    <xf numFmtId="0" fontId="74" fillId="20" borderId="202" applyNumberFormat="0" applyAlignment="0" applyProtection="0"/>
    <xf numFmtId="0" fontId="74" fillId="20" borderId="202" applyNumberFormat="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5"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5" applyNumberFormat="0" applyFill="0" applyAlignment="0" applyProtection="0"/>
    <xf numFmtId="0" fontId="91" fillId="0" borderId="175" applyNumberFormat="0" applyFill="0" applyAlignment="0" applyProtection="0"/>
    <xf numFmtId="0" fontId="91" fillId="0" borderId="175" applyNumberFormat="0" applyFill="0" applyAlignment="0" applyProtection="0"/>
    <xf numFmtId="0" fontId="86" fillId="0" borderId="176" applyNumberFormat="0" applyFill="0" applyAlignment="0" applyProtection="0"/>
    <xf numFmtId="0" fontId="86" fillId="0" borderId="176" applyNumberFormat="0" applyFill="0" applyAlignment="0" applyProtection="0"/>
    <xf numFmtId="0" fontId="86" fillId="0" borderId="176" applyNumberFormat="0" applyFill="0" applyAlignment="0" applyProtection="0"/>
    <xf numFmtId="0" fontId="91" fillId="0" borderId="175" applyNumberFormat="0" applyFill="0" applyAlignment="0" applyProtection="0"/>
    <xf numFmtId="0" fontId="91" fillId="0" borderId="175" applyNumberFormat="0" applyFill="0" applyAlignment="0" applyProtection="0"/>
    <xf numFmtId="0" fontId="91" fillId="0" borderId="175" applyNumberFormat="0" applyFill="0" applyAlignment="0" applyProtection="0"/>
    <xf numFmtId="0" fontId="91" fillId="0" borderId="175"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91" fillId="0" borderId="174" applyNumberFormat="0" applyFill="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48" fillId="30" borderId="193" applyNumberFormat="0" applyAlignment="0" applyProtection="0"/>
    <xf numFmtId="0" fontId="52" fillId="47" borderId="210">
      <alignment horizontal="right" vertical="center"/>
    </xf>
    <xf numFmtId="1" fontId="51" fillId="47" borderId="210">
      <alignment horizontal="right" vertical="center"/>
    </xf>
    <xf numFmtId="0" fontId="74" fillId="20" borderId="202" applyNumberFormat="0" applyAlignment="0" applyProtection="0"/>
    <xf numFmtId="0" fontId="75" fillId="33" borderId="193" applyNumberFormat="0" applyAlignment="0" applyProtection="0"/>
    <xf numFmtId="0" fontId="18" fillId="25" borderId="203" applyNumberFormat="0" applyFont="0" applyAlignment="0" applyProtection="0"/>
    <xf numFmtId="0" fontId="74" fillId="20" borderId="193" applyNumberFormat="0" applyAlignment="0" applyProtection="0"/>
    <xf numFmtId="0" fontId="51" fillId="48" borderId="201">
      <alignment horizontal="center" vertical="center"/>
    </xf>
    <xf numFmtId="0" fontId="48" fillId="30" borderId="166" applyNumberFormat="0" applyAlignment="0" applyProtection="0"/>
    <xf numFmtId="0" fontId="48" fillId="30" borderId="178" applyNumberFormat="0" applyAlignment="0" applyProtection="0"/>
    <xf numFmtId="0" fontId="48" fillId="30" borderId="166" applyNumberFormat="0" applyAlignment="0" applyProtection="0"/>
    <xf numFmtId="0" fontId="48" fillId="30" borderId="166" applyNumberFormat="0" applyAlignment="0" applyProtection="0"/>
    <xf numFmtId="0" fontId="48" fillId="30" borderId="166" applyNumberFormat="0" applyAlignment="0" applyProtection="0"/>
    <xf numFmtId="0" fontId="51" fillId="50" borderId="201">
      <alignment horizontal="left" vertical="center"/>
    </xf>
    <xf numFmtId="0" fontId="48" fillId="30" borderId="166" applyNumberFormat="0" applyAlignment="0" applyProtection="0"/>
    <xf numFmtId="0" fontId="48" fillId="30" borderId="178" applyNumberFormat="0" applyAlignment="0" applyProtection="0"/>
    <xf numFmtId="0" fontId="74" fillId="20" borderId="178" applyNumberFormat="0" applyAlignment="0" applyProtection="0"/>
    <xf numFmtId="0" fontId="48" fillId="30" borderId="178" applyNumberFormat="0" applyAlignment="0" applyProtection="0"/>
    <xf numFmtId="0" fontId="48" fillId="30" borderId="166" applyNumberFormat="0" applyAlignment="0" applyProtection="0"/>
    <xf numFmtId="0" fontId="52" fillId="47" borderId="177">
      <alignment horizontal="right" vertical="center"/>
    </xf>
    <xf numFmtId="0" fontId="52" fillId="47" borderId="177">
      <alignment horizontal="right" vertical="center"/>
    </xf>
    <xf numFmtId="1" fontId="51" fillId="47" borderId="177">
      <alignment horizontal="right" vertical="center"/>
    </xf>
    <xf numFmtId="1" fontId="51" fillId="47" borderId="177">
      <alignment horizontal="right" vertical="center"/>
    </xf>
    <xf numFmtId="1" fontId="51" fillId="47" borderId="177">
      <alignment horizontal="right" vertical="center"/>
    </xf>
    <xf numFmtId="0" fontId="51" fillId="48" borderId="177">
      <alignment horizontal="center" vertical="center"/>
    </xf>
    <xf numFmtId="0" fontId="51" fillId="48" borderId="177">
      <alignment horizontal="center" vertical="center"/>
    </xf>
    <xf numFmtId="0" fontId="74" fillId="20" borderId="178" applyNumberFormat="0" applyAlignment="0" applyProtection="0"/>
    <xf numFmtId="0" fontId="74" fillId="20" borderId="178" applyNumberFormat="0" applyAlignment="0" applyProtection="0"/>
    <xf numFmtId="0" fontId="51" fillId="50" borderId="201">
      <alignment horizontal="left" vertical="center"/>
    </xf>
    <xf numFmtId="0" fontId="74" fillId="20" borderId="193" applyNumberFormat="0" applyAlignment="0" applyProtection="0"/>
    <xf numFmtId="0" fontId="74" fillId="20" borderId="193" applyNumberFormat="0" applyAlignment="0" applyProtection="0"/>
    <xf numFmtId="0" fontId="51" fillId="48" borderId="201">
      <alignment horizontal="center" vertical="center"/>
    </xf>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5" fillId="33" borderId="202" applyNumberFormat="0" applyAlignment="0" applyProtection="0"/>
    <xf numFmtId="0" fontId="75" fillId="33" borderId="193" applyNumberFormat="0" applyAlignment="0" applyProtection="0"/>
    <xf numFmtId="0" fontId="74" fillId="20" borderId="193" applyNumberFormat="0" applyAlignment="0" applyProtection="0"/>
    <xf numFmtId="0" fontId="74" fillId="20" borderId="193"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48" fillId="30" borderId="178" applyNumberFormat="0" applyAlignment="0" applyProtection="0"/>
    <xf numFmtId="0" fontId="74" fillId="20" borderId="193"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74" fillId="20" borderId="193" applyNumberFormat="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0" fillId="0" borderId="190" applyNumberFormat="0" applyFill="0" applyAlignment="0" applyProtection="0"/>
    <xf numFmtId="0" fontId="75" fillId="33" borderId="193" applyNumberFormat="0" applyAlignment="0" applyProtection="0"/>
    <xf numFmtId="0" fontId="48" fillId="30" borderId="178" applyNumberFormat="0" applyAlignment="0" applyProtection="0"/>
    <xf numFmtId="0" fontId="74" fillId="20" borderId="178" applyNumberFormat="0" applyAlignment="0" applyProtection="0"/>
    <xf numFmtId="0" fontId="48" fillId="30" borderId="178" applyNumberFormat="0" applyAlignment="0" applyProtection="0"/>
    <xf numFmtId="0" fontId="75" fillId="33" borderId="178" applyNumberFormat="0" applyAlignment="0" applyProtection="0"/>
    <xf numFmtId="0" fontId="74" fillId="20" borderId="166" applyNumberFormat="0" applyAlignment="0" applyProtection="0"/>
    <xf numFmtId="0" fontId="48" fillId="30" borderId="178" applyNumberFormat="0" applyAlignment="0" applyProtection="0"/>
    <xf numFmtId="0" fontId="48" fillId="30" borderId="178"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25"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25" fillId="25" borderId="182" applyNumberFormat="0" applyFont="0" applyAlignment="0" applyProtection="0"/>
    <xf numFmtId="0" fontId="25" fillId="25" borderId="182" applyNumberFormat="0" applyFont="0" applyAlignment="0" applyProtection="0"/>
    <xf numFmtId="0" fontId="25" fillId="25" borderId="182" applyNumberFormat="0" applyFont="0" applyAlignment="0" applyProtection="0"/>
    <xf numFmtId="0" fontId="8" fillId="25" borderId="183" applyNumberFormat="0" applyFont="0" applyAlignment="0" applyProtection="0"/>
    <xf numFmtId="0" fontId="8" fillId="25" borderId="183" applyNumberFormat="0" applyFont="0" applyAlignment="0" applyProtection="0"/>
    <xf numFmtId="0" fontId="8" fillId="25" borderId="183" applyNumberFormat="0" applyFont="0" applyAlignment="0" applyProtection="0"/>
    <xf numFmtId="0" fontId="25" fillId="25" borderId="182" applyNumberFormat="0" applyFont="0" applyAlignment="0" applyProtection="0"/>
    <xf numFmtId="0" fontId="25" fillId="25" borderId="182" applyNumberFormat="0" applyFont="0" applyAlignment="0" applyProtection="0"/>
    <xf numFmtId="0" fontId="25" fillId="25" borderId="182" applyNumberFormat="0" applyFont="0" applyAlignment="0" applyProtection="0"/>
    <xf numFmtId="0" fontId="25"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18" fillId="25" borderId="182" applyNumberFormat="0" applyFon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72" fillId="21" borderId="185"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72" fillId="21" borderId="185" applyNumberFormat="0" applyAlignment="0" applyProtection="0"/>
    <xf numFmtId="0" fontId="72" fillId="21" borderId="185" applyNumberFormat="0" applyAlignment="0" applyProtection="0"/>
    <xf numFmtId="0" fontId="72" fillId="21" borderId="185" applyNumberFormat="0" applyAlignment="0" applyProtection="0"/>
    <xf numFmtId="0" fontId="86" fillId="21" borderId="184" applyNumberFormat="0" applyAlignment="0" applyProtection="0"/>
    <xf numFmtId="0" fontId="86" fillId="21" borderId="184" applyNumberFormat="0" applyAlignment="0" applyProtection="0"/>
    <xf numFmtId="0" fontId="86" fillId="21" borderId="184" applyNumberFormat="0" applyAlignment="0" applyProtection="0"/>
    <xf numFmtId="0" fontId="72" fillId="21" borderId="185" applyNumberFormat="0" applyAlignment="0" applyProtection="0"/>
    <xf numFmtId="0" fontId="72" fillId="21" borderId="185" applyNumberFormat="0" applyAlignment="0" applyProtection="0"/>
    <xf numFmtId="0" fontId="72" fillId="21" borderId="185" applyNumberFormat="0" applyAlignment="0" applyProtection="0"/>
    <xf numFmtId="0" fontId="72" fillId="21" borderId="185"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0" fontId="86" fillId="30" borderId="184" applyNumberFormat="0" applyAlignment="0" applyProtection="0"/>
    <xf numFmtId="1" fontId="51" fillId="47" borderId="210">
      <alignment horizontal="right" vertical="center"/>
    </xf>
    <xf numFmtId="0" fontId="52" fillId="47" borderId="210">
      <alignment horizontal="right" vertical="center"/>
    </xf>
    <xf numFmtId="0" fontId="51" fillId="48" borderId="210">
      <alignment horizontal="center" vertical="center"/>
    </xf>
    <xf numFmtId="0" fontId="51" fillId="48" borderId="210">
      <alignment horizontal="center" vertical="center"/>
    </xf>
    <xf numFmtId="0" fontId="51" fillId="48" borderId="210">
      <alignment horizontal="center" vertical="center"/>
    </xf>
    <xf numFmtId="1" fontId="51" fillId="47" borderId="210">
      <alignment horizontal="right" vertical="center"/>
    </xf>
    <xf numFmtId="1" fontId="51" fillId="47" borderId="210">
      <alignment horizontal="right" vertical="center"/>
    </xf>
    <xf numFmtId="0" fontId="53" fillId="47" borderId="210">
      <alignment horizontal="left" vertical="center"/>
    </xf>
    <xf numFmtId="0" fontId="53" fillId="47" borderId="210">
      <alignment horizontal="left" vertical="center"/>
    </xf>
    <xf numFmtId="0" fontId="53" fillId="47" borderId="210">
      <alignment horizontal="left" vertical="center"/>
    </xf>
    <xf numFmtId="0" fontId="53" fillId="47" borderId="210"/>
    <xf numFmtId="0" fontId="53" fillId="47" borderId="210"/>
    <xf numFmtId="0" fontId="53" fillId="47" borderId="210"/>
    <xf numFmtId="0" fontId="52" fillId="47" borderId="210">
      <alignment horizontal="right" vertical="center"/>
    </xf>
    <xf numFmtId="0" fontId="52" fillId="47" borderId="210">
      <alignment horizontal="right" vertical="center"/>
    </xf>
    <xf numFmtId="0" fontId="52" fillId="47" borderId="210">
      <alignment horizontal="right" vertical="center"/>
    </xf>
    <xf numFmtId="0" fontId="54" fillId="49" borderId="210">
      <alignment horizontal="left" vertical="center"/>
    </xf>
    <xf numFmtId="0" fontId="54" fillId="49" borderId="210">
      <alignment horizontal="left" vertical="center"/>
    </xf>
    <xf numFmtId="0" fontId="54" fillId="49" borderId="210">
      <alignment horizontal="left" vertical="center"/>
    </xf>
    <xf numFmtId="0" fontId="54" fillId="49" borderId="210">
      <alignment horizontal="left" vertical="center"/>
    </xf>
    <xf numFmtId="0" fontId="54" fillId="49" borderId="210">
      <alignment horizontal="left" vertical="center"/>
    </xf>
    <xf numFmtId="0" fontId="54" fillId="49" borderId="210">
      <alignment horizontal="left" vertical="center"/>
    </xf>
    <xf numFmtId="0" fontId="55" fillId="47" borderId="210">
      <alignment horizontal="left" vertical="center"/>
    </xf>
    <xf numFmtId="0" fontId="55" fillId="47" borderId="210">
      <alignment horizontal="left" vertical="center"/>
    </xf>
    <xf numFmtId="0" fontId="55" fillId="47" borderId="210">
      <alignment horizontal="left" vertical="center"/>
    </xf>
    <xf numFmtId="0" fontId="51" fillId="50" borderId="210">
      <alignment horizontal="left" vertical="center"/>
    </xf>
    <xf numFmtId="0" fontId="51" fillId="50" borderId="210">
      <alignment horizontal="left" vertical="center"/>
    </xf>
    <xf numFmtId="0" fontId="51" fillId="50" borderId="210">
      <alignment horizontal="left" vertical="center"/>
    </xf>
    <xf numFmtId="0" fontId="86" fillId="30" borderId="196" applyNumberFormat="0" applyAlignment="0" applyProtection="0"/>
    <xf numFmtId="0" fontId="86" fillId="30" borderId="205" applyNumberFormat="0" applyAlignment="0" applyProtection="0"/>
    <xf numFmtId="0" fontId="86" fillId="30" borderId="196" applyNumberFormat="0" applyAlignment="0" applyProtection="0"/>
    <xf numFmtId="0" fontId="18" fillId="25" borderId="203" applyNumberFormat="0" applyFont="0" applyAlignment="0" applyProtection="0"/>
    <xf numFmtId="0" fontId="74" fillId="20" borderId="193" applyNumberFormat="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7"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7" applyNumberFormat="0" applyFill="0" applyAlignment="0" applyProtection="0"/>
    <xf numFmtId="0" fontId="91" fillId="0" borderId="187" applyNumberFormat="0" applyFill="0" applyAlignment="0" applyProtection="0"/>
    <xf numFmtId="0" fontId="91" fillId="0" borderId="187" applyNumberFormat="0" applyFill="0" applyAlignment="0" applyProtection="0"/>
    <xf numFmtId="0" fontId="86" fillId="0" borderId="188" applyNumberFormat="0" applyFill="0" applyAlignment="0" applyProtection="0"/>
    <xf numFmtId="0" fontId="86" fillId="0" borderId="188" applyNumberFormat="0" applyFill="0" applyAlignment="0" applyProtection="0"/>
    <xf numFmtId="0" fontId="86" fillId="0" borderId="188" applyNumberFormat="0" applyFill="0" applyAlignment="0" applyProtection="0"/>
    <xf numFmtId="0" fontId="91" fillId="0" borderId="187" applyNumberFormat="0" applyFill="0" applyAlignment="0" applyProtection="0"/>
    <xf numFmtId="0" fontId="91" fillId="0" borderId="187" applyNumberFormat="0" applyFill="0" applyAlignment="0" applyProtection="0"/>
    <xf numFmtId="0" fontId="91" fillId="0" borderId="187" applyNumberFormat="0" applyFill="0" applyAlignment="0" applyProtection="0"/>
    <xf numFmtId="0" fontId="91" fillId="0" borderId="187"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91" fillId="0" borderId="186" applyNumberFormat="0" applyFill="0" applyAlignment="0" applyProtection="0"/>
    <xf numFmtId="0" fontId="74" fillId="20" borderId="193" applyNumberFormat="0" applyAlignment="0" applyProtection="0"/>
    <xf numFmtId="0" fontId="25" fillId="25" borderId="203" applyNumberFormat="0" applyFont="0" applyAlignment="0" applyProtection="0"/>
    <xf numFmtId="0" fontId="86" fillId="30" borderId="196" applyNumberFormat="0" applyAlignment="0" applyProtection="0"/>
    <xf numFmtId="0" fontId="18" fillId="25" borderId="203" applyNumberFormat="0" applyFont="0" applyAlignment="0" applyProtection="0"/>
    <xf numFmtId="0" fontId="18" fillId="25" borderId="203" applyNumberFormat="0" applyFont="0" applyAlignment="0" applyProtection="0"/>
    <xf numFmtId="1" fontId="51" fillId="47" borderId="201">
      <alignment horizontal="right" vertical="center"/>
    </xf>
    <xf numFmtId="0" fontId="86" fillId="30" borderId="196" applyNumberFormat="0" applyAlignment="0" applyProtection="0"/>
    <xf numFmtId="0" fontId="86" fillId="30" borderId="196" applyNumberFormat="0" applyAlignment="0" applyProtection="0"/>
    <xf numFmtId="0" fontId="18" fillId="25" borderId="203" applyNumberFormat="0" applyFont="0" applyAlignment="0" applyProtection="0"/>
    <xf numFmtId="0" fontId="74" fillId="20" borderId="202" applyNumberFormat="0" applyAlignment="0" applyProtection="0"/>
    <xf numFmtId="0" fontId="74" fillId="20" borderId="202" applyNumberFormat="0" applyAlignment="0" applyProtection="0"/>
    <xf numFmtId="0" fontId="74" fillId="20" borderId="202" applyNumberFormat="0" applyAlignment="0" applyProtection="0"/>
    <xf numFmtId="0" fontId="48" fillId="3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74" fillId="20" borderId="193"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25"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25" fillId="25" borderId="203" applyNumberFormat="0" applyFont="0" applyAlignment="0" applyProtection="0"/>
    <xf numFmtId="0" fontId="8" fillId="25" borderId="204" applyNumberFormat="0" applyFont="0" applyAlignment="0" applyProtection="0"/>
    <xf numFmtId="0" fontId="8" fillId="25" borderId="204" applyNumberFormat="0" applyFont="0" applyAlignment="0" applyProtection="0"/>
    <xf numFmtId="0" fontId="25" fillId="25" borderId="203" applyNumberFormat="0" applyFont="0" applyAlignment="0" applyProtection="0"/>
    <xf numFmtId="0" fontId="25" fillId="25" borderId="203" applyNumberFormat="0" applyFont="0" applyAlignment="0" applyProtection="0"/>
    <xf numFmtId="0" fontId="25" fillId="25" borderId="203" applyNumberFormat="0" applyFont="0" applyAlignment="0" applyProtection="0"/>
    <xf numFmtId="0" fontId="25"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72" fillId="21" borderId="206"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72" fillId="21" borderId="206" applyNumberFormat="0" applyAlignment="0" applyProtection="0"/>
    <xf numFmtId="0" fontId="72" fillId="21" borderId="206" applyNumberFormat="0" applyAlignment="0" applyProtection="0"/>
    <xf numFmtId="0" fontId="72" fillId="21" borderId="206" applyNumberFormat="0" applyAlignment="0" applyProtection="0"/>
    <xf numFmtId="0" fontId="86" fillId="21" borderId="205" applyNumberFormat="0" applyAlignment="0" applyProtection="0"/>
    <xf numFmtId="0" fontId="86" fillId="21" borderId="205" applyNumberFormat="0" applyAlignment="0" applyProtection="0"/>
    <xf numFmtId="0" fontId="86" fillId="21" borderId="205" applyNumberFormat="0" applyAlignment="0" applyProtection="0"/>
    <xf numFmtId="0" fontId="72" fillId="21" borderId="206" applyNumberFormat="0" applyAlignment="0" applyProtection="0"/>
    <xf numFmtId="0" fontId="72" fillId="21" borderId="206" applyNumberFormat="0" applyAlignment="0" applyProtection="0"/>
    <xf numFmtId="0" fontId="72" fillId="21" borderId="206" applyNumberFormat="0" applyAlignment="0" applyProtection="0"/>
    <xf numFmtId="0" fontId="72" fillId="21" borderId="206"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86" fillId="30" borderId="205" applyNumberFormat="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8"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25"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25" fillId="25" borderId="194" applyNumberFormat="0" applyFont="0" applyAlignment="0" applyProtection="0"/>
    <xf numFmtId="0" fontId="25" fillId="25" borderId="194" applyNumberFormat="0" applyFont="0" applyAlignment="0" applyProtection="0"/>
    <xf numFmtId="0" fontId="25" fillId="25" borderId="194" applyNumberFormat="0" applyFont="0" applyAlignment="0" applyProtection="0"/>
    <xf numFmtId="0" fontId="8" fillId="25" borderId="195" applyNumberFormat="0" applyFont="0" applyAlignment="0" applyProtection="0"/>
    <xf numFmtId="0" fontId="8" fillId="25" borderId="195" applyNumberFormat="0" applyFont="0" applyAlignment="0" applyProtection="0"/>
    <xf numFmtId="0" fontId="8" fillId="25" borderId="195" applyNumberFormat="0" applyFont="0" applyAlignment="0" applyProtection="0"/>
    <xf numFmtId="0" fontId="25" fillId="25" borderId="194" applyNumberFormat="0" applyFont="0" applyAlignment="0" applyProtection="0"/>
    <xf numFmtId="0" fontId="25" fillId="25" borderId="194" applyNumberFormat="0" applyFont="0" applyAlignment="0" applyProtection="0"/>
    <xf numFmtId="0" fontId="25" fillId="25" borderId="194" applyNumberFormat="0" applyFont="0" applyAlignment="0" applyProtection="0"/>
    <xf numFmtId="0" fontId="25"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18" fillId="25" borderId="194" applyNumberFormat="0" applyFon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72" fillId="21" borderId="197"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72" fillId="21" borderId="197" applyNumberFormat="0" applyAlignment="0" applyProtection="0"/>
    <xf numFmtId="0" fontId="72" fillId="21" borderId="197" applyNumberFormat="0" applyAlignment="0" applyProtection="0"/>
    <xf numFmtId="0" fontId="72" fillId="21" borderId="197" applyNumberFormat="0" applyAlignment="0" applyProtection="0"/>
    <xf numFmtId="0" fontId="86" fillId="21" borderId="196" applyNumberFormat="0" applyAlignment="0" applyProtection="0"/>
    <xf numFmtId="0" fontId="86" fillId="21" borderId="196" applyNumberFormat="0" applyAlignment="0" applyProtection="0"/>
    <xf numFmtId="0" fontId="86" fillId="21" borderId="196" applyNumberFormat="0" applyAlignment="0" applyProtection="0"/>
    <xf numFmtId="0" fontId="72" fillId="21" borderId="197" applyNumberFormat="0" applyAlignment="0" applyProtection="0"/>
    <xf numFmtId="0" fontId="72" fillId="21" borderId="197" applyNumberFormat="0" applyAlignment="0" applyProtection="0"/>
    <xf numFmtId="0" fontId="72" fillId="21" borderId="197" applyNumberFormat="0" applyAlignment="0" applyProtection="0"/>
    <xf numFmtId="0" fontId="72" fillId="21" borderId="197"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86" fillId="30" borderId="196" applyNumberFormat="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8" applyNumberFormat="0" applyFill="0" applyAlignment="0" applyProtection="0"/>
    <xf numFmtId="0" fontId="86" fillId="0" borderId="209" applyNumberFormat="0" applyFill="0" applyAlignment="0" applyProtection="0"/>
    <xf numFmtId="0" fontId="91" fillId="0" borderId="208" applyNumberFormat="0" applyFill="0" applyAlignment="0" applyProtection="0"/>
    <xf numFmtId="0" fontId="91" fillId="0" borderId="208" applyNumberFormat="0" applyFill="0" applyAlignment="0" applyProtection="0"/>
    <xf numFmtId="0" fontId="91" fillId="0" borderId="208" applyNumberFormat="0" applyFill="0" applyAlignment="0" applyProtection="0"/>
    <xf numFmtId="0" fontId="91" fillId="0" borderId="208"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48" fillId="30" borderId="202" applyNumberFormat="0" applyAlignment="0" applyProtection="0"/>
    <xf numFmtId="1" fontId="51" fillId="47" borderId="210">
      <alignment horizontal="right" vertical="center"/>
    </xf>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9"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9" applyNumberFormat="0" applyFill="0" applyAlignment="0" applyProtection="0"/>
    <xf numFmtId="0" fontId="91" fillId="0" borderId="199" applyNumberFormat="0" applyFill="0" applyAlignment="0" applyProtection="0"/>
    <xf numFmtId="0" fontId="91" fillId="0" borderId="199" applyNumberFormat="0" applyFill="0" applyAlignment="0" applyProtection="0"/>
    <xf numFmtId="0" fontId="86" fillId="0" borderId="200" applyNumberFormat="0" applyFill="0" applyAlignment="0" applyProtection="0"/>
    <xf numFmtId="0" fontId="86" fillId="0" borderId="200" applyNumberFormat="0" applyFill="0" applyAlignment="0" applyProtection="0"/>
    <xf numFmtId="0" fontId="86" fillId="0" borderId="200" applyNumberFormat="0" applyFill="0" applyAlignment="0" applyProtection="0"/>
    <xf numFmtId="0" fontId="91" fillId="0" borderId="199" applyNumberFormat="0" applyFill="0" applyAlignment="0" applyProtection="0"/>
    <xf numFmtId="0" fontId="91" fillId="0" borderId="199" applyNumberFormat="0" applyFill="0" applyAlignment="0" applyProtection="0"/>
    <xf numFmtId="0" fontId="91" fillId="0" borderId="199" applyNumberFormat="0" applyFill="0" applyAlignment="0" applyProtection="0"/>
    <xf numFmtId="0" fontId="91" fillId="0" borderId="199"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48" fillId="30" borderId="193" applyNumberFormat="0" applyAlignment="0" applyProtection="0"/>
    <xf numFmtId="1" fontId="51" fillId="47" borderId="201">
      <alignment horizontal="right" vertical="center"/>
    </xf>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48" fillId="30" borderId="193" applyNumberFormat="0" applyAlignment="0" applyProtection="0"/>
    <xf numFmtId="0" fontId="18" fillId="25" borderId="203" applyNumberFormat="0" applyFont="0" applyAlignment="0" applyProtection="0"/>
    <xf numFmtId="0" fontId="74" fillId="20" borderId="193" applyNumberFormat="0" applyAlignment="0" applyProtection="0"/>
    <xf numFmtId="0" fontId="86" fillId="30" borderId="205" applyNumberFormat="0" applyAlignment="0" applyProtection="0"/>
    <xf numFmtId="0" fontId="86" fillId="30" borderId="196"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91" fillId="0" borderId="208" applyNumberFormat="0" applyFill="0" applyAlignment="0" applyProtection="0"/>
    <xf numFmtId="0" fontId="86" fillId="30" borderId="205" applyNumberFormat="0" applyAlignment="0" applyProtection="0"/>
    <xf numFmtId="0" fontId="86" fillId="0" borderId="209" applyNumberFormat="0" applyFill="0" applyAlignment="0" applyProtection="0"/>
    <xf numFmtId="0" fontId="18" fillId="25" borderId="203" applyNumberFormat="0" applyFont="0" applyAlignment="0" applyProtection="0"/>
    <xf numFmtId="0" fontId="18" fillId="25" borderId="203" applyNumberFormat="0" applyFont="0" applyAlignment="0" applyProtection="0"/>
    <xf numFmtId="0" fontId="18" fillId="25" borderId="203" applyNumberFormat="0" applyFont="0" applyAlignment="0" applyProtection="0"/>
    <xf numFmtId="0" fontId="86" fillId="0" borderId="209"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8" applyNumberFormat="0" applyFill="0" applyAlignment="0" applyProtection="0"/>
    <xf numFmtId="0" fontId="8" fillId="25" borderId="204" applyNumberFormat="0" applyFont="0" applyAlignment="0" applyProtection="0"/>
    <xf numFmtId="0" fontId="18" fillId="25" borderId="203" applyNumberFormat="0" applyFont="0" applyAlignment="0" applyProtection="0"/>
    <xf numFmtId="0" fontId="25" fillId="25" borderId="203" applyNumberFormat="0" applyFont="0" applyAlignment="0" applyProtection="0"/>
    <xf numFmtId="0" fontId="48" fillId="30" borderId="193" applyNumberFormat="0" applyAlignment="0" applyProtection="0"/>
    <xf numFmtId="0" fontId="74" fillId="20" borderId="193" applyNumberFormat="0" applyAlignment="0" applyProtection="0"/>
    <xf numFmtId="1" fontId="51" fillId="47" borderId="201">
      <alignment horizontal="right" vertical="center"/>
    </xf>
    <xf numFmtId="0" fontId="18" fillId="25" borderId="203" applyNumberFormat="0" applyFont="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91" fillId="0" borderId="198" applyNumberFormat="0" applyFill="0" applyAlignment="0" applyProtection="0"/>
    <xf numFmtId="0" fontId="48" fillId="30" borderId="202" applyNumberFormat="0" applyAlignment="0" applyProtection="0"/>
    <xf numFmtId="0" fontId="48" fillId="30" borderId="202" applyNumberFormat="0" applyAlignment="0" applyProtection="0"/>
    <xf numFmtId="0" fontId="18" fillId="25" borderId="203" applyNumberFormat="0" applyFont="0" applyAlignment="0" applyProtection="0"/>
    <xf numFmtId="0" fontId="18" fillId="25" borderId="203" applyNumberFormat="0" applyFont="0" applyAlignment="0" applyProtection="0"/>
    <xf numFmtId="0" fontId="86" fillId="30" borderId="205" applyNumberFormat="0" applyAlignment="0" applyProtection="0"/>
    <xf numFmtId="0" fontId="91" fillId="0" borderId="207" applyNumberFormat="0" applyFill="0" applyAlignment="0" applyProtection="0"/>
    <xf numFmtId="0" fontId="18" fillId="25" borderId="203" applyNumberFormat="0" applyFont="0" applyAlignment="0" applyProtection="0"/>
    <xf numFmtId="0" fontId="86" fillId="30" borderId="205"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9" fillId="21" borderId="202" applyNumberFormat="0" applyAlignment="0" applyProtection="0"/>
    <xf numFmtId="0" fontId="49" fillId="21" borderId="202" applyNumberFormat="0" applyAlignment="0" applyProtection="0"/>
    <xf numFmtId="0" fontId="49" fillId="21" borderId="202" applyNumberFormat="0" applyAlignment="0" applyProtection="0"/>
    <xf numFmtId="0" fontId="49" fillId="21" borderId="202" applyNumberFormat="0" applyAlignment="0" applyProtection="0"/>
    <xf numFmtId="0" fontId="48" fillId="21" borderId="202" applyNumberFormat="0" applyAlignment="0" applyProtection="0"/>
    <xf numFmtId="0" fontId="48" fillId="21" borderId="202" applyNumberFormat="0" applyAlignment="0" applyProtection="0"/>
    <xf numFmtId="0" fontId="48" fillId="21" borderId="202" applyNumberFormat="0" applyAlignment="0" applyProtection="0"/>
    <xf numFmtId="0" fontId="49" fillId="21" borderId="202" applyNumberFormat="0" applyAlignment="0" applyProtection="0"/>
    <xf numFmtId="0" fontId="49" fillId="21" borderId="202" applyNumberFormat="0" applyAlignment="0" applyProtection="0"/>
    <xf numFmtId="0" fontId="49" fillId="21"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9" fillId="21"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48" fillId="30" borderId="202" applyNumberFormat="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1" fillId="0" borderId="215" applyNumberFormat="0" applyFill="0" applyAlignment="0" applyProtection="0"/>
    <xf numFmtId="0" fontId="71" fillId="0" borderId="215" applyNumberFormat="0" applyFill="0" applyAlignment="0" applyProtection="0"/>
    <xf numFmtId="0" fontId="71" fillId="0" borderId="215" applyNumberFormat="0" applyFill="0" applyAlignment="0" applyProtection="0"/>
    <xf numFmtId="0" fontId="71" fillId="0" borderId="215" applyNumberFormat="0" applyFill="0" applyAlignment="0" applyProtection="0"/>
    <xf numFmtId="0" fontId="71" fillId="0" borderId="215"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2" fillId="0" borderId="216" applyNumberFormat="0" applyFill="0" applyAlignment="0" applyProtection="0"/>
    <xf numFmtId="0" fontId="70" fillId="0" borderId="214" applyNumberFormat="0" applyFill="0" applyAlignment="0" applyProtection="0"/>
    <xf numFmtId="0" fontId="71" fillId="0" borderId="215"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0" fillId="0" borderId="214" applyNumberFormat="0" applyFill="0" applyAlignment="0" applyProtection="0"/>
    <xf numFmtId="0" fontId="74" fillId="20" borderId="202" applyNumberFormat="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xf numFmtId="0" fontId="91" fillId="0" borderId="207" applyNumberFormat="0" applyFill="0" applyAlignment="0" applyProtection="0"/>
  </cellStyleXfs>
  <cellXfs count="1538">
    <xf numFmtId="0" fontId="0" fillId="0" borderId="0" xfId="0"/>
    <xf numFmtId="165" fontId="13" fillId="0" borderId="0" xfId="4" applyNumberFormat="1" applyFont="1"/>
    <xf numFmtId="0" fontId="93" fillId="0" borderId="0" xfId="16" applyFont="1"/>
    <xf numFmtId="0" fontId="94" fillId="0" borderId="0" xfId="16" applyFont="1" applyAlignment="1"/>
    <xf numFmtId="0" fontId="94" fillId="0" borderId="81" xfId="17" applyFont="1" applyBorder="1" applyAlignment="1">
      <alignment horizontal="center" vertical="center" wrapText="1"/>
    </xf>
    <xf numFmtId="0" fontId="94" fillId="0" borderId="50" xfId="17" applyFont="1" applyBorder="1" applyAlignment="1">
      <alignment horizontal="center" vertical="center" wrapText="1"/>
    </xf>
    <xf numFmtId="0" fontId="94" fillId="0" borderId="27" xfId="17" applyFont="1" applyBorder="1" applyAlignment="1">
      <alignment horizontal="center" vertical="center" wrapText="1"/>
    </xf>
    <xf numFmtId="3" fontId="93" fillId="0" borderId="29" xfId="17" applyNumberFormat="1" applyFont="1" applyBorder="1"/>
    <xf numFmtId="3" fontId="93" fillId="0" borderId="46" xfId="17" applyNumberFormat="1" applyFont="1" applyBorder="1"/>
    <xf numFmtId="167" fontId="93" fillId="0" borderId="16" xfId="17" applyNumberFormat="1" applyFont="1" applyBorder="1" applyAlignment="1">
      <alignment horizontal="right"/>
    </xf>
    <xf numFmtId="167" fontId="93" fillId="0" borderId="17" xfId="17" applyNumberFormat="1" applyFont="1" applyBorder="1" applyAlignment="1">
      <alignment horizontal="right"/>
    </xf>
    <xf numFmtId="167" fontId="93" fillId="0" borderId="0" xfId="16" applyNumberFormat="1" applyFont="1" applyBorder="1"/>
    <xf numFmtId="3" fontId="93" fillId="0" borderId="83" xfId="17" applyNumberFormat="1" applyFont="1" applyBorder="1"/>
    <xf numFmtId="3" fontId="93" fillId="0" borderId="0" xfId="17" applyNumberFormat="1" applyFont="1" applyBorder="1"/>
    <xf numFmtId="167" fontId="93" fillId="0" borderId="8" xfId="17" applyNumberFormat="1" applyFont="1" applyBorder="1" applyAlignment="1">
      <alignment horizontal="right"/>
    </xf>
    <xf numFmtId="167" fontId="93" fillId="0" borderId="9" xfId="17" applyNumberFormat="1" applyFont="1" applyFill="1" applyBorder="1" applyAlignment="1">
      <alignment horizontal="right"/>
    </xf>
    <xf numFmtId="3" fontId="93" fillId="0" borderId="88" xfId="17" applyNumberFormat="1" applyFont="1" applyBorder="1"/>
    <xf numFmtId="3" fontId="93" fillId="0" borderId="89" xfId="17" applyNumberFormat="1" applyFont="1" applyBorder="1"/>
    <xf numFmtId="3" fontId="93" fillId="0" borderId="81" xfId="17" applyNumberFormat="1" applyFont="1" applyBorder="1"/>
    <xf numFmtId="3" fontId="93" fillId="0" borderId="32" xfId="17" applyNumberFormat="1" applyFont="1" applyBorder="1"/>
    <xf numFmtId="3" fontId="93" fillId="0" borderId="3" xfId="17" applyNumberFormat="1" applyFont="1" applyBorder="1"/>
    <xf numFmtId="167" fontId="93" fillId="0" borderId="2" xfId="17" applyNumberFormat="1" applyFont="1" applyBorder="1" applyAlignment="1">
      <alignment horizontal="right"/>
    </xf>
    <xf numFmtId="167" fontId="93" fillId="0" borderId="4" xfId="17" applyNumberFormat="1" applyFont="1" applyFill="1" applyBorder="1" applyAlignment="1">
      <alignment horizontal="right"/>
    </xf>
    <xf numFmtId="3" fontId="94" fillId="0" borderId="25" xfId="17" applyNumberFormat="1" applyFont="1" applyBorder="1"/>
    <xf numFmtId="3" fontId="94" fillId="0" borderId="80" xfId="17" applyNumberFormat="1" applyFont="1" applyBorder="1"/>
    <xf numFmtId="166" fontId="94" fillId="0" borderId="11" xfId="17" applyNumberFormat="1" applyFont="1" applyBorder="1" applyAlignment="1">
      <alignment horizontal="right"/>
    </xf>
    <xf numFmtId="167" fontId="93" fillId="0" borderId="35" xfId="17" applyNumberFormat="1" applyFont="1" applyBorder="1" applyAlignment="1">
      <alignment horizontal="right"/>
    </xf>
    <xf numFmtId="167" fontId="93" fillId="0" borderId="30" xfId="17" applyNumberFormat="1" applyFont="1" applyBorder="1" applyAlignment="1">
      <alignment horizontal="right"/>
    </xf>
    <xf numFmtId="167" fontId="93" fillId="0" borderId="9" xfId="17" applyNumberFormat="1" applyFont="1" applyBorder="1" applyAlignment="1">
      <alignment horizontal="right"/>
    </xf>
    <xf numFmtId="0" fontId="93" fillId="0" borderId="0" xfId="16" applyFont="1" applyBorder="1"/>
    <xf numFmtId="167" fontId="93" fillId="0" borderId="50" xfId="17" applyNumberFormat="1" applyFont="1" applyBorder="1" applyAlignment="1">
      <alignment horizontal="right"/>
    </xf>
    <xf numFmtId="0" fontId="93" fillId="0" borderId="0" xfId="16" applyFont="1" applyFill="1" applyBorder="1"/>
    <xf numFmtId="3" fontId="94" fillId="0" borderId="81" xfId="17" applyNumberFormat="1" applyFont="1" applyBorder="1"/>
    <xf numFmtId="0" fontId="94" fillId="0" borderId="81" xfId="16" applyFont="1" applyBorder="1" applyAlignment="1">
      <alignment horizontal="center" vertical="center" wrapText="1"/>
    </xf>
    <xf numFmtId="0" fontId="94" fillId="0" borderId="50" xfId="16" applyFont="1" applyBorder="1" applyAlignment="1">
      <alignment horizontal="center" vertical="center" wrapText="1"/>
    </xf>
    <xf numFmtId="3" fontId="93" fillId="0" borderId="88" xfId="16" applyNumberFormat="1" applyFont="1" applyBorder="1" applyAlignment="1">
      <alignment horizontal="right"/>
    </xf>
    <xf numFmtId="3" fontId="93" fillId="0" borderId="9" xfId="16" applyNumberFormat="1" applyFont="1" applyBorder="1" applyAlignment="1">
      <alignment horizontal="right"/>
    </xf>
    <xf numFmtId="166" fontId="93" fillId="0" borderId="88" xfId="18" applyNumberFormat="1" applyFont="1" applyBorder="1" applyAlignment="1">
      <alignment horizontal="right"/>
    </xf>
    <xf numFmtId="166" fontId="93" fillId="0" borderId="9" xfId="18" applyNumberFormat="1" applyFont="1" applyBorder="1" applyAlignment="1">
      <alignment horizontal="right"/>
    </xf>
    <xf numFmtId="3" fontId="94" fillId="0" borderId="80" xfId="16" applyNumberFormat="1" applyFont="1" applyBorder="1" applyAlignment="1">
      <alignment horizontal="right" vertical="center"/>
    </xf>
    <xf numFmtId="3" fontId="94" fillId="0" borderId="11" xfId="16" applyNumberFormat="1" applyFont="1" applyBorder="1" applyAlignment="1">
      <alignment horizontal="right" vertical="center"/>
    </xf>
    <xf numFmtId="166" fontId="94" fillId="0" borderId="80" xfId="18" applyNumberFormat="1" applyFont="1" applyBorder="1" applyAlignment="1">
      <alignment horizontal="right" vertical="center"/>
    </xf>
    <xf numFmtId="166" fontId="94" fillId="0" borderId="11" xfId="18" applyNumberFormat="1" applyFont="1" applyBorder="1" applyAlignment="1">
      <alignment horizontal="right" vertical="center"/>
    </xf>
    <xf numFmtId="3" fontId="93" fillId="0" borderId="0" xfId="1513" applyNumberFormat="1" applyFont="1"/>
    <xf numFmtId="3" fontId="93" fillId="0" borderId="9" xfId="16" applyNumberFormat="1" applyFont="1" applyBorder="1" applyAlignment="1">
      <alignment horizontal="center" vertical="center"/>
    </xf>
    <xf numFmtId="166" fontId="93" fillId="0" borderId="29" xfId="18" applyNumberFormat="1" applyFont="1" applyBorder="1" applyAlignment="1">
      <alignment horizontal="center" vertical="center"/>
    </xf>
    <xf numFmtId="0" fontId="93" fillId="0" borderId="0" xfId="16" applyFont="1" applyBorder="1" applyAlignment="1">
      <alignment horizontal="left" vertical="center"/>
    </xf>
    <xf numFmtId="3" fontId="93" fillId="0" borderId="81" xfId="16" applyNumberFormat="1" applyFont="1" applyBorder="1" applyAlignment="1">
      <alignment horizontal="center" vertical="center"/>
    </xf>
    <xf numFmtId="3" fontId="93" fillId="0" borderId="50" xfId="16" applyNumberFormat="1" applyFont="1" applyBorder="1" applyAlignment="1">
      <alignment horizontal="center" vertical="center"/>
    </xf>
    <xf numFmtId="166" fontId="93" fillId="0" borderId="81" xfId="18" applyNumberFormat="1" applyFont="1" applyBorder="1" applyAlignment="1">
      <alignment horizontal="center" vertical="center"/>
    </xf>
    <xf numFmtId="166" fontId="93" fillId="0" borderId="50" xfId="18" applyNumberFormat="1" applyFont="1" applyBorder="1" applyAlignment="1">
      <alignment horizontal="center" vertical="center"/>
    </xf>
    <xf numFmtId="3" fontId="94" fillId="0" borderId="81" xfId="16" applyNumberFormat="1" applyFont="1" applyBorder="1" applyAlignment="1">
      <alignment horizontal="center" vertical="center"/>
    </xf>
    <xf numFmtId="3" fontId="94" fillId="0" borderId="50" xfId="16" applyNumberFormat="1" applyFont="1" applyBorder="1" applyAlignment="1">
      <alignment horizontal="center" vertical="center"/>
    </xf>
    <xf numFmtId="166" fontId="94" fillId="0" borderId="80" xfId="18" applyNumberFormat="1" applyFont="1" applyBorder="1" applyAlignment="1">
      <alignment horizontal="center" vertical="center"/>
    </xf>
    <xf numFmtId="166" fontId="94" fillId="0" borderId="25" xfId="18" applyNumberFormat="1" applyFont="1" applyBorder="1" applyAlignment="1">
      <alignment horizontal="center" vertical="center"/>
    </xf>
    <xf numFmtId="166" fontId="94" fillId="0" borderId="11" xfId="18" applyNumberFormat="1" applyFont="1" applyBorder="1" applyAlignment="1">
      <alignment horizontal="center" vertical="center"/>
    </xf>
    <xf numFmtId="166" fontId="93" fillId="0" borderId="46" xfId="18" applyNumberFormat="1" applyFont="1" applyBorder="1" applyAlignment="1">
      <alignment horizontal="center" vertical="center"/>
    </xf>
    <xf numFmtId="166" fontId="93" fillId="0" borderId="30" xfId="18" applyNumberFormat="1" applyFont="1" applyBorder="1" applyAlignment="1">
      <alignment horizontal="center" vertical="center"/>
    </xf>
    <xf numFmtId="3" fontId="93" fillId="0" borderId="22" xfId="16" applyNumberFormat="1" applyFont="1" applyBorder="1" applyAlignment="1">
      <alignment horizontal="center" vertical="center"/>
    </xf>
    <xf numFmtId="166" fontId="93" fillId="0" borderId="83" xfId="18" applyNumberFormat="1" applyFont="1" applyBorder="1" applyAlignment="1">
      <alignment horizontal="center" vertical="center"/>
    </xf>
    <xf numFmtId="166" fontId="93" fillId="0" borderId="0" xfId="18" applyNumberFormat="1" applyFont="1" applyBorder="1" applyAlignment="1">
      <alignment horizontal="center" vertical="center"/>
    </xf>
    <xf numFmtId="166" fontId="93" fillId="0" borderId="22" xfId="18" applyNumberFormat="1" applyFont="1" applyBorder="1" applyAlignment="1">
      <alignment horizontal="center" vertical="center"/>
    </xf>
    <xf numFmtId="3" fontId="94" fillId="0" borderId="11" xfId="16" applyNumberFormat="1" applyFont="1" applyBorder="1" applyAlignment="1">
      <alignment horizontal="center" vertical="center"/>
    </xf>
    <xf numFmtId="3" fontId="93" fillId="0" borderId="88" xfId="16" applyNumberFormat="1" applyFont="1" applyBorder="1" applyAlignment="1">
      <alignment horizontal="center" vertical="center"/>
    </xf>
    <xf numFmtId="3" fontId="93" fillId="0" borderId="3" xfId="16" applyNumberFormat="1" applyFont="1" applyBorder="1" applyAlignment="1">
      <alignment horizontal="center" vertical="center"/>
    </xf>
    <xf numFmtId="0" fontId="94" fillId="0" borderId="0" xfId="16" applyFont="1" applyAlignment="1">
      <alignment horizontal="right" vertical="center"/>
    </xf>
    <xf numFmtId="1" fontId="96" fillId="0" borderId="80" xfId="2504" applyNumberFormat="1" applyFont="1" applyBorder="1" applyAlignment="1">
      <alignment horizontal="center"/>
    </xf>
    <xf numFmtId="1" fontId="96" fillId="0" borderId="11" xfId="2504" applyNumberFormat="1" applyFont="1" applyBorder="1" applyAlignment="1">
      <alignment horizontal="center"/>
    </xf>
    <xf numFmtId="1" fontId="96" fillId="0" borderId="27" xfId="2504" applyNumberFormat="1" applyFont="1" applyBorder="1" applyAlignment="1">
      <alignment horizontal="center"/>
    </xf>
    <xf numFmtId="3" fontId="93" fillId="0" borderId="0" xfId="16" applyNumberFormat="1" applyFont="1" applyBorder="1"/>
    <xf numFmtId="0" fontId="93" fillId="0" borderId="0" xfId="17" applyFont="1"/>
    <xf numFmtId="3" fontId="95" fillId="0" borderId="0" xfId="2505" applyNumberFormat="1" applyFont="1" applyBorder="1" applyAlignment="1">
      <alignment horizontal="center"/>
    </xf>
    <xf numFmtId="0" fontId="94" fillId="0" borderId="0" xfId="17" applyFont="1" applyAlignment="1"/>
    <xf numFmtId="0" fontId="93" fillId="0" borderId="0" xfId="17" applyFont="1" applyFill="1"/>
    <xf numFmtId="0" fontId="94" fillId="0" borderId="0" xfId="17" applyFont="1" applyBorder="1" applyAlignment="1"/>
    <xf numFmtId="3" fontId="95" fillId="0" borderId="88" xfId="2505" applyNumberFormat="1" applyFont="1" applyBorder="1" applyAlignment="1">
      <alignment horizontal="center"/>
    </xf>
    <xf numFmtId="3" fontId="95" fillId="0" borderId="9" xfId="2505" applyNumberFormat="1" applyFont="1" applyBorder="1" applyAlignment="1">
      <alignment horizontal="center"/>
    </xf>
    <xf numFmtId="3" fontId="96" fillId="0" borderId="80" xfId="2505" applyNumberFormat="1" applyFont="1" applyFill="1" applyBorder="1" applyAlignment="1">
      <alignment horizontal="center"/>
    </xf>
    <xf numFmtId="3" fontId="96" fillId="0" borderId="11" xfId="2505" applyNumberFormat="1" applyFont="1" applyFill="1" applyBorder="1" applyAlignment="1">
      <alignment horizontal="center"/>
    </xf>
    <xf numFmtId="3" fontId="95" fillId="0" borderId="83" xfId="2505" applyNumberFormat="1" applyFont="1" applyBorder="1" applyAlignment="1">
      <alignment horizontal="center"/>
    </xf>
    <xf numFmtId="3" fontId="95" fillId="0" borderId="22" xfId="2505" applyNumberFormat="1" applyFont="1" applyBorder="1" applyAlignment="1">
      <alignment horizontal="center"/>
    </xf>
    <xf numFmtId="0" fontId="94" fillId="0" borderId="0" xfId="17" applyFont="1" applyBorder="1" applyAlignment="1">
      <alignment vertical="center"/>
    </xf>
    <xf numFmtId="0" fontId="94" fillId="0" borderId="0" xfId="17" applyFont="1" applyBorder="1" applyAlignment="1">
      <alignment vertical="center" wrapText="1"/>
    </xf>
    <xf numFmtId="3" fontId="93" fillId="0" borderId="0" xfId="2505" applyNumberFormat="1" applyFont="1" applyFill="1"/>
    <xf numFmtId="0" fontId="93" fillId="0" borderId="0" xfId="2508" applyFont="1"/>
    <xf numFmtId="49" fontId="96" fillId="0" borderId="80" xfId="2505" applyNumberFormat="1" applyFont="1" applyBorder="1" applyAlignment="1">
      <alignment horizontal="center" vertical="center" wrapText="1"/>
    </xf>
    <xf numFmtId="49" fontId="96" fillId="0" borderId="5" xfId="2505" applyNumberFormat="1"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xf numFmtId="49" fontId="9" fillId="0" borderId="49" xfId="0" applyNumberFormat="1" applyFont="1" applyFill="1" applyBorder="1" applyAlignment="1">
      <alignment horizontal="left" vertical="center" wrapText="1"/>
    </xf>
    <xf numFmtId="1" fontId="94" fillId="0" borderId="10" xfId="0" applyNumberFormat="1" applyFont="1" applyFill="1" applyBorder="1" applyAlignment="1">
      <alignment horizontal="center" vertical="center" wrapText="1"/>
    </xf>
    <xf numFmtId="1" fontId="94" fillId="0" borderId="80" xfId="0" applyNumberFormat="1" applyFont="1" applyFill="1" applyBorder="1" applyAlignment="1">
      <alignment horizontal="center" vertical="center" wrapText="1"/>
    </xf>
    <xf numFmtId="49" fontId="9" fillId="0" borderId="0" xfId="0" applyNumberFormat="1" applyFont="1" applyFill="1" applyAlignment="1">
      <alignment wrapText="1"/>
    </xf>
    <xf numFmtId="0" fontId="9" fillId="0" borderId="91" xfId="0" applyFont="1" applyFill="1" applyBorder="1" applyAlignment="1">
      <alignment horizontal="left" vertical="center" wrapText="1"/>
    </xf>
    <xf numFmtId="166" fontId="9" fillId="0" borderId="8" xfId="0" applyNumberFormat="1" applyFont="1" applyFill="1" applyBorder="1" applyAlignment="1">
      <alignment horizontal="center" vertical="center" wrapText="1"/>
    </xf>
    <xf numFmtId="166" fontId="9" fillId="0" borderId="88" xfId="0" applyNumberFormat="1" applyFont="1" applyFill="1" applyBorder="1" applyAlignment="1">
      <alignment horizontal="center" vertical="center" wrapText="1"/>
    </xf>
    <xf numFmtId="0" fontId="9" fillId="0" borderId="90" xfId="0" applyFont="1" applyFill="1" applyBorder="1" applyAlignment="1">
      <alignment horizontal="left" vertical="center" wrapText="1"/>
    </xf>
    <xf numFmtId="166" fontId="9" fillId="0" borderId="2" xfId="0" applyNumberFormat="1" applyFont="1" applyFill="1" applyBorder="1" applyAlignment="1">
      <alignment horizontal="center" vertical="center" wrapText="1"/>
    </xf>
    <xf numFmtId="166" fontId="9" fillId="0" borderId="3" xfId="0" applyNumberFormat="1" applyFont="1" applyFill="1" applyBorder="1" applyAlignment="1">
      <alignment horizontal="center" vertical="center" wrapText="1"/>
    </xf>
    <xf numFmtId="166" fontId="9" fillId="0" borderId="0" xfId="0" applyNumberFormat="1" applyFont="1" applyFill="1"/>
    <xf numFmtId="166" fontId="9" fillId="0" borderId="0" xfId="0" applyNumberFormat="1" applyFont="1" applyFill="1" applyAlignment="1">
      <alignment horizontal="center" vertical="center" wrapText="1"/>
    </xf>
    <xf numFmtId="0" fontId="94" fillId="0" borderId="0" xfId="0" applyFont="1" applyAlignment="1">
      <alignment horizontal="right" vertical="center"/>
    </xf>
    <xf numFmtId="3" fontId="94" fillId="0" borderId="0" xfId="17" applyNumberFormat="1" applyFont="1" applyAlignment="1">
      <alignment vertical="center"/>
    </xf>
    <xf numFmtId="3" fontId="94" fillId="0" borderId="0" xfId="17" applyNumberFormat="1" applyFont="1" applyAlignment="1">
      <alignment horizontal="right" vertical="center"/>
    </xf>
    <xf numFmtId="0" fontId="96" fillId="0" borderId="42" xfId="2" applyFont="1" applyBorder="1" applyAlignment="1">
      <alignment horizontal="center" vertical="center" wrapText="1"/>
    </xf>
    <xf numFmtId="0" fontId="96" fillId="0" borderId="81" xfId="2" applyFont="1" applyBorder="1" applyAlignment="1">
      <alignment horizontal="center" vertical="center" wrapText="1"/>
    </xf>
    <xf numFmtId="0" fontId="96" fillId="0" borderId="50" xfId="2" applyFont="1" applyBorder="1" applyAlignment="1">
      <alignment horizontal="center" vertical="center" wrapText="1"/>
    </xf>
    <xf numFmtId="0" fontId="96" fillId="0" borderId="43" xfId="2" applyFont="1" applyBorder="1" applyAlignment="1">
      <alignment horizontal="center" vertical="center" wrapText="1"/>
    </xf>
    <xf numFmtId="0" fontId="96" fillId="0" borderId="91" xfId="2" applyFont="1" applyBorder="1" applyAlignment="1">
      <alignment horizontal="left" vertical="center" wrapText="1"/>
    </xf>
    <xf numFmtId="3" fontId="95" fillId="0" borderId="39" xfId="2" applyNumberFormat="1" applyFont="1" applyFill="1" applyBorder="1" applyAlignment="1">
      <alignment horizontal="center" vertical="center" wrapText="1"/>
    </xf>
    <xf numFmtId="3" fontId="95" fillId="0" borderId="88" xfId="2" applyNumberFormat="1" applyFont="1" applyFill="1" applyBorder="1" applyAlignment="1">
      <alignment horizontal="center" vertical="center" wrapText="1"/>
    </xf>
    <xf numFmtId="3" fontId="93" fillId="0" borderId="88" xfId="2504" applyNumberFormat="1" applyFont="1" applyBorder="1" applyAlignment="1">
      <alignment horizontal="center" vertical="center" wrapText="1"/>
    </xf>
    <xf numFmtId="3" fontId="93" fillId="0" borderId="9" xfId="2504" applyNumberFormat="1" applyFont="1" applyBorder="1" applyAlignment="1">
      <alignment horizontal="center" vertical="center" wrapText="1"/>
    </xf>
    <xf numFmtId="3" fontId="93" fillId="0" borderId="21" xfId="2504" applyNumberFormat="1" applyFont="1" applyBorder="1" applyAlignment="1">
      <alignment horizontal="center" vertical="center" wrapText="1"/>
    </xf>
    <xf numFmtId="3" fontId="95" fillId="0" borderId="8" xfId="2" applyNumberFormat="1" applyFont="1" applyFill="1" applyBorder="1" applyAlignment="1">
      <alignment horizontal="center" vertical="center" wrapText="1"/>
    </xf>
    <xf numFmtId="3" fontId="93" fillId="0" borderId="7" xfId="2504" applyNumberFormat="1" applyFont="1" applyBorder="1" applyAlignment="1">
      <alignment horizontal="center" vertical="center" wrapText="1"/>
    </xf>
    <xf numFmtId="0" fontId="96" fillId="0" borderId="90" xfId="2" applyFont="1" applyBorder="1" applyAlignment="1">
      <alignment horizontal="left" vertical="center" wrapText="1"/>
    </xf>
    <xf numFmtId="3" fontId="95" fillId="0" borderId="37" xfId="2" applyNumberFormat="1" applyFont="1" applyBorder="1" applyAlignment="1">
      <alignment horizontal="center" vertical="center" wrapText="1"/>
    </xf>
    <xf numFmtId="3" fontId="95" fillId="0" borderId="3" xfId="2" applyNumberFormat="1" applyFont="1" applyBorder="1" applyAlignment="1">
      <alignment horizontal="center" vertical="center" wrapText="1"/>
    </xf>
    <xf numFmtId="3" fontId="93" fillId="0" borderId="3" xfId="2504" applyNumberFormat="1" applyFont="1" applyBorder="1" applyAlignment="1">
      <alignment horizontal="center" vertical="center" wrapText="1"/>
    </xf>
    <xf numFmtId="3" fontId="93" fillId="0" borderId="4" xfId="2504" applyNumberFormat="1" applyFont="1" applyBorder="1" applyAlignment="1">
      <alignment horizontal="center" vertical="center" wrapText="1"/>
    </xf>
    <xf numFmtId="3" fontId="93" fillId="0" borderId="38" xfId="2504" applyNumberFormat="1" applyFont="1" applyBorder="1" applyAlignment="1">
      <alignment horizontal="center" vertical="center" wrapText="1"/>
    </xf>
    <xf numFmtId="3" fontId="95" fillId="0" borderId="2" xfId="2" applyNumberFormat="1" applyFont="1" applyBorder="1" applyAlignment="1">
      <alignment horizontal="center" vertical="center" wrapText="1"/>
    </xf>
    <xf numFmtId="3" fontId="93" fillId="0" borderId="6" xfId="2504" applyNumberFormat="1" applyFont="1" applyBorder="1" applyAlignment="1">
      <alignment horizontal="center" vertical="center" wrapText="1"/>
    </xf>
    <xf numFmtId="3" fontId="95" fillId="0" borderId="37" xfId="2" applyNumberFormat="1" applyFont="1" applyBorder="1" applyAlignment="1">
      <alignment horizontal="center" vertical="center"/>
    </xf>
    <xf numFmtId="3" fontId="95" fillId="0" borderId="3" xfId="2" applyNumberFormat="1" applyFont="1" applyBorder="1" applyAlignment="1">
      <alignment horizontal="center" vertical="center"/>
    </xf>
    <xf numFmtId="184" fontId="95" fillId="0" borderId="3" xfId="2" applyNumberFormat="1" applyFont="1" applyBorder="1" applyAlignment="1">
      <alignment horizontal="center" vertical="center"/>
    </xf>
    <xf numFmtId="3" fontId="95" fillId="0" borderId="2" xfId="2" applyNumberFormat="1" applyFont="1" applyBorder="1" applyAlignment="1">
      <alignment horizontal="center" vertical="center"/>
    </xf>
    <xf numFmtId="184" fontId="95" fillId="0" borderId="2" xfId="2" applyNumberFormat="1" applyFont="1" applyBorder="1" applyAlignment="1">
      <alignment horizontal="center" vertical="center"/>
    </xf>
    <xf numFmtId="0" fontId="16" fillId="51" borderId="0" xfId="0" applyFont="1" applyFill="1" applyAlignment="1">
      <alignment vertical="center"/>
    </xf>
    <xf numFmtId="0" fontId="16" fillId="0" borderId="0" xfId="0" applyFont="1" applyAlignment="1">
      <alignment horizontal="center" vertical="center"/>
    </xf>
    <xf numFmtId="0" fontId="97" fillId="0" borderId="0" xfId="0" applyFont="1" applyFill="1" applyAlignment="1">
      <alignment horizontal="right" vertical="center"/>
    </xf>
    <xf numFmtId="0" fontId="16" fillId="0" borderId="0" xfId="0" applyFont="1" applyAlignment="1">
      <alignment vertical="center"/>
    </xf>
    <xf numFmtId="0" fontId="97" fillId="0" borderId="0" xfId="0" applyFont="1" applyAlignment="1">
      <alignment vertical="center"/>
    </xf>
    <xf numFmtId="0" fontId="16" fillId="0" borderId="0" xfId="0" applyFont="1" applyAlignment="1">
      <alignment vertical="center" wrapText="1"/>
    </xf>
    <xf numFmtId="3" fontId="16" fillId="0" borderId="0" xfId="0" applyNumberFormat="1" applyFont="1" applyAlignment="1">
      <alignment horizontal="center" vertical="center"/>
    </xf>
    <xf numFmtId="0" fontId="16" fillId="0" borderId="0" xfId="0" applyFont="1" applyFill="1" applyAlignment="1">
      <alignment vertical="center" wrapText="1"/>
    </xf>
    <xf numFmtId="0" fontId="41" fillId="0" borderId="0" xfId="0" applyFont="1" applyFill="1" applyAlignment="1">
      <alignment vertical="center"/>
    </xf>
    <xf numFmtId="0" fontId="40" fillId="0" borderId="0" xfId="0" applyFont="1" applyFill="1" applyAlignment="1">
      <alignment horizontal="right" vertical="center"/>
    </xf>
    <xf numFmtId="0" fontId="16" fillId="0" borderId="0" xfId="0" applyFont="1" applyFill="1" applyAlignment="1">
      <alignment vertical="center"/>
    </xf>
    <xf numFmtId="0" fontId="16" fillId="0" borderId="0" xfId="0" applyFont="1" applyFill="1" applyAlignment="1">
      <alignment horizontal="right" vertical="center"/>
    </xf>
    <xf numFmtId="3" fontId="16" fillId="0" borderId="0" xfId="0" applyNumberFormat="1" applyFont="1" applyFill="1" applyAlignment="1">
      <alignment vertical="center"/>
    </xf>
    <xf numFmtId="0" fontId="40" fillId="0" borderId="37" xfId="0" applyFont="1" applyFill="1" applyBorder="1" applyAlignment="1">
      <alignment horizontal="left" vertical="center" wrapText="1"/>
    </xf>
    <xf numFmtId="3" fontId="41" fillId="0" borderId="0" xfId="0" applyNumberFormat="1" applyFont="1" applyFill="1" applyAlignment="1">
      <alignment vertical="center"/>
    </xf>
    <xf numFmtId="0" fontId="9" fillId="0" borderId="0" xfId="0" applyFont="1"/>
    <xf numFmtId="0" fontId="98" fillId="0" borderId="0" xfId="25" applyFont="1" applyAlignment="1">
      <alignment vertical="center"/>
    </xf>
    <xf numFmtId="49" fontId="98" fillId="0" borderId="42" xfId="25" applyNumberFormat="1" applyFont="1" applyBorder="1" applyAlignment="1">
      <alignment horizontal="center" vertical="center"/>
    </xf>
    <xf numFmtId="49" fontId="98" fillId="0" borderId="81" xfId="25" applyNumberFormat="1" applyFont="1" applyBorder="1" applyAlignment="1">
      <alignment horizontal="center" vertical="center"/>
    </xf>
    <xf numFmtId="49" fontId="98" fillId="0" borderId="50" xfId="25" applyNumberFormat="1" applyFont="1" applyBorder="1" applyAlignment="1">
      <alignment horizontal="center" vertical="center"/>
    </xf>
    <xf numFmtId="0" fontId="9" fillId="0" borderId="46" xfId="0" applyFont="1" applyBorder="1" applyAlignment="1">
      <alignment horizontal="left" wrapText="1"/>
    </xf>
    <xf numFmtId="3" fontId="99" fillId="0" borderId="33" xfId="25" applyNumberFormat="1" applyFont="1" applyBorder="1" applyAlignment="1">
      <alignment horizontal="center" vertical="center"/>
    </xf>
    <xf numFmtId="3" fontId="99" fillId="0" borderId="29" xfId="25" applyNumberFormat="1" applyFont="1" applyBorder="1" applyAlignment="1">
      <alignment horizontal="center" vertical="center"/>
    </xf>
    <xf numFmtId="3" fontId="99" fillId="0" borderId="46" xfId="25" applyNumberFormat="1" applyFont="1" applyBorder="1" applyAlignment="1">
      <alignment horizontal="center" vertical="center"/>
    </xf>
    <xf numFmtId="3" fontId="99" fillId="0" borderId="30" xfId="25" applyNumberFormat="1" applyFont="1" applyBorder="1" applyAlignment="1">
      <alignment horizontal="center" vertical="center"/>
    </xf>
    <xf numFmtId="185" fontId="9" fillId="0" borderId="0" xfId="0" applyNumberFormat="1" applyFont="1"/>
    <xf numFmtId="3" fontId="99" fillId="0" borderId="89" xfId="25" applyNumberFormat="1" applyFont="1" applyBorder="1" applyAlignment="1">
      <alignment horizontal="center" vertical="center"/>
    </xf>
    <xf numFmtId="49" fontId="98" fillId="0" borderId="44" xfId="25" applyNumberFormat="1" applyFont="1" applyBorder="1" applyAlignment="1">
      <alignment horizontal="center" vertical="center"/>
    </xf>
    <xf numFmtId="0" fontId="9" fillId="0" borderId="19" xfId="0" applyFont="1" applyBorder="1" applyAlignment="1">
      <alignment horizontal="left" wrapText="1"/>
    </xf>
    <xf numFmtId="3" fontId="99" fillId="0" borderId="82" xfId="25" applyNumberFormat="1" applyFont="1" applyBorder="1" applyAlignment="1">
      <alignment horizontal="center" vertical="center"/>
    </xf>
    <xf numFmtId="3" fontId="99" fillId="0" borderId="17" xfId="25" applyNumberFormat="1" applyFont="1" applyBorder="1" applyAlignment="1">
      <alignment horizontal="center" vertical="center"/>
    </xf>
    <xf numFmtId="3" fontId="99" fillId="0" borderId="88" xfId="25" applyNumberFormat="1" applyFont="1" applyBorder="1" applyAlignment="1">
      <alignment horizontal="center" vertical="center"/>
    </xf>
    <xf numFmtId="3" fontId="99" fillId="0" borderId="9" xfId="25" applyNumberFormat="1" applyFont="1" applyBorder="1" applyAlignment="1">
      <alignment horizontal="center" vertical="center"/>
    </xf>
    <xf numFmtId="3" fontId="99" fillId="0" borderId="37" xfId="25" applyNumberFormat="1" applyFont="1" applyBorder="1" applyAlignment="1">
      <alignment horizontal="center" vertical="center"/>
    </xf>
    <xf numFmtId="3" fontId="99" fillId="0" borderId="3" xfId="25" applyNumberFormat="1" applyFont="1" applyBorder="1" applyAlignment="1">
      <alignment horizontal="center" vertical="center"/>
    </xf>
    <xf numFmtId="3" fontId="99" fillId="0" borderId="4" xfId="25" applyNumberFormat="1" applyFont="1" applyBorder="1" applyAlignment="1">
      <alignment horizontal="center" vertical="center"/>
    </xf>
    <xf numFmtId="3" fontId="99" fillId="0" borderId="0" xfId="25" applyNumberFormat="1" applyFont="1" applyBorder="1" applyAlignment="1">
      <alignment horizontal="center" vertical="center"/>
    </xf>
    <xf numFmtId="0" fontId="9" fillId="0" borderId="0" xfId="0" applyFont="1" applyBorder="1"/>
    <xf numFmtId="3" fontId="9" fillId="0" borderId="0" xfId="0" applyNumberFormat="1" applyFont="1"/>
    <xf numFmtId="49" fontId="98" fillId="0" borderId="26" xfId="25" applyNumberFormat="1" applyFont="1" applyBorder="1" applyAlignment="1">
      <alignment horizontal="center" vertical="center"/>
    </xf>
    <xf numFmtId="49" fontId="98" fillId="0" borderId="80" xfId="25" applyNumberFormat="1" applyFont="1" applyBorder="1" applyAlignment="1">
      <alignment horizontal="center" vertical="center"/>
    </xf>
    <xf numFmtId="49" fontId="98" fillId="0" borderId="25" xfId="25" applyNumberFormat="1" applyFont="1" applyBorder="1" applyAlignment="1">
      <alignment horizontal="center" vertical="center"/>
    </xf>
    <xf numFmtId="49" fontId="98" fillId="0" borderId="27" xfId="25" applyNumberFormat="1" applyFont="1" applyBorder="1" applyAlignment="1">
      <alignment horizontal="center" vertical="center"/>
    </xf>
    <xf numFmtId="0" fontId="98" fillId="0" borderId="25" xfId="25" applyNumberFormat="1" applyFont="1" applyBorder="1" applyAlignment="1">
      <alignment horizontal="center" vertical="center"/>
    </xf>
    <xf numFmtId="3" fontId="10" fillId="0" borderId="92" xfId="0" applyNumberFormat="1" applyFont="1" applyBorder="1" applyAlignment="1">
      <alignment horizontal="center" vertical="center"/>
    </xf>
    <xf numFmtId="3" fontId="10" fillId="0" borderId="2" xfId="0" applyNumberFormat="1" applyFont="1" applyBorder="1" applyAlignment="1">
      <alignment horizontal="center" vertical="center"/>
    </xf>
    <xf numFmtId="3" fontId="10" fillId="0" borderId="3" xfId="0" applyNumberFormat="1" applyFont="1" applyBorder="1" applyAlignment="1">
      <alignment horizontal="center" vertical="center"/>
    </xf>
    <xf numFmtId="3" fontId="10" fillId="0" borderId="4" xfId="0" applyNumberFormat="1" applyFont="1" applyBorder="1" applyAlignment="1">
      <alignment horizontal="center" vertical="center"/>
    </xf>
    <xf numFmtId="3" fontId="10" fillId="0" borderId="37" xfId="0" applyNumberFormat="1" applyFont="1" applyBorder="1" applyAlignment="1">
      <alignment horizontal="center" vertical="center"/>
    </xf>
    <xf numFmtId="3" fontId="10" fillId="0" borderId="81"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0" fillId="0" borderId="50" xfId="0" applyNumberFormat="1" applyFont="1" applyFill="1" applyBorder="1" applyAlignment="1">
      <alignment horizontal="center" vertical="center"/>
    </xf>
    <xf numFmtId="3" fontId="10" fillId="0" borderId="42" xfId="0" applyNumberFormat="1" applyFont="1" applyBorder="1" applyAlignment="1">
      <alignment horizontal="center" vertical="center"/>
    </xf>
    <xf numFmtId="3" fontId="10" fillId="0" borderId="11" xfId="0" applyNumberFormat="1" applyFont="1" applyBorder="1" applyAlignment="1">
      <alignment horizontal="center" vertical="center"/>
    </xf>
    <xf numFmtId="167" fontId="10" fillId="0" borderId="28" xfId="0" applyNumberFormat="1" applyFont="1" applyBorder="1" applyAlignment="1">
      <alignment horizontal="center" vertical="center"/>
    </xf>
    <xf numFmtId="167" fontId="10" fillId="0" borderId="80" xfId="0" applyNumberFormat="1" applyFont="1" applyBorder="1" applyAlignment="1">
      <alignment horizontal="center" vertical="center"/>
    </xf>
    <xf numFmtId="167" fontId="10" fillId="0" borderId="11" xfId="0" applyNumberFormat="1" applyFont="1" applyBorder="1" applyAlignment="1">
      <alignment horizontal="center" vertical="center"/>
    </xf>
    <xf numFmtId="167" fontId="10" fillId="0" borderId="26" xfId="0" applyNumberFormat="1" applyFont="1" applyBorder="1" applyAlignment="1">
      <alignment horizontal="center" vertical="center"/>
    </xf>
    <xf numFmtId="166" fontId="9" fillId="0" borderId="0" xfId="0" applyNumberFormat="1" applyFont="1"/>
    <xf numFmtId="186" fontId="9" fillId="0" borderId="0" xfId="0" applyNumberFormat="1" applyFont="1"/>
    <xf numFmtId="179" fontId="9" fillId="0" borderId="0" xfId="0" applyNumberFormat="1" applyFont="1"/>
    <xf numFmtId="187" fontId="9" fillId="0" borderId="0" xfId="0" applyNumberFormat="1" applyFont="1"/>
    <xf numFmtId="183" fontId="9" fillId="0" borderId="0" xfId="0" applyNumberFormat="1" applyFont="1"/>
    <xf numFmtId="188" fontId="9" fillId="0" borderId="0" xfId="0" applyNumberFormat="1" applyFont="1"/>
    <xf numFmtId="3" fontId="9" fillId="0" borderId="29" xfId="0" applyNumberFormat="1" applyFont="1" applyBorder="1" applyAlignment="1">
      <alignment horizontal="center" vertical="center"/>
    </xf>
    <xf numFmtId="3" fontId="9" fillId="0" borderId="30" xfId="0" applyNumberFormat="1" applyFont="1" applyBorder="1" applyAlignment="1">
      <alignment horizontal="center" vertical="center"/>
    </xf>
    <xf numFmtId="3" fontId="9" fillId="0" borderId="34" xfId="0" applyNumberFormat="1" applyFont="1" applyBorder="1" applyAlignment="1">
      <alignment horizontal="center" vertical="center"/>
    </xf>
    <xf numFmtId="3" fontId="9" fillId="0" borderId="33" xfId="0" applyNumberFormat="1" applyFont="1" applyBorder="1" applyAlignment="1">
      <alignment horizontal="center" vertical="center"/>
    </xf>
    <xf numFmtId="3" fontId="9" fillId="0" borderId="92" xfId="0" applyNumberFormat="1" applyFont="1" applyBorder="1" applyAlignment="1">
      <alignment horizontal="center" vertical="center"/>
    </xf>
    <xf numFmtId="3" fontId="10" fillId="0" borderId="4" xfId="0" applyNumberFormat="1" applyFont="1" applyFill="1" applyBorder="1" applyAlignment="1">
      <alignment horizontal="center" vertical="center"/>
    </xf>
    <xf numFmtId="49" fontId="98" fillId="0" borderId="11" xfId="25" applyNumberFormat="1" applyFont="1" applyBorder="1" applyAlignment="1">
      <alignment horizontal="center" vertical="center"/>
    </xf>
    <xf numFmtId="49" fontId="98" fillId="0" borderId="28" xfId="25" applyNumberFormat="1" applyFont="1" applyBorder="1" applyAlignment="1">
      <alignment horizontal="center" vertical="center"/>
    </xf>
    <xf numFmtId="3" fontId="9" fillId="0" borderId="45" xfId="0" applyNumberFormat="1" applyFont="1" applyBorder="1" applyAlignment="1">
      <alignment horizontal="center" vertical="center"/>
    </xf>
    <xf numFmtId="3" fontId="9" fillId="0" borderId="46" xfId="0" applyNumberFormat="1" applyFont="1" applyBorder="1" applyAlignment="1">
      <alignment horizontal="center" vertical="center"/>
    </xf>
    <xf numFmtId="3" fontId="9" fillId="0" borderId="0" xfId="0" applyNumberFormat="1" applyFont="1" applyBorder="1" applyAlignment="1">
      <alignment horizontal="center" vertical="center"/>
    </xf>
    <xf numFmtId="3" fontId="9" fillId="0" borderId="83" xfId="0" applyNumberFormat="1" applyFont="1" applyBorder="1" applyAlignment="1">
      <alignment horizontal="center" vertical="center"/>
    </xf>
    <xf numFmtId="3" fontId="9" fillId="0" borderId="22" xfId="0" applyNumberFormat="1" applyFont="1" applyBorder="1" applyAlignment="1">
      <alignment horizontal="center" vertical="center"/>
    </xf>
    <xf numFmtId="3" fontId="9" fillId="0" borderId="20" xfId="0" applyNumberFormat="1" applyFont="1" applyBorder="1" applyAlignment="1">
      <alignment horizontal="center" vertical="center"/>
    </xf>
    <xf numFmtId="0" fontId="99" fillId="0" borderId="19" xfId="0" applyFont="1" applyBorder="1" applyAlignment="1">
      <alignment horizontal="left" vertical="center" wrapText="1"/>
    </xf>
    <xf numFmtId="0" fontId="9" fillId="0" borderId="0" xfId="1695" applyFont="1" applyAlignment="1">
      <alignment vertical="center"/>
    </xf>
    <xf numFmtId="1" fontId="98" fillId="0" borderId="28" xfId="29" applyNumberFormat="1" applyFont="1" applyBorder="1" applyAlignment="1">
      <alignment horizontal="center" vertical="center"/>
    </xf>
    <xf numFmtId="1" fontId="98" fillId="0" borderId="80" xfId="29" applyNumberFormat="1" applyFont="1" applyBorder="1" applyAlignment="1">
      <alignment horizontal="center" vertical="center"/>
    </xf>
    <xf numFmtId="1" fontId="98" fillId="0" borderId="11" xfId="29" applyNumberFormat="1" applyFont="1" applyBorder="1" applyAlignment="1">
      <alignment horizontal="center" vertical="center"/>
    </xf>
    <xf numFmtId="1" fontId="98" fillId="0" borderId="27" xfId="29" applyNumberFormat="1" applyFont="1" applyBorder="1" applyAlignment="1">
      <alignment horizontal="center" vertical="center"/>
    </xf>
    <xf numFmtId="1" fontId="98" fillId="0" borderId="25" xfId="29" applyNumberFormat="1" applyFont="1" applyBorder="1" applyAlignment="1">
      <alignment horizontal="center" vertical="center"/>
    </xf>
    <xf numFmtId="3" fontId="99" fillId="0" borderId="33" xfId="29" applyNumberFormat="1" applyFont="1" applyFill="1" applyBorder="1" applyAlignment="1">
      <alignment horizontal="center" vertical="center"/>
    </xf>
    <xf numFmtId="3" fontId="99" fillId="0" borderId="29" xfId="29" applyNumberFormat="1" applyFont="1" applyFill="1" applyBorder="1" applyAlignment="1">
      <alignment horizontal="center" vertical="center"/>
    </xf>
    <xf numFmtId="3" fontId="99" fillId="0" borderId="30" xfId="29" applyNumberFormat="1" applyFont="1" applyFill="1" applyBorder="1" applyAlignment="1">
      <alignment horizontal="center" vertical="center"/>
    </xf>
    <xf numFmtId="3" fontId="99" fillId="0" borderId="34" xfId="29" applyNumberFormat="1" applyFont="1" applyFill="1" applyBorder="1" applyAlignment="1">
      <alignment horizontal="center" vertical="center"/>
    </xf>
    <xf numFmtId="3" fontId="99" fillId="0" borderId="29" xfId="29" applyNumberFormat="1" applyFont="1" applyBorder="1" applyAlignment="1">
      <alignment horizontal="center" vertical="center"/>
    </xf>
    <xf numFmtId="3" fontId="99" fillId="0" borderId="30" xfId="29" applyNumberFormat="1" applyFont="1" applyBorder="1" applyAlignment="1">
      <alignment horizontal="center" vertical="center"/>
    </xf>
    <xf numFmtId="3" fontId="9" fillId="0" borderId="0" xfId="1695" applyNumberFormat="1" applyFont="1" applyAlignment="1">
      <alignment vertical="center"/>
    </xf>
    <xf numFmtId="165" fontId="9" fillId="0" borderId="0" xfId="31" applyNumberFormat="1" applyFont="1" applyAlignment="1">
      <alignment vertical="center"/>
    </xf>
    <xf numFmtId="0" fontId="9" fillId="0" borderId="0" xfId="1695" applyFont="1" applyAlignment="1">
      <alignment vertical="center" wrapText="1"/>
    </xf>
    <xf numFmtId="181" fontId="9" fillId="0" borderId="0" xfId="1695" applyNumberFormat="1" applyFont="1" applyAlignment="1">
      <alignment horizontal="left" vertical="center" wrapText="1"/>
    </xf>
    <xf numFmtId="181" fontId="9" fillId="0" borderId="0" xfId="1695" applyNumberFormat="1" applyFont="1" applyAlignment="1">
      <alignment vertical="center"/>
    </xf>
    <xf numFmtId="0" fontId="10" fillId="0" borderId="0" xfId="1695" applyFont="1" applyAlignment="1">
      <alignment wrapText="1"/>
    </xf>
    <xf numFmtId="0" fontId="98" fillId="0" borderId="11" xfId="25" applyNumberFormat="1"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0" fillId="0" borderId="0" xfId="1695" applyFont="1" applyAlignment="1">
      <alignment vertical="center" wrapText="1"/>
    </xf>
    <xf numFmtId="0" fontId="9" fillId="53" borderId="37" xfId="0" applyFont="1" applyFill="1" applyBorder="1" applyAlignment="1">
      <alignment horizontal="center" vertical="center"/>
    </xf>
    <xf numFmtId="0" fontId="9" fillId="53" borderId="3" xfId="0" applyFont="1" applyFill="1" applyBorder="1" applyAlignment="1">
      <alignment horizontal="center" vertical="center"/>
    </xf>
    <xf numFmtId="0" fontId="9" fillId="53" borderId="4" xfId="0" applyFont="1" applyFill="1" applyBorder="1" applyAlignment="1">
      <alignment horizontal="center" vertical="center"/>
    </xf>
    <xf numFmtId="0" fontId="9" fillId="53" borderId="38" xfId="0" applyFont="1" applyFill="1" applyBorder="1" applyAlignment="1">
      <alignment horizontal="center" vertical="center"/>
    </xf>
    <xf numFmtId="0" fontId="9" fillId="53" borderId="2" xfId="0" applyFont="1" applyFill="1" applyBorder="1" applyAlignment="1">
      <alignment horizontal="center" vertical="center"/>
    </xf>
    <xf numFmtId="0" fontId="10" fillId="53" borderId="37" xfId="0" applyFont="1" applyFill="1" applyBorder="1" applyAlignment="1">
      <alignment horizontal="center" vertical="center"/>
    </xf>
    <xf numFmtId="0" fontId="10" fillId="53" borderId="3" xfId="0" applyFont="1" applyFill="1" applyBorder="1" applyAlignment="1">
      <alignment horizontal="center" vertical="center"/>
    </xf>
    <xf numFmtId="0" fontId="10" fillId="53" borderId="4" xfId="0" applyFont="1" applyFill="1" applyBorder="1" applyAlignment="1">
      <alignment horizontal="center" vertical="center"/>
    </xf>
    <xf numFmtId="0" fontId="10" fillId="53" borderId="38" xfId="0" applyFont="1" applyFill="1" applyBorder="1" applyAlignment="1">
      <alignment horizontal="center" vertical="center"/>
    </xf>
    <xf numFmtId="0" fontId="9" fillId="53" borderId="90" xfId="0" applyFont="1" applyFill="1" applyBorder="1" applyAlignment="1">
      <alignment horizontal="center" vertical="center"/>
    </xf>
    <xf numFmtId="167" fontId="9" fillId="0" borderId="39" xfId="0" applyNumberFormat="1" applyFont="1" applyBorder="1" applyAlignment="1">
      <alignment horizontal="center" vertical="center"/>
    </xf>
    <xf numFmtId="167" fontId="9" fillId="0" borderId="88" xfId="0" applyNumberFormat="1" applyFont="1" applyBorder="1" applyAlignment="1">
      <alignment horizontal="center" vertical="center"/>
    </xf>
    <xf numFmtId="167" fontId="9" fillId="0" borderId="9" xfId="0" applyNumberFormat="1" applyFont="1" applyBorder="1" applyAlignment="1">
      <alignment horizontal="center" vertical="center"/>
    </xf>
    <xf numFmtId="167" fontId="9" fillId="0" borderId="21" xfId="0" applyNumberFormat="1" applyFont="1" applyBorder="1" applyAlignment="1">
      <alignment horizontal="center" vertical="center"/>
    </xf>
    <xf numFmtId="0" fontId="9" fillId="0" borderId="8" xfId="0" applyFont="1" applyBorder="1" applyAlignment="1">
      <alignment horizontal="center" vertical="center"/>
    </xf>
    <xf numFmtId="0" fontId="9" fillId="0" borderId="88" xfId="0" applyFont="1" applyBorder="1" applyAlignment="1">
      <alignment horizontal="center" vertical="center"/>
    </xf>
    <xf numFmtId="167" fontId="10" fillId="0" borderId="39" xfId="0" applyNumberFormat="1" applyFont="1" applyBorder="1" applyAlignment="1">
      <alignment horizontal="center" vertical="center"/>
    </xf>
    <xf numFmtId="167" fontId="10" fillId="0" borderId="88" xfId="0" applyNumberFormat="1" applyFont="1" applyBorder="1" applyAlignment="1">
      <alignment horizontal="center" vertical="center"/>
    </xf>
    <xf numFmtId="167" fontId="10" fillId="0" borderId="9" xfId="0" applyNumberFormat="1" applyFont="1" applyBorder="1" applyAlignment="1">
      <alignment horizontal="center" vertical="center"/>
    </xf>
    <xf numFmtId="167" fontId="10" fillId="0" borderId="21" xfId="0" applyNumberFormat="1" applyFont="1" applyBorder="1" applyAlignment="1">
      <alignment horizontal="center" vertical="center"/>
    </xf>
    <xf numFmtId="167" fontId="9" fillId="0" borderId="37" xfId="0" applyNumberFormat="1" applyFont="1" applyBorder="1" applyAlignment="1">
      <alignment horizontal="center" vertical="center"/>
    </xf>
    <xf numFmtId="167" fontId="9" fillId="0" borderId="3" xfId="0" applyNumberFormat="1" applyFont="1" applyBorder="1" applyAlignment="1">
      <alignment horizontal="center" vertical="center"/>
    </xf>
    <xf numFmtId="167" fontId="9" fillId="0" borderId="4" xfId="0" applyNumberFormat="1" applyFont="1" applyBorder="1" applyAlignment="1">
      <alignment horizontal="center" vertical="center"/>
    </xf>
    <xf numFmtId="167" fontId="9" fillId="0" borderId="38" xfId="0" applyNumberFormat="1" applyFont="1" applyBorder="1" applyAlignment="1">
      <alignment horizontal="center" vertical="center"/>
    </xf>
    <xf numFmtId="0" fontId="9" fillId="0" borderId="37"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67" fontId="10" fillId="0" borderId="37" xfId="0" applyNumberFormat="1" applyFont="1" applyBorder="1" applyAlignment="1">
      <alignment horizontal="center" vertical="center"/>
    </xf>
    <xf numFmtId="167" fontId="10" fillId="0" borderId="3" xfId="0" applyNumberFormat="1" applyFont="1" applyBorder="1" applyAlignment="1">
      <alignment horizontal="center" vertical="center"/>
    </xf>
    <xf numFmtId="167" fontId="10" fillId="0" borderId="4" xfId="0" applyNumberFormat="1" applyFont="1" applyBorder="1" applyAlignment="1">
      <alignment horizontal="center" vertical="center"/>
    </xf>
    <xf numFmtId="167" fontId="10" fillId="0" borderId="38" xfId="0" applyNumberFormat="1" applyFont="1" applyBorder="1" applyAlignment="1">
      <alignment horizontal="center" vertical="center"/>
    </xf>
    <xf numFmtId="167" fontId="9" fillId="0" borderId="8" xfId="0" applyNumberFormat="1" applyFont="1" applyBorder="1" applyAlignment="1">
      <alignment horizontal="center" vertical="center"/>
    </xf>
    <xf numFmtId="167" fontId="9" fillId="0" borderId="2" xfId="0" applyNumberFormat="1" applyFont="1" applyBorder="1" applyAlignment="1">
      <alignment horizontal="center" vertical="center"/>
    </xf>
    <xf numFmtId="0" fontId="9" fillId="0" borderId="0" xfId="0" applyFont="1" applyBorder="1" applyAlignment="1">
      <alignment vertical="center"/>
    </xf>
    <xf numFmtId="0" fontId="10" fillId="0" borderId="0" xfId="0" applyFont="1" applyBorder="1" applyAlignment="1">
      <alignment vertical="center"/>
    </xf>
    <xf numFmtId="0" fontId="9" fillId="53" borderId="32" xfId="0" applyFont="1" applyFill="1" applyBorder="1" applyAlignment="1">
      <alignment horizontal="center" vertical="center"/>
    </xf>
    <xf numFmtId="0" fontId="9" fillId="53" borderId="18" xfId="0" applyFont="1" applyFill="1" applyBorder="1" applyAlignment="1">
      <alignment horizontal="center" vertical="center"/>
    </xf>
    <xf numFmtId="167" fontId="9" fillId="0" borderId="47" xfId="0" applyNumberFormat="1" applyFont="1" applyBorder="1" applyAlignment="1">
      <alignment horizontal="center" vertical="center"/>
    </xf>
    <xf numFmtId="167" fontId="9" fillId="0" borderId="51" xfId="0" applyNumberFormat="1" applyFont="1" applyBorder="1" applyAlignment="1">
      <alignment horizontal="center" vertical="center"/>
    </xf>
    <xf numFmtId="167" fontId="9" fillId="0" borderId="32" xfId="0" applyNumberFormat="1" applyFont="1" applyBorder="1" applyAlignment="1">
      <alignment horizontal="center" vertical="center"/>
    </xf>
    <xf numFmtId="167" fontId="9" fillId="0" borderId="18" xfId="0" applyNumberFormat="1" applyFont="1" applyBorder="1" applyAlignment="1">
      <alignment horizontal="center" vertical="center"/>
    </xf>
    <xf numFmtId="0" fontId="9" fillId="53" borderId="6" xfId="0" applyFont="1" applyFill="1" applyBorder="1" applyAlignment="1">
      <alignment horizontal="center" vertical="center"/>
    </xf>
    <xf numFmtId="167" fontId="9" fillId="0" borderId="7"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93" fillId="0" borderId="0" xfId="0" applyFont="1" applyAlignment="1">
      <alignment vertical="center"/>
    </xf>
    <xf numFmtId="0" fontId="93" fillId="0" borderId="0" xfId="0" applyFont="1" applyAlignment="1">
      <alignment horizontal="right" vertical="center"/>
    </xf>
    <xf numFmtId="0" fontId="93" fillId="0" borderId="26" xfId="0" applyFont="1" applyBorder="1" applyAlignment="1">
      <alignment vertical="center"/>
    </xf>
    <xf numFmtId="0" fontId="94" fillId="0" borderId="27" xfId="0" applyFont="1" applyBorder="1" applyAlignment="1">
      <alignment horizontal="center" vertical="center" wrapText="1"/>
    </xf>
    <xf numFmtId="0" fontId="93" fillId="0" borderId="51" xfId="0" applyFont="1" applyBorder="1" applyAlignment="1">
      <alignment vertical="center"/>
    </xf>
    <xf numFmtId="3" fontId="93" fillId="0" borderId="51" xfId="0" applyNumberFormat="1" applyFont="1" applyBorder="1" applyAlignment="1">
      <alignment vertical="center"/>
    </xf>
    <xf numFmtId="165" fontId="93" fillId="0" borderId="21" xfId="33" applyNumberFormat="1" applyFont="1" applyBorder="1" applyAlignment="1">
      <alignment vertical="center"/>
    </xf>
    <xf numFmtId="0" fontId="94" fillId="0" borderId="26" xfId="0" applyFont="1" applyBorder="1" applyAlignment="1">
      <alignment vertical="center" wrapText="1"/>
    </xf>
    <xf numFmtId="3" fontId="94" fillId="0" borderId="26" xfId="0" applyNumberFormat="1" applyFont="1" applyBorder="1" applyAlignment="1">
      <alignment vertical="center"/>
    </xf>
    <xf numFmtId="165" fontId="94" fillId="0" borderId="27" xfId="33" applyNumberFormat="1" applyFont="1" applyBorder="1" applyAlignment="1">
      <alignment vertical="center"/>
    </xf>
    <xf numFmtId="3" fontId="94" fillId="0" borderId="28" xfId="0" applyNumberFormat="1" applyFont="1" applyBorder="1" applyAlignment="1">
      <alignment vertical="center"/>
    </xf>
    <xf numFmtId="3" fontId="93" fillId="0" borderId="0" xfId="0" applyNumberFormat="1" applyFont="1" applyAlignment="1">
      <alignment vertical="center"/>
    </xf>
    <xf numFmtId="165" fontId="93" fillId="0" borderId="0" xfId="2506" applyNumberFormat="1" applyFont="1" applyAlignment="1">
      <alignment vertical="center"/>
    </xf>
    <xf numFmtId="0" fontId="101" fillId="55" borderId="0" xfId="0" applyFont="1" applyFill="1" applyBorder="1" applyAlignment="1"/>
    <xf numFmtId="0" fontId="0" fillId="0" borderId="0" xfId="0" applyBorder="1"/>
    <xf numFmtId="0" fontId="0" fillId="0" borderId="0" xfId="0" applyFill="1" applyBorder="1"/>
    <xf numFmtId="0" fontId="16" fillId="0" borderId="0" xfId="0" applyFont="1" applyFill="1" applyBorder="1" applyAlignment="1">
      <alignment vertical="center"/>
    </xf>
    <xf numFmtId="0" fontId="97" fillId="0" borderId="0" xfId="0" applyFont="1" applyFill="1" applyBorder="1" applyAlignment="1">
      <alignment vertical="center"/>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97" fillId="0" borderId="0" xfId="0" applyFont="1" applyFill="1" applyAlignment="1">
      <alignment vertical="center"/>
    </xf>
    <xf numFmtId="0" fontId="0" fillId="55" borderId="0" xfId="0" applyFill="1"/>
    <xf numFmtId="0" fontId="9" fillId="0" borderId="0" xfId="2514" applyFont="1"/>
    <xf numFmtId="0" fontId="10" fillId="0" borderId="0" xfId="2514" applyFont="1" applyAlignment="1">
      <alignment horizontal="centerContinuous"/>
    </xf>
    <xf numFmtId="3" fontId="9" fillId="0" borderId="0" xfId="2514" applyNumberFormat="1" applyFont="1"/>
    <xf numFmtId="166" fontId="9" fillId="0" borderId="0" xfId="2514" applyNumberFormat="1" applyFont="1"/>
    <xf numFmtId="0" fontId="9" fillId="0" borderId="0" xfId="2514" applyFont="1" applyBorder="1"/>
    <xf numFmtId="179" fontId="9" fillId="0" borderId="0" xfId="2514" applyNumberFormat="1" applyFont="1"/>
    <xf numFmtId="0" fontId="11" fillId="0" borderId="0" xfId="2514" applyFont="1"/>
    <xf numFmtId="0" fontId="11" fillId="0" borderId="0" xfId="2514" applyFont="1" applyFill="1"/>
    <xf numFmtId="165" fontId="11" fillId="0" borderId="0" xfId="2514" applyNumberFormat="1" applyFont="1" applyFill="1"/>
    <xf numFmtId="0" fontId="13" fillId="0" borderId="36" xfId="2514" applyFont="1" applyFill="1" applyBorder="1" applyAlignment="1">
      <alignment vertical="center" wrapText="1"/>
    </xf>
    <xf numFmtId="1" fontId="11" fillId="0" borderId="0" xfId="2514" applyNumberFormat="1" applyFont="1" applyFill="1"/>
    <xf numFmtId="0" fontId="13" fillId="0" borderId="0" xfId="2514" applyFont="1" applyAlignment="1">
      <alignment horizontal="center" vertical="center" wrapText="1"/>
    </xf>
    <xf numFmtId="0" fontId="13" fillId="0" borderId="0" xfId="2514" applyFont="1" applyFill="1" applyAlignment="1">
      <alignment horizontal="center" vertical="center" wrapText="1"/>
    </xf>
    <xf numFmtId="49" fontId="13" fillId="0" borderId="0" xfId="2514" applyNumberFormat="1" applyFont="1" applyAlignment="1">
      <alignment horizontal="center" vertical="center"/>
    </xf>
    <xf numFmtId="49" fontId="13" fillId="0" borderId="0" xfId="2514" applyNumberFormat="1" applyFont="1" applyFill="1" applyAlignment="1">
      <alignment horizontal="center" vertical="center"/>
    </xf>
    <xf numFmtId="165" fontId="13" fillId="0" borderId="86" xfId="2515" quotePrefix="1" applyNumberFormat="1" applyFont="1" applyFill="1" applyBorder="1" applyAlignment="1">
      <alignment horizontal="center" vertical="center"/>
    </xf>
    <xf numFmtId="165" fontId="13" fillId="0" borderId="87" xfId="2515" quotePrefix="1" applyNumberFormat="1" applyFont="1" applyFill="1" applyBorder="1" applyAlignment="1">
      <alignment horizontal="center" vertical="center"/>
    </xf>
    <xf numFmtId="165" fontId="13" fillId="0" borderId="37" xfId="2515" applyNumberFormat="1" applyFont="1" applyFill="1" applyBorder="1" applyAlignment="1">
      <alignment horizontal="center"/>
    </xf>
    <xf numFmtId="165" fontId="13" fillId="0" borderId="38" xfId="2515" applyNumberFormat="1" applyFont="1" applyFill="1" applyBorder="1" applyAlignment="1">
      <alignment horizontal="center"/>
    </xf>
    <xf numFmtId="165" fontId="13" fillId="0" borderId="2" xfId="2515" applyNumberFormat="1" applyFont="1" applyFill="1" applyBorder="1" applyAlignment="1">
      <alignment horizontal="center"/>
    </xf>
    <xf numFmtId="165" fontId="13" fillId="0" borderId="4" xfId="2515" applyNumberFormat="1" applyFont="1" applyFill="1" applyBorder="1" applyAlignment="1">
      <alignment horizontal="center"/>
    </xf>
    <xf numFmtId="0" fontId="13" fillId="0" borderId="0" xfId="2514" applyFont="1"/>
    <xf numFmtId="0" fontId="13" fillId="0" borderId="0" xfId="2514" applyFont="1" applyFill="1"/>
    <xf numFmtId="165" fontId="13" fillId="0" borderId="14" xfId="2515" applyNumberFormat="1" applyFont="1" applyFill="1" applyBorder="1" applyAlignment="1">
      <alignment horizontal="center"/>
    </xf>
    <xf numFmtId="165" fontId="13" fillId="0" borderId="0" xfId="2515" applyNumberFormat="1" applyFont="1" applyFill="1" applyAlignment="1">
      <alignment horizontal="center"/>
    </xf>
    <xf numFmtId="165" fontId="13" fillId="0" borderId="33" xfId="2515" applyNumberFormat="1" applyFont="1" applyFill="1" applyBorder="1" applyAlignment="1">
      <alignment horizontal="center"/>
    </xf>
    <xf numFmtId="165" fontId="13" fillId="0" borderId="12" xfId="2515" applyNumberFormat="1" applyFont="1" applyFill="1" applyBorder="1" applyAlignment="1">
      <alignment horizontal="center"/>
    </xf>
    <xf numFmtId="165" fontId="13" fillId="0" borderId="0" xfId="2514" applyNumberFormat="1" applyFont="1"/>
    <xf numFmtId="165" fontId="13" fillId="0" borderId="39" xfId="2515" applyNumberFormat="1" applyFont="1" applyFill="1" applyBorder="1" applyAlignment="1">
      <alignment horizontal="center" vertical="center" wrapText="1"/>
    </xf>
    <xf numFmtId="165" fontId="13" fillId="0" borderId="0" xfId="2515" applyNumberFormat="1" applyFont="1" applyFill="1" applyAlignment="1">
      <alignment horizontal="center" vertical="center" wrapText="1"/>
    </xf>
    <xf numFmtId="165" fontId="13" fillId="0" borderId="19" xfId="2515" applyNumberFormat="1" applyFont="1" applyFill="1" applyBorder="1" applyAlignment="1">
      <alignment horizontal="center" vertical="center" wrapText="1"/>
    </xf>
    <xf numFmtId="2" fontId="13" fillId="0" borderId="86" xfId="2515" applyNumberFormat="1" applyFont="1" applyFill="1" applyBorder="1" applyAlignment="1">
      <alignment horizontal="center" vertical="center" wrapText="1"/>
    </xf>
    <xf numFmtId="3" fontId="13" fillId="0" borderId="0" xfId="2514" applyNumberFormat="1" applyFont="1" applyFill="1"/>
    <xf numFmtId="2" fontId="13" fillId="0" borderId="0" xfId="2514" applyNumberFormat="1" applyFont="1" applyFill="1"/>
    <xf numFmtId="165" fontId="13" fillId="0" borderId="42" xfId="2515" applyNumberFormat="1" applyFont="1" applyFill="1" applyBorder="1" applyAlignment="1">
      <alignment horizontal="center" vertical="center"/>
    </xf>
    <xf numFmtId="165" fontId="13" fillId="0" borderId="43" xfId="2515" applyNumberFormat="1" applyFont="1" applyFill="1" applyBorder="1" applyAlignment="1">
      <alignment horizontal="center" vertical="center"/>
    </xf>
    <xf numFmtId="165" fontId="13" fillId="0" borderId="44" xfId="2515" applyNumberFormat="1" applyFont="1" applyFill="1" applyBorder="1" applyAlignment="1">
      <alignment horizontal="center" vertical="center"/>
    </xf>
    <xf numFmtId="165" fontId="13" fillId="0" borderId="87" xfId="2515" applyNumberFormat="1" applyFont="1" applyFill="1" applyBorder="1" applyAlignment="1">
      <alignment horizontal="center"/>
    </xf>
    <xf numFmtId="165" fontId="13" fillId="0" borderId="86" xfId="2515" applyNumberFormat="1" applyFont="1" applyFill="1" applyBorder="1" applyAlignment="1">
      <alignment horizontal="center"/>
    </xf>
    <xf numFmtId="165" fontId="13" fillId="0" borderId="0" xfId="2514" applyNumberFormat="1" applyFont="1" applyFill="1"/>
    <xf numFmtId="3" fontId="11" fillId="0" borderId="0" xfId="2514" applyNumberFormat="1" applyFont="1" applyFill="1"/>
    <xf numFmtId="2" fontId="11" fillId="0" borderId="0" xfId="2514" applyNumberFormat="1" applyFont="1" applyFill="1"/>
    <xf numFmtId="165" fontId="11" fillId="0" borderId="0" xfId="2514" applyNumberFormat="1" applyFont="1"/>
    <xf numFmtId="3" fontId="13" fillId="0" borderId="0" xfId="2514" applyNumberFormat="1" applyFont="1" applyAlignment="1">
      <alignment horizontal="center" vertical="center"/>
    </xf>
    <xf numFmtId="49" fontId="13" fillId="0" borderId="0" xfId="2514" applyNumberFormat="1" applyFont="1" applyFill="1" applyBorder="1" applyAlignment="1">
      <alignment horizontal="center" vertical="center"/>
    </xf>
    <xf numFmtId="165" fontId="13" fillId="0" borderId="86" xfId="2515" applyNumberFormat="1" applyFont="1" applyFill="1" applyBorder="1" applyAlignment="1">
      <alignment horizontal="center" vertical="center" wrapText="1"/>
    </xf>
    <xf numFmtId="165" fontId="13" fillId="0" borderId="87" xfId="2515" applyNumberFormat="1" applyFont="1" applyFill="1" applyBorder="1" applyAlignment="1">
      <alignment horizontal="center" vertical="center" wrapText="1"/>
    </xf>
    <xf numFmtId="2" fontId="13" fillId="0" borderId="0" xfId="2514" applyNumberFormat="1" applyFont="1" applyAlignment="1">
      <alignment horizontal="center" vertical="center"/>
    </xf>
    <xf numFmtId="49" fontId="13" fillId="0" borderId="0" xfId="2514" applyNumberFormat="1" applyFont="1" applyBorder="1" applyAlignment="1">
      <alignment horizontal="center" vertical="center"/>
    </xf>
    <xf numFmtId="165" fontId="13" fillId="0" borderId="2" xfId="2515" applyNumberFormat="1" applyFont="1" applyFill="1" applyBorder="1" applyAlignment="1">
      <alignment horizontal="center" vertical="center" wrapText="1"/>
    </xf>
    <xf numFmtId="165" fontId="13" fillId="0" borderId="4" xfId="2515" applyNumberFormat="1" applyFont="1" applyFill="1" applyBorder="1" applyAlignment="1">
      <alignment horizontal="center" vertical="center" wrapText="1"/>
    </xf>
    <xf numFmtId="165" fontId="13" fillId="0" borderId="37" xfId="2515" applyNumberFormat="1" applyFont="1" applyFill="1" applyBorder="1" applyAlignment="1">
      <alignment horizontal="center" vertical="center" wrapText="1"/>
    </xf>
    <xf numFmtId="165" fontId="13" fillId="0" borderId="38" xfId="2515" applyNumberFormat="1" applyFont="1" applyFill="1" applyBorder="1" applyAlignment="1">
      <alignment horizontal="center" vertical="center" wrapText="1"/>
    </xf>
    <xf numFmtId="165" fontId="13" fillId="0" borderId="33" xfId="2515" applyNumberFormat="1" applyFont="1" applyFill="1" applyBorder="1" applyAlignment="1">
      <alignment horizontal="center" vertical="center"/>
    </xf>
    <xf numFmtId="165" fontId="13" fillId="0" borderId="30" xfId="2515" applyNumberFormat="1" applyFont="1" applyFill="1" applyBorder="1" applyAlignment="1">
      <alignment horizontal="center" vertical="center"/>
    </xf>
    <xf numFmtId="165" fontId="13" fillId="0" borderId="34" xfId="2515" applyNumberFormat="1" applyFont="1" applyFill="1" applyBorder="1" applyAlignment="1">
      <alignment horizontal="center" vertical="center"/>
    </xf>
    <xf numFmtId="165" fontId="13" fillId="0" borderId="35" xfId="2515" applyNumberFormat="1" applyFont="1" applyFill="1" applyBorder="1" applyAlignment="1">
      <alignment horizontal="center" vertical="center"/>
    </xf>
    <xf numFmtId="165" fontId="13" fillId="0" borderId="45" xfId="2515" applyNumberFormat="1" applyFont="1" applyFill="1" applyBorder="1" applyAlignment="1">
      <alignment horizontal="center" vertical="center"/>
    </xf>
    <xf numFmtId="3" fontId="13" fillId="0" borderId="0" xfId="2514" applyNumberFormat="1" applyFont="1"/>
    <xf numFmtId="2" fontId="13" fillId="0" borderId="0" xfId="2514" applyNumberFormat="1" applyFont="1"/>
    <xf numFmtId="165" fontId="13" fillId="0" borderId="87" xfId="2515" applyNumberFormat="1" applyFont="1" applyFill="1" applyBorder="1" applyAlignment="1">
      <alignment horizontal="center" vertical="center"/>
    </xf>
    <xf numFmtId="165" fontId="13" fillId="0" borderId="86" xfId="2515" applyNumberFormat="1" applyFont="1" applyFill="1" applyBorder="1" applyAlignment="1">
      <alignment horizontal="center" vertical="center"/>
    </xf>
    <xf numFmtId="165" fontId="13" fillId="0" borderId="92" xfId="2515" applyNumberFormat="1" applyFont="1" applyFill="1" applyBorder="1" applyAlignment="1">
      <alignment horizontal="center" vertical="center"/>
    </xf>
    <xf numFmtId="166" fontId="13" fillId="0" borderId="0" xfId="2514" applyNumberFormat="1" applyFont="1"/>
    <xf numFmtId="165" fontId="13" fillId="0" borderId="0" xfId="2515" applyNumberFormat="1" applyFont="1" applyFill="1" applyAlignment="1">
      <alignment horizontal="center" vertical="center"/>
    </xf>
    <xf numFmtId="165" fontId="13" fillId="0" borderId="37" xfId="2515" applyNumberFormat="1" applyFont="1" applyFill="1" applyBorder="1" applyAlignment="1">
      <alignment horizontal="center" vertical="center"/>
    </xf>
    <xf numFmtId="165" fontId="13" fillId="0" borderId="4" xfId="2515" applyNumberFormat="1" applyFont="1" applyFill="1" applyBorder="1" applyAlignment="1">
      <alignment horizontal="center" vertical="center"/>
    </xf>
    <xf numFmtId="165" fontId="13" fillId="0" borderId="38" xfId="2515" applyNumberFormat="1" applyFont="1" applyFill="1" applyBorder="1" applyAlignment="1">
      <alignment horizontal="center" vertical="center"/>
    </xf>
    <xf numFmtId="165" fontId="13" fillId="0" borderId="2" xfId="2515" applyNumberFormat="1" applyFont="1" applyFill="1" applyBorder="1" applyAlignment="1">
      <alignment horizontal="center" vertical="center"/>
    </xf>
    <xf numFmtId="0" fontId="19" fillId="0" borderId="0" xfId="2514" applyFont="1" applyBorder="1" applyAlignment="1">
      <alignment vertical="center" wrapText="1"/>
    </xf>
    <xf numFmtId="0" fontId="21" fillId="0" borderId="0" xfId="2514" applyFont="1" applyFill="1" applyAlignment="1"/>
    <xf numFmtId="0" fontId="6" fillId="0" borderId="0" xfId="2" applyFont="1" applyFill="1"/>
    <xf numFmtId="0" fontId="8" fillId="0" borderId="0" xfId="2" applyFill="1"/>
    <xf numFmtId="9" fontId="13" fillId="0" borderId="0" xfId="2511" applyFont="1"/>
    <xf numFmtId="189" fontId="13" fillId="0" borderId="0" xfId="2514" applyNumberFormat="1" applyFont="1"/>
    <xf numFmtId="0" fontId="22" fillId="0" borderId="0" xfId="2514" applyFont="1" applyBorder="1" applyAlignment="1">
      <alignment vertical="center" wrapText="1"/>
    </xf>
    <xf numFmtId="167" fontId="12" fillId="0" borderId="0" xfId="2514" applyNumberFormat="1" applyFont="1" applyFill="1" applyAlignment="1"/>
    <xf numFmtId="165" fontId="13" fillId="0" borderId="15" xfId="2515" applyNumberFormat="1" applyFont="1" applyFill="1" applyBorder="1" applyAlignment="1">
      <alignment horizontal="center"/>
    </xf>
    <xf numFmtId="165" fontId="13" fillId="0" borderId="17" xfId="2515" applyNumberFormat="1" applyFont="1" applyFill="1" applyBorder="1" applyAlignment="1">
      <alignment horizontal="center"/>
    </xf>
    <xf numFmtId="165" fontId="13" fillId="0" borderId="23" xfId="2515" applyNumberFormat="1" applyFont="1" applyFill="1" applyBorder="1" applyAlignment="1">
      <alignment horizontal="center"/>
    </xf>
    <xf numFmtId="165" fontId="13" fillId="0" borderId="22" xfId="2515" applyNumberFormat="1" applyFont="1" applyFill="1" applyBorder="1" applyAlignment="1">
      <alignment horizontal="center"/>
    </xf>
    <xf numFmtId="165" fontId="15" fillId="0" borderId="87" xfId="2515" applyNumberFormat="1" applyFont="1" applyFill="1" applyBorder="1" applyAlignment="1">
      <alignment horizontal="center" vertical="center"/>
    </xf>
    <xf numFmtId="4" fontId="15" fillId="0" borderId="9" xfId="2516" applyNumberFormat="1" applyFont="1" applyFill="1" applyBorder="1" applyAlignment="1">
      <alignment horizontal="center" vertical="center"/>
    </xf>
    <xf numFmtId="4" fontId="15" fillId="0" borderId="33" xfId="2516" applyNumberFormat="1" applyFont="1" applyFill="1" applyBorder="1" applyAlignment="1">
      <alignment horizontal="center" vertical="center"/>
    </xf>
    <xf numFmtId="4" fontId="15" fillId="0" borderId="30" xfId="2516" applyNumberFormat="1" applyFont="1" applyFill="1" applyBorder="1" applyAlignment="1">
      <alignment horizontal="center" vertical="center"/>
    </xf>
    <xf numFmtId="4" fontId="15" fillId="0" borderId="87" xfId="2517" applyNumberFormat="1" applyFont="1" applyFill="1" applyBorder="1" applyAlignment="1">
      <alignment horizontal="center" vertical="center"/>
    </xf>
    <xf numFmtId="166" fontId="16" fillId="0" borderId="9" xfId="2518" applyNumberFormat="1" applyFont="1" applyFill="1" applyBorder="1" applyAlignment="1">
      <alignment horizontal="center" vertical="center"/>
    </xf>
    <xf numFmtId="166" fontId="16" fillId="0" borderId="33" xfId="2518" applyNumberFormat="1" applyFont="1" applyFill="1" applyBorder="1" applyAlignment="1">
      <alignment horizontal="center" vertical="center"/>
    </xf>
    <xf numFmtId="166" fontId="16" fillId="0" borderId="30" xfId="2518" applyNumberFormat="1" applyFont="1" applyFill="1" applyBorder="1" applyAlignment="1">
      <alignment horizontal="center" vertical="center"/>
    </xf>
    <xf numFmtId="166" fontId="16" fillId="0" borderId="87" xfId="2519" applyNumberFormat="1" applyFont="1" applyFill="1" applyBorder="1" applyAlignment="1">
      <alignment horizontal="center" vertical="center"/>
    </xf>
    <xf numFmtId="166" fontId="16" fillId="0" borderId="87" xfId="2520" applyNumberFormat="1" applyFont="1" applyFill="1" applyBorder="1" applyAlignment="1">
      <alignment horizontal="center" vertical="center"/>
    </xf>
    <xf numFmtId="166" fontId="16" fillId="0" borderId="87" xfId="2521" applyNumberFormat="1" applyFont="1" applyFill="1" applyBorder="1" applyAlignment="1">
      <alignment horizontal="center" vertical="center"/>
    </xf>
    <xf numFmtId="166" fontId="16" fillId="0" borderId="87" xfId="2522" applyNumberFormat="1" applyFont="1" applyFill="1" applyBorder="1" applyAlignment="1">
      <alignment horizontal="center" vertical="center"/>
    </xf>
    <xf numFmtId="166" fontId="16" fillId="0" borderId="87" xfId="2523" applyNumberFormat="1" applyFont="1" applyFill="1" applyBorder="1" applyAlignment="1">
      <alignment horizontal="center" vertical="center"/>
    </xf>
    <xf numFmtId="166" fontId="16" fillId="0" borderId="87" xfId="2524" applyNumberFormat="1" applyFont="1" applyFill="1" applyBorder="1" applyAlignment="1">
      <alignment horizontal="center" vertical="center"/>
    </xf>
    <xf numFmtId="166" fontId="16" fillId="0" borderId="87" xfId="2525" applyNumberFormat="1" applyFont="1" applyFill="1" applyBorder="1" applyAlignment="1">
      <alignment horizontal="center" vertical="center"/>
    </xf>
    <xf numFmtId="166" fontId="16" fillId="0" borderId="87" xfId="2526" applyNumberFormat="1" applyFont="1" applyFill="1" applyBorder="1" applyAlignment="1">
      <alignment horizontal="center" vertical="center"/>
    </xf>
    <xf numFmtId="165" fontId="16" fillId="0" borderId="37" xfId="2515" applyNumberFormat="1" applyFont="1" applyFill="1" applyBorder="1" applyAlignment="1">
      <alignment horizontal="center" vertical="center"/>
    </xf>
    <xf numFmtId="165" fontId="16" fillId="0" borderId="4" xfId="2515" applyNumberFormat="1" applyFont="1" applyFill="1" applyBorder="1" applyAlignment="1">
      <alignment horizontal="center" vertical="center"/>
    </xf>
    <xf numFmtId="165" fontId="15" fillId="0" borderId="47" xfId="2515" applyNumberFormat="1" applyFont="1" applyFill="1" applyBorder="1" applyAlignment="1">
      <alignment horizontal="center" vertical="center"/>
    </xf>
    <xf numFmtId="165" fontId="15" fillId="0" borderId="9" xfId="2515" applyNumberFormat="1" applyFont="1" applyFill="1" applyBorder="1" applyAlignment="1">
      <alignment horizontal="center" vertical="center"/>
    </xf>
    <xf numFmtId="165" fontId="15" fillId="0" borderId="33" xfId="2515" applyNumberFormat="1" applyFont="1" applyFill="1" applyBorder="1" applyAlignment="1">
      <alignment horizontal="center" vertical="center"/>
    </xf>
    <xf numFmtId="165" fontId="15" fillId="0" borderId="30" xfId="2515" applyNumberFormat="1" applyFont="1" applyFill="1" applyBorder="1" applyAlignment="1">
      <alignment horizontal="center" vertical="center"/>
    </xf>
    <xf numFmtId="165" fontId="13" fillId="0" borderId="18" xfId="2515" applyNumberFormat="1" applyFont="1" applyFill="1" applyBorder="1" applyAlignment="1">
      <alignment horizontal="center"/>
    </xf>
    <xf numFmtId="165" fontId="13" fillId="0" borderId="32" xfId="2515" applyNumberFormat="1" applyFont="1" applyFill="1" applyBorder="1" applyAlignment="1">
      <alignment horizontal="center"/>
    </xf>
    <xf numFmtId="0" fontId="10" fillId="0" borderId="0" xfId="2514" applyFont="1" applyBorder="1" applyAlignment="1">
      <alignment horizontal="center" vertical="center"/>
    </xf>
    <xf numFmtId="180" fontId="9" fillId="0" borderId="0" xfId="2514" applyNumberFormat="1" applyFont="1"/>
    <xf numFmtId="0" fontId="9" fillId="0" borderId="0" xfId="2514" applyFont="1" applyAlignment="1">
      <alignment wrapText="1"/>
    </xf>
    <xf numFmtId="3" fontId="9" fillId="0" borderId="0" xfId="2514" applyNumberFormat="1" applyFont="1" applyAlignment="1">
      <alignment wrapText="1"/>
    </xf>
    <xf numFmtId="182" fontId="9" fillId="0" borderId="0" xfId="2514" applyNumberFormat="1" applyFont="1" applyAlignment="1">
      <alignment wrapText="1"/>
    </xf>
    <xf numFmtId="183" fontId="9" fillId="0" borderId="0" xfId="2514" applyNumberFormat="1" applyFont="1"/>
    <xf numFmtId="181" fontId="9" fillId="0" borderId="0" xfId="2514" applyNumberFormat="1" applyFont="1"/>
    <xf numFmtId="3" fontId="93" fillId="0" borderId="47" xfId="16" applyNumberFormat="1" applyFont="1" applyBorder="1" applyAlignment="1">
      <alignment horizontal="right"/>
    </xf>
    <xf numFmtId="3" fontId="93" fillId="0" borderId="89" xfId="16" applyNumberFormat="1" applyFont="1" applyBorder="1" applyAlignment="1">
      <alignment horizontal="right"/>
    </xf>
    <xf numFmtId="3" fontId="94" fillId="0" borderId="25" xfId="16" applyNumberFormat="1" applyFont="1" applyBorder="1" applyAlignment="1">
      <alignment horizontal="right" vertical="center"/>
    </xf>
    <xf numFmtId="3" fontId="93" fillId="0" borderId="21" xfId="16" applyNumberFormat="1" applyFont="1" applyBorder="1" applyAlignment="1">
      <alignment horizontal="right"/>
    </xf>
    <xf numFmtId="3" fontId="94" fillId="0" borderId="27" xfId="16" applyNumberFormat="1" applyFont="1" applyBorder="1" applyAlignment="1">
      <alignment horizontal="right" vertical="center"/>
    </xf>
    <xf numFmtId="166" fontId="93" fillId="0" borderId="47" xfId="18" applyNumberFormat="1" applyFont="1" applyBorder="1" applyAlignment="1">
      <alignment horizontal="right"/>
    </xf>
    <xf numFmtId="166" fontId="94" fillId="0" borderId="25" xfId="18" applyNumberFormat="1" applyFont="1" applyBorder="1" applyAlignment="1">
      <alignment horizontal="right" vertical="center"/>
    </xf>
    <xf numFmtId="3" fontId="93" fillId="0" borderId="47" xfId="16" applyNumberFormat="1" applyFont="1" applyBorder="1" applyAlignment="1">
      <alignment horizontal="center" vertical="center"/>
    </xf>
    <xf numFmtId="3" fontId="93" fillId="0" borderId="32" xfId="16" applyNumberFormat="1" applyFont="1" applyBorder="1" applyAlignment="1">
      <alignment horizontal="center" vertical="center"/>
    </xf>
    <xf numFmtId="3" fontId="93" fillId="0" borderId="21" xfId="16" applyNumberFormat="1" applyFont="1" applyBorder="1" applyAlignment="1">
      <alignment horizontal="center" vertical="center"/>
    </xf>
    <xf numFmtId="3" fontId="94" fillId="0" borderId="43" xfId="16" applyNumberFormat="1" applyFont="1" applyBorder="1" applyAlignment="1">
      <alignment horizontal="center" vertical="center"/>
    </xf>
    <xf numFmtId="3" fontId="93" fillId="0" borderId="38" xfId="16" applyNumberFormat="1" applyFont="1" applyBorder="1" applyAlignment="1">
      <alignment horizontal="center" vertical="center"/>
    </xf>
    <xf numFmtId="166" fontId="93" fillId="0" borderId="21" xfId="16" applyNumberFormat="1" applyFont="1" applyBorder="1" applyAlignment="1">
      <alignment horizontal="right"/>
    </xf>
    <xf numFmtId="166" fontId="94" fillId="0" borderId="27" xfId="16" applyNumberFormat="1" applyFont="1" applyBorder="1" applyAlignment="1">
      <alignment horizontal="right" vertical="center"/>
    </xf>
    <xf numFmtId="1" fontId="94" fillId="0" borderId="5" xfId="0" applyNumberFormat="1" applyFont="1" applyFill="1" applyBorder="1" applyAlignment="1">
      <alignment horizontal="center" vertical="center" wrapText="1"/>
    </xf>
    <xf numFmtId="166" fontId="9" fillId="0" borderId="7" xfId="0" applyNumberFormat="1" applyFont="1" applyFill="1" applyBorder="1" applyAlignment="1">
      <alignment horizontal="center" vertical="center" wrapText="1"/>
    </xf>
    <xf numFmtId="166" fontId="9" fillId="0" borderId="6" xfId="0" applyNumberFormat="1" applyFont="1" applyFill="1" applyBorder="1" applyAlignment="1">
      <alignment horizontal="center" vertical="center" wrapText="1"/>
    </xf>
    <xf numFmtId="0" fontId="96" fillId="0" borderId="27" xfId="2" applyFont="1" applyBorder="1" applyAlignment="1">
      <alignment horizontal="center" vertical="center" wrapText="1"/>
    </xf>
    <xf numFmtId="3" fontId="93" fillId="0" borderId="29" xfId="2504" applyNumberFormat="1" applyFont="1" applyBorder="1" applyAlignment="1">
      <alignment horizontal="center" vertical="center" wrapText="1"/>
    </xf>
    <xf numFmtId="49" fontId="98" fillId="0" borderId="49" xfId="25" applyNumberFormat="1" applyFont="1" applyBorder="1" applyAlignment="1">
      <alignment horizontal="center" vertical="center"/>
    </xf>
    <xf numFmtId="3" fontId="9" fillId="0" borderId="35" xfId="0" applyNumberFormat="1" applyFont="1" applyBorder="1" applyAlignment="1">
      <alignment horizontal="center" vertical="center"/>
    </xf>
    <xf numFmtId="0" fontId="10" fillId="53" borderId="32" xfId="0" applyFont="1" applyFill="1" applyBorder="1" applyAlignment="1">
      <alignment horizontal="center" vertical="center"/>
    </xf>
    <xf numFmtId="167" fontId="10" fillId="0" borderId="47" xfId="0" applyNumberFormat="1" applyFont="1" applyBorder="1" applyAlignment="1">
      <alignment horizontal="center" vertical="center"/>
    </xf>
    <xf numFmtId="167" fontId="94" fillId="0" borderId="22" xfId="0" applyNumberFormat="1" applyFont="1" applyBorder="1" applyAlignment="1">
      <alignment horizontal="center" vertical="center"/>
    </xf>
    <xf numFmtId="167" fontId="10" fillId="0" borderId="32" xfId="0" applyNumberFormat="1" applyFont="1" applyBorder="1" applyAlignment="1">
      <alignment horizontal="center" vertical="center"/>
    </xf>
    <xf numFmtId="167" fontId="94" fillId="0" borderId="50" xfId="0" applyNumberFormat="1" applyFont="1" applyBorder="1" applyAlignment="1">
      <alignment horizontal="center" vertical="center"/>
    </xf>
    <xf numFmtId="167" fontId="9" fillId="0" borderId="30" xfId="0" applyNumberFormat="1" applyFont="1" applyBorder="1" applyAlignment="1">
      <alignment horizontal="center" vertical="center"/>
    </xf>
    <xf numFmtId="167" fontId="9" fillId="0" borderId="29" xfId="0" applyNumberFormat="1" applyFont="1" applyBorder="1" applyAlignment="1">
      <alignment horizontal="center" vertical="center"/>
    </xf>
    <xf numFmtId="165" fontId="93" fillId="0" borderId="47" xfId="33" applyNumberFormat="1" applyFont="1" applyBorder="1" applyAlignment="1">
      <alignment vertical="center"/>
    </xf>
    <xf numFmtId="165" fontId="93" fillId="0" borderId="0" xfId="33" applyNumberFormat="1" applyFont="1" applyBorder="1" applyAlignment="1">
      <alignment vertical="center"/>
    </xf>
    <xf numFmtId="165" fontId="94" fillId="0" borderId="25" xfId="33" applyNumberFormat="1" applyFont="1" applyBorder="1" applyAlignment="1">
      <alignment vertical="center"/>
    </xf>
    <xf numFmtId="0" fontId="94" fillId="18" borderId="33" xfId="0" applyFont="1" applyFill="1" applyBorder="1" applyAlignment="1">
      <alignment horizontal="center" vertical="center" wrapText="1"/>
    </xf>
    <xf numFmtId="0" fontId="94" fillId="18" borderId="34" xfId="0" applyFont="1" applyFill="1" applyBorder="1" applyAlignment="1">
      <alignment horizontal="center" vertical="center" wrapText="1"/>
    </xf>
    <xf numFmtId="0" fontId="103" fillId="18" borderId="105" xfId="0" applyFont="1" applyFill="1" applyBorder="1" applyAlignment="1">
      <alignment vertical="center"/>
    </xf>
    <xf numFmtId="0" fontId="93" fillId="18" borderId="85" xfId="0" applyFont="1" applyFill="1" applyBorder="1" applyAlignment="1">
      <alignment vertical="center" wrapText="1"/>
    </xf>
    <xf numFmtId="0" fontId="6" fillId="0" borderId="105" xfId="0" applyFont="1" applyBorder="1" applyAlignment="1">
      <alignment vertical="center"/>
    </xf>
    <xf numFmtId="0" fontId="104" fillId="0" borderId="85" xfId="0" applyFont="1" applyBorder="1" applyAlignment="1">
      <alignment vertical="center" wrapText="1"/>
    </xf>
    <xf numFmtId="0" fontId="16" fillId="0" borderId="85" xfId="0" applyFont="1" applyBorder="1" applyAlignment="1">
      <alignment vertical="center" wrapText="1"/>
    </xf>
    <xf numFmtId="0" fontId="104" fillId="0" borderId="85" xfId="0" applyFont="1" applyBorder="1" applyAlignment="1">
      <alignment wrapText="1"/>
    </xf>
    <xf numFmtId="0" fontId="104" fillId="18" borderId="85" xfId="0" applyFont="1" applyFill="1" applyBorder="1" applyAlignment="1">
      <alignment vertical="center" wrapText="1"/>
    </xf>
    <xf numFmtId="0" fontId="6" fillId="0" borderId="105" xfId="0" applyFont="1" applyBorder="1" applyAlignment="1">
      <alignment vertical="center" wrapText="1"/>
    </xf>
    <xf numFmtId="0" fontId="6" fillId="0" borderId="105" xfId="0" applyFont="1" applyFill="1" applyBorder="1" applyAlignment="1">
      <alignment vertical="center" wrapText="1"/>
    </xf>
    <xf numFmtId="0" fontId="104" fillId="0" borderId="85" xfId="0" applyFont="1" applyFill="1" applyBorder="1" applyAlignment="1">
      <alignment vertical="center" wrapText="1"/>
    </xf>
    <xf numFmtId="0" fontId="6" fillId="0" borderId="37" xfId="0" applyFont="1" applyFill="1" applyBorder="1" applyAlignment="1">
      <alignment vertical="center" wrapText="1"/>
    </xf>
    <xf numFmtId="0" fontId="104" fillId="0" borderId="38" xfId="0" applyFont="1" applyFill="1" applyBorder="1" applyAlignment="1">
      <alignment vertical="center" wrapText="1"/>
    </xf>
    <xf numFmtId="0" fontId="10" fillId="0" borderId="0" xfId="4087" applyFont="1" applyAlignment="1">
      <alignment horizontal="centerContinuous"/>
    </xf>
    <xf numFmtId="0" fontId="10" fillId="0" borderId="0" xfId="4087" applyFont="1" applyAlignment="1">
      <alignment horizontal="right"/>
    </xf>
    <xf numFmtId="0" fontId="9" fillId="0" borderId="19" xfId="4087" applyFont="1" applyBorder="1" applyAlignment="1">
      <alignment horizontal="left" vertical="center" wrapText="1"/>
    </xf>
    <xf numFmtId="0" fontId="10" fillId="0" borderId="5" xfId="4087" applyFont="1" applyBorder="1" applyAlignment="1">
      <alignment horizontal="left" vertical="center"/>
    </xf>
    <xf numFmtId="0" fontId="27" fillId="0" borderId="0" xfId="2514" applyFont="1" applyFill="1" applyBorder="1" applyAlignment="1">
      <alignment vertical="center" wrapText="1"/>
    </xf>
    <xf numFmtId="0" fontId="16" fillId="0" borderId="31" xfId="4087" applyFont="1" applyFill="1" applyBorder="1" applyAlignment="1">
      <alignment horizontal="left" vertical="center" wrapText="1"/>
    </xf>
    <xf numFmtId="0" fontId="16" fillId="0" borderId="6" xfId="4087" applyFont="1" applyBorder="1" applyAlignment="1">
      <alignment horizontal="left" vertical="center" wrapText="1"/>
    </xf>
    <xf numFmtId="0" fontId="14" fillId="0" borderId="0" xfId="4087" applyFont="1" applyBorder="1" applyAlignment="1">
      <alignment horizontal="center" vertical="center" wrapText="1"/>
    </xf>
    <xf numFmtId="0" fontId="14" fillId="0" borderId="211" xfId="4087" applyFont="1" applyBorder="1" applyAlignment="1">
      <alignment horizontal="center" vertical="center" wrapText="1"/>
    </xf>
    <xf numFmtId="0" fontId="14" fillId="0" borderId="217" xfId="4087" applyFont="1" applyBorder="1" applyAlignment="1">
      <alignment horizontal="center" vertical="center" wrapText="1"/>
    </xf>
    <xf numFmtId="0" fontId="13" fillId="0" borderId="7" xfId="4087" applyFont="1" applyBorder="1" applyAlignment="1">
      <alignment horizontal="left" vertical="center" wrapText="1"/>
    </xf>
    <xf numFmtId="0" fontId="13" fillId="0" borderId="213" xfId="4087" applyFont="1" applyBorder="1" applyAlignment="1">
      <alignment horizontal="left" vertical="center" wrapText="1"/>
    </xf>
    <xf numFmtId="0" fontId="13" fillId="0" borderId="7" xfId="4087" applyFont="1" applyFill="1" applyBorder="1" applyAlignment="1">
      <alignment horizontal="left" vertical="center" wrapText="1"/>
    </xf>
    <xf numFmtId="0" fontId="13" fillId="0" borderId="213" xfId="4087" applyFont="1" applyFill="1" applyBorder="1" applyAlignment="1">
      <alignment horizontal="left" vertical="center" wrapText="1"/>
    </xf>
    <xf numFmtId="0" fontId="13" fillId="0" borderId="6" xfId="4087" applyFont="1" applyFill="1" applyBorder="1" applyAlignment="1">
      <alignment horizontal="left" vertical="center" wrapText="1"/>
    </xf>
    <xf numFmtId="0" fontId="14" fillId="0" borderId="218" xfId="4087" applyFont="1" applyBorder="1" applyAlignment="1">
      <alignment horizontal="center" vertical="center" wrapText="1"/>
    </xf>
    <xf numFmtId="0" fontId="15" fillId="0" borderId="31" xfId="4087" applyFont="1" applyFill="1" applyBorder="1" applyAlignment="1">
      <alignment horizontal="left" vertical="center" wrapText="1"/>
    </xf>
    <xf numFmtId="0" fontId="15" fillId="0" borderId="6" xfId="4087" applyFont="1" applyBorder="1" applyAlignment="1">
      <alignment horizontal="left" vertical="center" wrapText="1"/>
    </xf>
    <xf numFmtId="0" fontId="13" fillId="0" borderId="6" xfId="4087" applyFont="1" applyBorder="1" applyAlignment="1">
      <alignment horizontal="left" vertical="center" wrapText="1"/>
    </xf>
    <xf numFmtId="0" fontId="14" fillId="0" borderId="12" xfId="4087" applyFont="1" applyBorder="1" applyAlignment="1">
      <alignment horizontal="center" vertical="center" wrapText="1"/>
    </xf>
    <xf numFmtId="0" fontId="24" fillId="0" borderId="31" xfId="4087" applyFont="1" applyBorder="1" applyAlignment="1">
      <alignment horizontal="left" vertical="center" wrapText="1"/>
    </xf>
    <xf numFmtId="0" fontId="24" fillId="0" borderId="213" xfId="4087" applyFont="1" applyBorder="1" applyAlignment="1">
      <alignment horizontal="left" vertical="center" wrapText="1"/>
    </xf>
    <xf numFmtId="0" fontId="10" fillId="0" borderId="5" xfId="4087" applyFont="1" applyBorder="1"/>
    <xf numFmtId="0" fontId="102" fillId="18" borderId="0" xfId="2512" applyFill="1" applyBorder="1"/>
    <xf numFmtId="0" fontId="40" fillId="0" borderId="28" xfId="0" applyFont="1" applyFill="1" applyBorder="1" applyAlignment="1">
      <alignment horizontal="center" vertical="center" wrapText="1"/>
    </xf>
    <xf numFmtId="0" fontId="40" fillId="52" borderId="39" xfId="0" applyFont="1" applyFill="1" applyBorder="1" applyAlignment="1">
      <alignment horizontal="left" vertical="center" wrapText="1"/>
    </xf>
    <xf numFmtId="0" fontId="94" fillId="0" borderId="0" xfId="16" applyFont="1" applyAlignment="1">
      <alignment horizontal="center"/>
    </xf>
    <xf numFmtId="0" fontId="95" fillId="0" borderId="0" xfId="2505" applyFont="1" applyBorder="1" applyAlignment="1">
      <alignment horizontal="left"/>
    </xf>
    <xf numFmtId="0" fontId="94" fillId="0" borderId="0" xfId="17" applyFont="1" applyAlignment="1">
      <alignment horizontal="center"/>
    </xf>
    <xf numFmtId="0" fontId="98" fillId="0" borderId="0" xfId="25" applyFont="1" applyAlignment="1">
      <alignment horizontal="center" vertical="center"/>
    </xf>
    <xf numFmtId="0" fontId="9" fillId="0" borderId="0" xfId="1695" applyFont="1" applyAlignment="1">
      <alignment horizontal="left" vertical="center" wrapText="1"/>
    </xf>
    <xf numFmtId="0" fontId="10" fillId="0" borderId="0" xfId="1695" applyFont="1" applyAlignment="1">
      <alignment horizontal="right" vertical="center"/>
    </xf>
    <xf numFmtId="0" fontId="10" fillId="0" borderId="0" xfId="1695" applyFont="1" applyAlignment="1">
      <alignment horizontal="center" vertical="center" wrapText="1"/>
    </xf>
    <xf numFmtId="0" fontId="93" fillId="0" borderId="217" xfId="16" applyFont="1" applyBorder="1"/>
    <xf numFmtId="0" fontId="94" fillId="0" borderId="217" xfId="17" applyFont="1" applyBorder="1" applyAlignment="1">
      <alignment horizontal="center" vertical="center" wrapText="1"/>
    </xf>
    <xf numFmtId="0" fontId="94" fillId="0" borderId="80" xfId="17" applyFont="1" applyBorder="1" applyAlignment="1">
      <alignment horizontal="center" vertical="center" wrapText="1"/>
    </xf>
    <xf numFmtId="0" fontId="99" fillId="0" borderId="12" xfId="0" applyFont="1" applyBorder="1" applyAlignment="1">
      <alignment horizontal="left" vertical="center" wrapText="1"/>
    </xf>
    <xf numFmtId="3" fontId="93" fillId="0" borderId="82" xfId="17" applyNumberFormat="1" applyFont="1" applyBorder="1"/>
    <xf numFmtId="3" fontId="93" fillId="0" borderId="12" xfId="17" applyNumberFormat="1" applyFont="1" applyBorder="1"/>
    <xf numFmtId="0" fontId="9" fillId="0" borderId="212" xfId="16" applyFont="1" applyBorder="1" applyAlignment="1">
      <alignment horizontal="left" vertical="center" wrapText="1"/>
    </xf>
    <xf numFmtId="3" fontId="93" fillId="0" borderId="210" xfId="17" applyNumberFormat="1" applyFont="1" applyBorder="1"/>
    <xf numFmtId="3" fontId="93" fillId="0" borderId="212" xfId="17" applyNumberFormat="1" applyFont="1" applyBorder="1"/>
    <xf numFmtId="167" fontId="93" fillId="0" borderId="220" xfId="17" applyNumberFormat="1" applyFont="1" applyBorder="1" applyAlignment="1">
      <alignment horizontal="right"/>
    </xf>
    <xf numFmtId="3" fontId="93" fillId="0" borderId="211" xfId="17" applyNumberFormat="1" applyFont="1" applyBorder="1"/>
    <xf numFmtId="0" fontId="99" fillId="0" borderId="212" xfId="0" applyFont="1" applyBorder="1" applyAlignment="1">
      <alignment horizontal="left" vertical="center" wrapText="1"/>
    </xf>
    <xf numFmtId="3" fontId="93" fillId="0" borderId="223" xfId="17" applyNumberFormat="1" applyFont="1" applyBorder="1"/>
    <xf numFmtId="0" fontId="10" fillId="0" borderId="5" xfId="16" applyFont="1" applyBorder="1" applyAlignment="1">
      <alignment horizontal="left" vertical="center" wrapText="1"/>
    </xf>
    <xf numFmtId="3" fontId="94" fillId="0" borderId="156" xfId="17" applyNumberFormat="1" applyFont="1" applyBorder="1"/>
    <xf numFmtId="0" fontId="99" fillId="0" borderId="212" xfId="17" applyFont="1" applyBorder="1" applyAlignment="1">
      <alignment horizontal="left" vertical="center" wrapText="1"/>
    </xf>
    <xf numFmtId="3" fontId="93" fillId="0" borderId="31" xfId="17" applyNumberFormat="1" applyFont="1" applyBorder="1"/>
    <xf numFmtId="3" fontId="93" fillId="0" borderId="19" xfId="17" applyNumberFormat="1" applyFont="1" applyBorder="1"/>
    <xf numFmtId="0" fontId="99" fillId="0" borderId="213" xfId="17" applyFont="1" applyBorder="1" applyAlignment="1">
      <alignment horizontal="left" vertical="center" wrapText="1"/>
    </xf>
    <xf numFmtId="167" fontId="93" fillId="0" borderId="221" xfId="17" applyNumberFormat="1" applyFont="1" applyBorder="1" applyAlignment="1">
      <alignment horizontal="right"/>
    </xf>
    <xf numFmtId="3" fontId="93" fillId="0" borderId="156" xfId="17" applyNumberFormat="1" applyFont="1" applyBorder="1"/>
    <xf numFmtId="0" fontId="98" fillId="0" borderId="5" xfId="17" applyFont="1" applyBorder="1" applyAlignment="1">
      <alignment horizontal="left" vertical="center" wrapText="1"/>
    </xf>
    <xf numFmtId="0" fontId="9" fillId="0" borderId="91" xfId="16" applyFont="1" applyBorder="1" applyAlignment="1">
      <alignment horizontal="left" vertical="center" wrapText="1"/>
    </xf>
    <xf numFmtId="3" fontId="93" fillId="0" borderId="210" xfId="16" applyNumberFormat="1" applyFont="1" applyBorder="1" applyAlignment="1">
      <alignment horizontal="right"/>
    </xf>
    <xf numFmtId="3" fontId="93" fillId="0" borderId="221" xfId="16" applyNumberFormat="1" applyFont="1" applyBorder="1" applyAlignment="1">
      <alignment horizontal="right"/>
    </xf>
    <xf numFmtId="3" fontId="93" fillId="0" borderId="211" xfId="16" applyNumberFormat="1" applyFont="1" applyBorder="1" applyAlignment="1">
      <alignment horizontal="right"/>
    </xf>
    <xf numFmtId="166" fontId="93" fillId="0" borderId="210" xfId="18" applyNumberFormat="1" applyFont="1" applyBorder="1" applyAlignment="1">
      <alignment horizontal="right"/>
    </xf>
    <xf numFmtId="166" fontId="93" fillId="0" borderId="221" xfId="18" applyNumberFormat="1" applyFont="1" applyBorder="1" applyAlignment="1">
      <alignment horizontal="right"/>
    </xf>
    <xf numFmtId="0" fontId="9" fillId="0" borderId="225" xfId="16" applyFont="1" applyBorder="1" applyAlignment="1">
      <alignment horizontal="left" vertical="center"/>
    </xf>
    <xf numFmtId="3" fontId="93" fillId="0" borderId="223" xfId="16" applyNumberFormat="1" applyFont="1" applyBorder="1" applyAlignment="1">
      <alignment horizontal="right"/>
    </xf>
    <xf numFmtId="3" fontId="93" fillId="0" borderId="219" xfId="16" applyNumberFormat="1" applyFont="1" applyBorder="1" applyAlignment="1">
      <alignment horizontal="right"/>
    </xf>
    <xf numFmtId="3" fontId="93" fillId="0" borderId="226" xfId="16" applyNumberFormat="1" applyFont="1" applyBorder="1" applyAlignment="1">
      <alignment horizontal="right"/>
    </xf>
    <xf numFmtId="166" fontId="93" fillId="0" borderId="223" xfId="18" applyNumberFormat="1" applyFont="1" applyBorder="1" applyAlignment="1">
      <alignment horizontal="right"/>
    </xf>
    <xf numFmtId="166" fontId="93" fillId="0" borderId="226" xfId="16" applyNumberFormat="1" applyFont="1" applyBorder="1" applyAlignment="1">
      <alignment horizontal="right"/>
    </xf>
    <xf numFmtId="0" fontId="10" fillId="0" borderId="49" xfId="16" applyFont="1" applyBorder="1" applyAlignment="1">
      <alignment horizontal="left" vertical="center"/>
    </xf>
    <xf numFmtId="166" fontId="93" fillId="0" borderId="219" xfId="18" applyNumberFormat="1" applyFont="1" applyBorder="1" applyAlignment="1">
      <alignment horizontal="right"/>
    </xf>
    <xf numFmtId="0" fontId="10" fillId="0" borderId="49" xfId="16" applyFont="1" applyBorder="1" applyAlignment="1">
      <alignment horizontal="left" vertical="center" wrapText="1"/>
    </xf>
    <xf numFmtId="0" fontId="9" fillId="0" borderId="211" xfId="16" applyFont="1" applyBorder="1" applyAlignment="1">
      <alignment horizontal="left" vertical="center" wrapText="1"/>
    </xf>
    <xf numFmtId="3" fontId="93" fillId="0" borderId="210" xfId="16" applyNumberFormat="1" applyFont="1" applyBorder="1" applyAlignment="1">
      <alignment horizontal="center" vertical="center"/>
    </xf>
    <xf numFmtId="166" fontId="93" fillId="0" borderId="211" xfId="18" applyNumberFormat="1" applyFont="1" applyBorder="1" applyAlignment="1">
      <alignment horizontal="center" vertical="center"/>
    </xf>
    <xf numFmtId="166" fontId="93" fillId="0" borderId="221" xfId="18" applyNumberFormat="1" applyFont="1" applyBorder="1" applyAlignment="1">
      <alignment horizontal="center" vertical="center"/>
    </xf>
    <xf numFmtId="166" fontId="93" fillId="0" borderId="210" xfId="18" applyNumberFormat="1" applyFont="1" applyBorder="1" applyAlignment="1">
      <alignment horizontal="center" vertical="center"/>
    </xf>
    <xf numFmtId="3" fontId="93" fillId="0" borderId="221" xfId="16" applyNumberFormat="1" applyFont="1" applyBorder="1" applyAlignment="1">
      <alignment horizontal="center" vertical="center"/>
    </xf>
    <xf numFmtId="3" fontId="93" fillId="0" borderId="211" xfId="16" applyNumberFormat="1" applyFont="1" applyBorder="1" applyAlignment="1">
      <alignment horizontal="center" vertical="center"/>
    </xf>
    <xf numFmtId="0" fontId="9" fillId="0" borderId="0" xfId="16" applyFont="1" applyBorder="1" applyAlignment="1">
      <alignment horizontal="left" vertical="center" wrapText="1"/>
    </xf>
    <xf numFmtId="0" fontId="10" fillId="0" borderId="25" xfId="16" applyFont="1" applyBorder="1" applyAlignment="1">
      <alignment horizontal="left" vertical="center" wrapText="1"/>
    </xf>
    <xf numFmtId="0" fontId="99" fillId="0" borderId="0" xfId="16" applyFont="1" applyFill="1" applyBorder="1" applyAlignment="1">
      <alignment horizontal="left" vertical="center" wrapText="1"/>
    </xf>
    <xf numFmtId="3" fontId="93" fillId="0" borderId="0" xfId="17" applyNumberFormat="1" applyFont="1"/>
    <xf numFmtId="3" fontId="95" fillId="0" borderId="223" xfId="2505" applyNumberFormat="1" applyFont="1" applyBorder="1" applyAlignment="1">
      <alignment horizontal="center"/>
    </xf>
    <xf numFmtId="3" fontId="95" fillId="0" borderId="219" xfId="2505" applyNumberFormat="1" applyFont="1" applyBorder="1" applyAlignment="1">
      <alignment horizontal="center"/>
    </xf>
    <xf numFmtId="3" fontId="95" fillId="0" borderId="210" xfId="2505" applyNumberFormat="1" applyFont="1" applyBorder="1" applyAlignment="1">
      <alignment horizontal="center"/>
    </xf>
    <xf numFmtId="3" fontId="95" fillId="0" borderId="221" xfId="2505" applyNumberFormat="1" applyFont="1" applyBorder="1" applyAlignment="1">
      <alignment horizontal="center"/>
    </xf>
    <xf numFmtId="3" fontId="95" fillId="0" borderId="210" xfId="2505" applyNumberFormat="1" applyFont="1" applyFill="1" applyBorder="1" applyAlignment="1">
      <alignment horizontal="center"/>
    </xf>
    <xf numFmtId="3" fontId="95" fillId="0" borderId="221" xfId="2505" applyNumberFormat="1" applyFont="1" applyFill="1" applyBorder="1" applyAlignment="1">
      <alignment horizontal="center"/>
    </xf>
    <xf numFmtId="0" fontId="94" fillId="0" borderId="0" xfId="17" applyFont="1" applyBorder="1" applyAlignment="1">
      <alignment horizontal="right" vertical="top"/>
    </xf>
    <xf numFmtId="166" fontId="9" fillId="0" borderId="29" xfId="0" applyNumberFormat="1" applyFont="1" applyFill="1" applyBorder="1" applyAlignment="1">
      <alignment horizontal="center" vertical="center" wrapText="1"/>
    </xf>
    <xf numFmtId="166" fontId="9" fillId="0" borderId="220" xfId="0" applyNumberFormat="1" applyFont="1" applyFill="1" applyBorder="1" applyAlignment="1">
      <alignment horizontal="center" vertical="center" wrapText="1"/>
    </xf>
    <xf numFmtId="166" fontId="9" fillId="0" borderId="210" xfId="0" applyNumberFormat="1" applyFont="1" applyFill="1" applyBorder="1" applyAlignment="1">
      <alignment horizontal="center" vertical="center" wrapText="1"/>
    </xf>
    <xf numFmtId="166" fontId="9" fillId="0" borderId="212" xfId="0" applyNumberFormat="1" applyFont="1" applyFill="1" applyBorder="1" applyAlignment="1">
      <alignment horizontal="center" vertical="center" wrapText="1"/>
    </xf>
    <xf numFmtId="0" fontId="93" fillId="0" borderId="0" xfId="17" applyFont="1" applyAlignment="1">
      <alignment vertical="center"/>
    </xf>
    <xf numFmtId="0" fontId="94" fillId="0" borderId="0" xfId="17" applyFont="1" applyAlignment="1">
      <alignment vertical="center"/>
    </xf>
    <xf numFmtId="0" fontId="94" fillId="0" borderId="0" xfId="17" applyFont="1" applyAlignment="1">
      <alignment horizontal="left" vertical="center"/>
    </xf>
    <xf numFmtId="1" fontId="93" fillId="0" borderId="0" xfId="17" applyNumberFormat="1" applyFont="1" applyAlignment="1">
      <alignment horizontal="center" vertical="center" wrapText="1"/>
    </xf>
    <xf numFmtId="0" fontId="96" fillId="0" borderId="156" xfId="2" applyFont="1" applyBorder="1" applyAlignment="1">
      <alignment horizontal="center" vertical="center" wrapText="1"/>
    </xf>
    <xf numFmtId="0" fontId="9" fillId="0" borderId="211" xfId="0" applyFont="1" applyBorder="1" applyAlignment="1">
      <alignment horizontal="left" vertical="center" wrapText="1"/>
    </xf>
    <xf numFmtId="0" fontId="99" fillId="0" borderId="210" xfId="25" applyNumberFormat="1" applyFont="1" applyBorder="1" applyAlignment="1">
      <alignment horizontal="center" vertical="center"/>
    </xf>
    <xf numFmtId="49" fontId="99" fillId="0" borderId="210" xfId="25" applyNumberFormat="1" applyFont="1" applyBorder="1" applyAlignment="1">
      <alignment horizontal="center" vertical="center"/>
    </xf>
    <xf numFmtId="0" fontId="99" fillId="0" borderId="211" xfId="25" applyNumberFormat="1" applyFont="1" applyBorder="1" applyAlignment="1">
      <alignment horizontal="center" vertical="center"/>
    </xf>
    <xf numFmtId="0" fontId="99" fillId="0" borderId="221" xfId="25" applyNumberFormat="1" applyFont="1" applyBorder="1" applyAlignment="1">
      <alignment horizontal="center" vertical="center"/>
    </xf>
    <xf numFmtId="1" fontId="99" fillId="0" borderId="221" xfId="25" applyNumberFormat="1" applyFont="1" applyBorder="1" applyAlignment="1">
      <alignment horizontal="center" vertical="center"/>
    </xf>
    <xf numFmtId="0" fontId="99" fillId="0" borderId="211" xfId="26" applyFont="1" applyBorder="1" applyAlignment="1">
      <alignment horizontal="left" vertical="center" wrapText="1"/>
    </xf>
    <xf numFmtId="167" fontId="99" fillId="0" borderId="210" xfId="25" applyNumberFormat="1" applyFont="1" applyBorder="1" applyAlignment="1">
      <alignment horizontal="center" vertical="center"/>
    </xf>
    <xf numFmtId="167" fontId="99" fillId="0" borderId="221" xfId="25" applyNumberFormat="1" applyFont="1" applyBorder="1" applyAlignment="1">
      <alignment horizontal="center" vertical="center"/>
    </xf>
    <xf numFmtId="3" fontId="99" fillId="0" borderId="210" xfId="25" applyNumberFormat="1" applyFont="1" applyBorder="1" applyAlignment="1">
      <alignment horizontal="center" vertical="center"/>
    </xf>
    <xf numFmtId="3" fontId="99" fillId="0" borderId="211" xfId="25" applyNumberFormat="1" applyFont="1" applyBorder="1" applyAlignment="1">
      <alignment horizontal="center" vertical="center"/>
    </xf>
    <xf numFmtId="3" fontId="99" fillId="0" borderId="221" xfId="25" applyNumberFormat="1" applyFont="1" applyBorder="1" applyAlignment="1">
      <alignment horizontal="center" vertical="center"/>
    </xf>
    <xf numFmtId="167" fontId="99" fillId="0" borderId="211" xfId="25" applyNumberFormat="1" applyFont="1" applyBorder="1" applyAlignment="1">
      <alignment horizontal="center" vertical="center"/>
    </xf>
    <xf numFmtId="0" fontId="9" fillId="0" borderId="32" xfId="0" applyFont="1" applyBorder="1" applyAlignment="1">
      <alignment vertical="center" wrapText="1"/>
    </xf>
    <xf numFmtId="3" fontId="99" fillId="0" borderId="227" xfId="25" applyNumberFormat="1" applyFont="1" applyBorder="1" applyAlignment="1">
      <alignment horizontal="center" vertical="center"/>
    </xf>
    <xf numFmtId="3" fontId="99" fillId="0" borderId="223" xfId="25" applyNumberFormat="1" applyFont="1" applyBorder="1" applyAlignment="1">
      <alignment horizontal="center" vertical="center"/>
    </xf>
    <xf numFmtId="3" fontId="99" fillId="0" borderId="219" xfId="25" applyNumberFormat="1" applyFont="1" applyBorder="1" applyAlignment="1">
      <alignment horizontal="center" vertical="center"/>
    </xf>
    <xf numFmtId="0" fontId="9" fillId="0" borderId="212" xfId="0" applyFont="1" applyBorder="1" applyAlignment="1">
      <alignment horizontal="right" vertical="center" wrapText="1"/>
    </xf>
    <xf numFmtId="3" fontId="99" fillId="0" borderId="220" xfId="25" applyNumberFormat="1" applyFont="1" applyBorder="1" applyAlignment="1">
      <alignment horizontal="center" vertical="center"/>
    </xf>
    <xf numFmtId="0" fontId="9" fillId="0" borderId="212" xfId="0" applyFont="1" applyBorder="1" applyAlignment="1">
      <alignment horizontal="left" vertical="center" wrapText="1"/>
    </xf>
    <xf numFmtId="0" fontId="9" fillId="0" borderId="211" xfId="0" applyFont="1" applyBorder="1" applyAlignment="1">
      <alignment horizontal="center" vertical="center"/>
    </xf>
    <xf numFmtId="0" fontId="99" fillId="0" borderId="212" xfId="26" applyFont="1" applyBorder="1" applyAlignment="1">
      <alignment horizontal="left" vertical="center" wrapText="1"/>
    </xf>
    <xf numFmtId="166" fontId="99" fillId="0" borderId="210" xfId="27" applyNumberFormat="1" applyFont="1" applyFill="1" applyBorder="1" applyAlignment="1">
      <alignment horizontal="center" vertical="center"/>
    </xf>
    <xf numFmtId="0" fontId="10" fillId="0" borderId="0" xfId="0" applyFont="1" applyAlignment="1"/>
    <xf numFmtId="3" fontId="10" fillId="0" borderId="223" xfId="0" applyNumberFormat="1" applyFont="1" applyBorder="1" applyAlignment="1">
      <alignment horizontal="center" vertical="center"/>
    </xf>
    <xf numFmtId="3" fontId="10" fillId="0" borderId="219" xfId="0" applyNumberFormat="1" applyFont="1" applyBorder="1" applyAlignment="1">
      <alignment horizontal="center" vertical="center"/>
    </xf>
    <xf numFmtId="3" fontId="10" fillId="0" borderId="227" xfId="0" applyNumberFormat="1" applyFont="1" applyBorder="1" applyAlignment="1">
      <alignment horizontal="center" vertical="center"/>
    </xf>
    <xf numFmtId="165" fontId="9" fillId="0" borderId="0" xfId="2511" applyNumberFormat="1" applyFont="1"/>
    <xf numFmtId="3" fontId="9" fillId="0" borderId="9" xfId="0" applyNumberFormat="1" applyFont="1" applyBorder="1" applyAlignment="1">
      <alignment horizontal="center" vertical="center"/>
    </xf>
    <xf numFmtId="3" fontId="9" fillId="0" borderId="220" xfId="0" applyNumberFormat="1" applyFont="1" applyBorder="1" applyAlignment="1">
      <alignment horizontal="center" vertical="center"/>
    </xf>
    <xf numFmtId="3" fontId="9" fillId="0" borderId="210" xfId="0" applyNumberFormat="1" applyFont="1" applyBorder="1" applyAlignment="1">
      <alignment horizontal="center" vertical="center"/>
    </xf>
    <xf numFmtId="3" fontId="9" fillId="0" borderId="221" xfId="0" applyNumberFormat="1" applyFont="1" applyBorder="1" applyAlignment="1">
      <alignment horizontal="center" vertical="center"/>
    </xf>
    <xf numFmtId="3" fontId="9" fillId="0" borderId="224" xfId="0" applyNumberFormat="1" applyFont="1" applyBorder="1" applyAlignment="1">
      <alignment horizontal="center" vertical="center"/>
    </xf>
    <xf numFmtId="3" fontId="9" fillId="0" borderId="221" xfId="0" applyNumberFormat="1" applyFont="1" applyFill="1" applyBorder="1" applyAlignment="1">
      <alignment horizontal="center" vertical="center"/>
    </xf>
    <xf numFmtId="3" fontId="9" fillId="0" borderId="224" xfId="0" applyNumberFormat="1" applyFont="1" applyFill="1" applyBorder="1" applyAlignment="1">
      <alignment horizontal="center" vertical="center"/>
    </xf>
    <xf numFmtId="3" fontId="10" fillId="0" borderId="220" xfId="0" applyNumberFormat="1" applyFont="1" applyBorder="1" applyAlignment="1">
      <alignment horizontal="center" vertical="center"/>
    </xf>
    <xf numFmtId="3" fontId="10" fillId="0" borderId="220" xfId="0" applyNumberFormat="1" applyFont="1" applyFill="1" applyBorder="1" applyAlignment="1">
      <alignment horizontal="center" vertical="center"/>
    </xf>
    <xf numFmtId="3" fontId="10" fillId="0" borderId="211" xfId="0" applyNumberFormat="1" applyFont="1" applyBorder="1" applyAlignment="1">
      <alignment horizontal="center" vertical="center"/>
    </xf>
    <xf numFmtId="3" fontId="10" fillId="0" borderId="221" xfId="0" applyNumberFormat="1" applyFont="1" applyBorder="1" applyAlignment="1">
      <alignment horizontal="center" vertical="center"/>
    </xf>
    <xf numFmtId="3" fontId="10" fillId="0" borderId="224" xfId="0" applyNumberFormat="1" applyFont="1" applyBorder="1" applyAlignment="1">
      <alignment horizontal="center" vertical="center"/>
    </xf>
    <xf numFmtId="3" fontId="10" fillId="0" borderId="221" xfId="0" applyNumberFormat="1" applyFont="1" applyFill="1" applyBorder="1" applyAlignment="1">
      <alignment horizontal="center" vertical="center"/>
    </xf>
    <xf numFmtId="3" fontId="10" fillId="0" borderId="210" xfId="0" applyNumberFormat="1" applyFont="1" applyBorder="1" applyAlignment="1">
      <alignment horizontal="center" vertical="center"/>
    </xf>
    <xf numFmtId="3" fontId="9" fillId="0" borderId="223" xfId="0" applyNumberFormat="1" applyFont="1" applyBorder="1" applyAlignment="1">
      <alignment horizontal="center" vertical="center"/>
    </xf>
    <xf numFmtId="3" fontId="9" fillId="0" borderId="219" xfId="0" applyNumberFormat="1" applyFont="1" applyBorder="1" applyAlignment="1">
      <alignment horizontal="center" vertical="center"/>
    </xf>
    <xf numFmtId="3" fontId="9" fillId="0" borderId="227" xfId="0" applyNumberFormat="1" applyFont="1" applyBorder="1" applyAlignment="1">
      <alignment horizontal="center" vertical="center"/>
    </xf>
    <xf numFmtId="3" fontId="9" fillId="0" borderId="211" xfId="0" applyNumberFormat="1" applyFont="1" applyBorder="1" applyAlignment="1">
      <alignment horizontal="center" vertical="center"/>
    </xf>
    <xf numFmtId="3" fontId="99" fillId="0" borderId="210" xfId="29" applyNumberFormat="1" applyFont="1" applyFill="1" applyBorder="1" applyAlignment="1">
      <alignment horizontal="center" vertical="center"/>
    </xf>
    <xf numFmtId="3" fontId="99" fillId="0" borderId="221" xfId="29" applyNumberFormat="1" applyFont="1" applyFill="1" applyBorder="1" applyAlignment="1">
      <alignment horizontal="center" vertical="center"/>
    </xf>
    <xf numFmtId="3" fontId="99" fillId="0" borderId="224" xfId="29" applyNumberFormat="1" applyFont="1" applyFill="1" applyBorder="1" applyAlignment="1">
      <alignment horizontal="center" vertical="center"/>
    </xf>
    <xf numFmtId="3" fontId="99" fillId="0" borderId="227" xfId="29" applyNumberFormat="1" applyFont="1" applyFill="1" applyBorder="1" applyAlignment="1">
      <alignment horizontal="center" vertical="center"/>
    </xf>
    <xf numFmtId="3" fontId="99" fillId="0" borderId="223" xfId="29" applyNumberFormat="1" applyFont="1" applyFill="1" applyBorder="1" applyAlignment="1">
      <alignment horizontal="center" vertical="center"/>
    </xf>
    <xf numFmtId="3" fontId="99" fillId="0" borderId="219" xfId="29" applyNumberFormat="1" applyFont="1" applyFill="1" applyBorder="1" applyAlignment="1">
      <alignment horizontal="center" vertical="center"/>
    </xf>
    <xf numFmtId="3" fontId="99" fillId="0" borderId="226" xfId="29" applyNumberFormat="1" applyFont="1" applyFill="1" applyBorder="1" applyAlignment="1">
      <alignment horizontal="center" vertical="center"/>
    </xf>
    <xf numFmtId="3" fontId="99" fillId="0" borderId="210" xfId="29" applyNumberFormat="1" applyFont="1" applyBorder="1" applyAlignment="1">
      <alignment horizontal="center" vertical="center"/>
    </xf>
    <xf numFmtId="3" fontId="99" fillId="0" borderId="221" xfId="29" applyNumberFormat="1" applyFont="1" applyBorder="1" applyAlignment="1">
      <alignment horizontal="center" vertical="center"/>
    </xf>
    <xf numFmtId="3" fontId="99" fillId="0" borderId="223" xfId="29" applyNumberFormat="1" applyFont="1" applyBorder="1" applyAlignment="1">
      <alignment horizontal="center" vertical="center"/>
    </xf>
    <xf numFmtId="3" fontId="99" fillId="0" borderId="219" xfId="29" applyNumberFormat="1" applyFont="1" applyBorder="1" applyAlignment="1">
      <alignment horizontal="center" vertical="center"/>
    </xf>
    <xf numFmtId="2" fontId="99" fillId="0" borderId="30" xfId="25" applyNumberFormat="1" applyFont="1" applyBorder="1" applyAlignment="1">
      <alignment horizontal="center" vertical="center"/>
    </xf>
    <xf numFmtId="2" fontId="99" fillId="0" borderId="34" xfId="25" applyNumberFormat="1" applyFont="1" applyBorder="1" applyAlignment="1">
      <alignment horizontal="center" vertical="center"/>
    </xf>
    <xf numFmtId="2" fontId="9" fillId="0" borderId="210" xfId="0" applyNumberFormat="1" applyFont="1" applyBorder="1" applyAlignment="1">
      <alignment horizontal="center" vertical="center"/>
    </xf>
    <xf numFmtId="2" fontId="9" fillId="0" borderId="221" xfId="0" applyNumberFormat="1" applyFont="1" applyBorder="1" applyAlignment="1">
      <alignment horizontal="center" vertical="center"/>
    </xf>
    <xf numFmtId="2" fontId="9" fillId="0" borderId="224" xfId="0" applyNumberFormat="1" applyFont="1" applyBorder="1" applyAlignment="1">
      <alignment horizontal="center" vertical="center"/>
    </xf>
    <xf numFmtId="2" fontId="9" fillId="0" borderId="37" xfId="0" applyNumberFormat="1" applyFont="1" applyBorder="1" applyAlignment="1">
      <alignment horizontal="center" vertical="center"/>
    </xf>
    <xf numFmtId="2" fontId="9" fillId="0" borderId="3" xfId="0" applyNumberFormat="1" applyFont="1" applyBorder="1" applyAlignment="1">
      <alignment horizontal="center" vertical="center"/>
    </xf>
    <xf numFmtId="2" fontId="9" fillId="0" borderId="223" xfId="0" applyNumberFormat="1" applyFont="1" applyBorder="1" applyAlignment="1">
      <alignment horizontal="center" vertical="center"/>
    </xf>
    <xf numFmtId="2" fontId="9" fillId="0" borderId="219" xfId="0" applyNumberFormat="1" applyFont="1" applyBorder="1" applyAlignment="1">
      <alignment horizontal="center" vertical="center"/>
    </xf>
    <xf numFmtId="2" fontId="9" fillId="0" borderId="226" xfId="0" applyNumberFormat="1" applyFont="1" applyBorder="1" applyAlignment="1">
      <alignment horizontal="center" vertical="center"/>
    </xf>
    <xf numFmtId="2" fontId="9" fillId="0" borderId="33" xfId="0" applyNumberFormat="1" applyFont="1" applyBorder="1" applyAlignment="1">
      <alignment horizontal="center" vertical="center"/>
    </xf>
    <xf numFmtId="2" fontId="9" fillId="0" borderId="29" xfId="0" applyNumberFormat="1" applyFont="1" applyBorder="1" applyAlignment="1">
      <alignment horizontal="center" vertical="center"/>
    </xf>
    <xf numFmtId="2" fontId="9" fillId="0" borderId="30" xfId="0" applyNumberFormat="1" applyFont="1" applyBorder="1" applyAlignment="1">
      <alignment horizontal="center" vertical="center"/>
    </xf>
    <xf numFmtId="2" fontId="9" fillId="0" borderId="34" xfId="0" applyNumberFormat="1" applyFont="1" applyBorder="1" applyAlignment="1">
      <alignment horizontal="center" vertical="center"/>
    </xf>
    <xf numFmtId="2" fontId="9" fillId="0" borderId="210" xfId="0" applyNumberFormat="1" applyFont="1" applyFill="1" applyBorder="1" applyAlignment="1">
      <alignment horizontal="center" vertical="center"/>
    </xf>
    <xf numFmtId="2" fontId="9" fillId="0" borderId="221"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2" fontId="9" fillId="0" borderId="38" xfId="0" applyNumberFormat="1" applyFont="1" applyBorder="1" applyAlignment="1">
      <alignment horizontal="center" vertical="center"/>
    </xf>
    <xf numFmtId="167" fontId="9" fillId="0" borderId="210" xfId="0" applyNumberFormat="1" applyFont="1" applyBorder="1" applyAlignment="1">
      <alignment horizontal="center" vertical="center"/>
    </xf>
    <xf numFmtId="167" fontId="9" fillId="0" borderId="221" xfId="0" applyNumberFormat="1" applyFont="1" applyBorder="1" applyAlignment="1">
      <alignment horizontal="center" vertical="center"/>
    </xf>
    <xf numFmtId="167" fontId="9" fillId="0" borderId="224" xfId="0" applyNumberFormat="1" applyFont="1" applyBorder="1" applyAlignment="1">
      <alignment horizontal="center" vertical="center"/>
    </xf>
    <xf numFmtId="0" fontId="9" fillId="0" borderId="220" xfId="0" applyFont="1" applyBorder="1" applyAlignment="1">
      <alignment horizontal="center" vertical="center"/>
    </xf>
    <xf numFmtId="0" fontId="9" fillId="0" borderId="210" xfId="0" applyFont="1" applyBorder="1" applyAlignment="1">
      <alignment horizontal="center" vertical="center"/>
    </xf>
    <xf numFmtId="167" fontId="10" fillId="0" borderId="210" xfId="0" applyNumberFormat="1" applyFont="1" applyBorder="1" applyAlignment="1">
      <alignment horizontal="center" vertical="center"/>
    </xf>
    <xf numFmtId="167" fontId="10" fillId="0" borderId="221" xfId="0" applyNumberFormat="1" applyFont="1" applyBorder="1" applyAlignment="1">
      <alignment horizontal="center" vertical="center"/>
    </xf>
    <xf numFmtId="167" fontId="10" fillId="0" borderId="211" xfId="0" applyNumberFormat="1" applyFont="1" applyBorder="1" applyAlignment="1">
      <alignment horizontal="center" vertical="center"/>
    </xf>
    <xf numFmtId="167" fontId="9" fillId="0" borderId="211" xfId="0" applyNumberFormat="1" applyFont="1" applyBorder="1" applyAlignment="1">
      <alignment horizontal="center" vertical="center"/>
    </xf>
    <xf numFmtId="167" fontId="94" fillId="0" borderId="221" xfId="0" applyNumberFormat="1" applyFont="1" applyBorder="1" applyAlignment="1">
      <alignment horizontal="center" vertical="center"/>
    </xf>
    <xf numFmtId="0" fontId="9" fillId="0" borderId="221" xfId="0" applyFont="1" applyBorder="1" applyAlignment="1">
      <alignment horizontal="center" vertical="center"/>
    </xf>
    <xf numFmtId="167" fontId="10" fillId="0" borderId="224" xfId="0" applyNumberFormat="1" applyFont="1" applyBorder="1" applyAlignment="1">
      <alignment horizontal="center" vertical="center"/>
    </xf>
    <xf numFmtId="167" fontId="9" fillId="0" borderId="220" xfId="0" applyNumberFormat="1" applyFont="1" applyBorder="1" applyAlignment="1">
      <alignment horizontal="center" vertical="center"/>
    </xf>
    <xf numFmtId="167" fontId="9" fillId="0" borderId="212" xfId="0" applyNumberFormat="1" applyFont="1" applyBorder="1" applyAlignment="1">
      <alignment horizontal="center" vertical="center"/>
    </xf>
    <xf numFmtId="0" fontId="93" fillId="0" borderId="222" xfId="0" applyFont="1" applyBorder="1" applyAlignment="1">
      <alignment vertical="center"/>
    </xf>
    <xf numFmtId="3" fontId="93" fillId="0" borderId="222" xfId="0" applyNumberFormat="1" applyFont="1" applyBorder="1" applyAlignment="1">
      <alignment vertical="center"/>
    </xf>
    <xf numFmtId="0" fontId="102" fillId="18" borderId="0" xfId="2512" applyFont="1" applyFill="1" applyBorder="1"/>
    <xf numFmtId="0" fontId="105" fillId="18" borderId="0" xfId="0" applyFont="1" applyFill="1" applyBorder="1"/>
    <xf numFmtId="0" fontId="105" fillId="18" borderId="0" xfId="0" applyFont="1" applyFill="1"/>
    <xf numFmtId="0" fontId="106" fillId="18" borderId="0" xfId="0" applyFont="1" applyFill="1"/>
    <xf numFmtId="0" fontId="102" fillId="18" borderId="0" xfId="2512" applyFill="1" applyBorder="1" applyAlignment="1"/>
    <xf numFmtId="0" fontId="10" fillId="0" borderId="0" xfId="1695" applyFont="1" applyAlignment="1">
      <alignment horizontal="right" vertical="center"/>
    </xf>
    <xf numFmtId="0" fontId="10" fillId="0" borderId="0" xfId="0" applyFont="1" applyAlignment="1">
      <alignment horizontal="right" vertical="center"/>
    </xf>
    <xf numFmtId="0" fontId="14" fillId="0" borderId="7" xfId="4087" applyFont="1" applyBorder="1" applyAlignment="1">
      <alignment horizontal="center" vertical="center" wrapText="1"/>
    </xf>
    <xf numFmtId="0" fontId="14" fillId="0" borderId="31" xfId="4087" applyFont="1" applyBorder="1" applyAlignment="1">
      <alignment horizontal="center" vertical="center" wrapText="1"/>
    </xf>
    <xf numFmtId="49" fontId="98" fillId="0" borderId="217" xfId="25" applyNumberFormat="1" applyFont="1" applyBorder="1" applyAlignment="1">
      <alignment horizontal="center" vertical="center"/>
    </xf>
    <xf numFmtId="3" fontId="99" fillId="0" borderId="34" xfId="25" applyNumberFormat="1" applyFont="1" applyBorder="1" applyAlignment="1">
      <alignment horizontal="center" vertical="center"/>
    </xf>
    <xf numFmtId="0" fontId="99" fillId="0" borderId="228" xfId="25" applyNumberFormat="1" applyFont="1" applyBorder="1" applyAlignment="1">
      <alignment horizontal="center" vertical="center"/>
    </xf>
    <xf numFmtId="1" fontId="99" fillId="0" borderId="224" xfId="25" applyNumberFormat="1" applyFont="1" applyBorder="1" applyAlignment="1">
      <alignment horizontal="center" vertical="center"/>
    </xf>
    <xf numFmtId="166" fontId="99" fillId="0" borderId="228" xfId="27" applyNumberFormat="1" applyFont="1" applyFill="1" applyBorder="1" applyAlignment="1">
      <alignment horizontal="center" vertical="center"/>
    </xf>
    <xf numFmtId="167" fontId="99" fillId="0" borderId="224" xfId="25" applyNumberFormat="1" applyFont="1" applyBorder="1" applyAlignment="1">
      <alignment horizontal="center" vertical="center"/>
    </xf>
    <xf numFmtId="3" fontId="99" fillId="0" borderId="228" xfId="25" applyNumberFormat="1" applyFont="1" applyBorder="1" applyAlignment="1">
      <alignment horizontal="center" vertical="center"/>
    </xf>
    <xf numFmtId="3" fontId="99" fillId="0" borderId="224" xfId="25" applyNumberFormat="1" applyFont="1" applyBorder="1" applyAlignment="1">
      <alignment horizontal="center" vertical="center"/>
    </xf>
    <xf numFmtId="3" fontId="99" fillId="0" borderId="38" xfId="25" applyNumberFormat="1" applyFont="1" applyBorder="1" applyAlignment="1">
      <alignment horizontal="center" vertical="center"/>
    </xf>
    <xf numFmtId="3" fontId="99" fillId="0" borderId="15" xfId="25" applyNumberFormat="1" applyFont="1" applyBorder="1" applyAlignment="1">
      <alignment horizontal="center" vertical="center"/>
    </xf>
    <xf numFmtId="3" fontId="99" fillId="0" borderId="21" xfId="25" applyNumberFormat="1" applyFont="1" applyBorder="1" applyAlignment="1">
      <alignment horizontal="center" vertical="center"/>
    </xf>
    <xf numFmtId="0" fontId="99" fillId="0" borderId="218" xfId="26" applyFont="1" applyBorder="1" applyAlignment="1">
      <alignment horizontal="left" vertical="center" wrapText="1"/>
    </xf>
    <xf numFmtId="0" fontId="107" fillId="0" borderId="0" xfId="2512" applyFont="1"/>
    <xf numFmtId="0" fontId="9" fillId="0" borderId="48" xfId="0" applyFont="1" applyBorder="1" applyAlignment="1">
      <alignment horizontal="left" vertical="center" wrapText="1"/>
    </xf>
    <xf numFmtId="0" fontId="9" fillId="0" borderId="229" xfId="0" applyFont="1" applyBorder="1" applyAlignment="1">
      <alignment horizontal="right" vertical="center" wrapText="1"/>
    </xf>
    <xf numFmtId="3" fontId="9" fillId="0" borderId="228" xfId="0" applyNumberFormat="1" applyFont="1" applyBorder="1" applyAlignment="1">
      <alignment horizontal="center" vertical="center"/>
    </xf>
    <xf numFmtId="0" fontId="9" fillId="0" borderId="229" xfId="0" applyFont="1" applyBorder="1" applyAlignment="1">
      <alignment horizontal="left" vertical="center" wrapText="1"/>
    </xf>
    <xf numFmtId="0" fontId="9" fillId="0" borderId="229" xfId="0" applyFont="1" applyBorder="1" applyAlignment="1">
      <alignment vertical="center" wrapText="1"/>
    </xf>
    <xf numFmtId="0" fontId="10" fillId="0" borderId="225" xfId="0" applyFont="1" applyBorder="1" applyAlignment="1">
      <alignment vertical="center" wrapText="1"/>
    </xf>
    <xf numFmtId="3" fontId="10" fillId="0" borderId="226" xfId="0" applyNumberFormat="1" applyFont="1" applyBorder="1" applyAlignment="1">
      <alignment horizontal="center" vertical="center"/>
    </xf>
    <xf numFmtId="0" fontId="9" fillId="0" borderId="48" xfId="0" applyFont="1" applyBorder="1" applyAlignment="1">
      <alignment vertical="center" wrapText="1"/>
    </xf>
    <xf numFmtId="3" fontId="9" fillId="0" borderId="230" xfId="0" applyNumberFormat="1" applyFont="1" applyBorder="1" applyAlignment="1">
      <alignment horizontal="center" vertical="center"/>
    </xf>
    <xf numFmtId="0" fontId="10" fillId="0" borderId="90" xfId="0" applyFont="1" applyBorder="1" applyAlignment="1">
      <alignment vertical="center" wrapText="1"/>
    </xf>
    <xf numFmtId="3" fontId="10" fillId="0" borderId="38" xfId="0" applyNumberFormat="1" applyFont="1" applyBorder="1" applyAlignment="1">
      <alignment horizontal="center" vertical="center"/>
    </xf>
    <xf numFmtId="0" fontId="10" fillId="0" borderId="79" xfId="0" applyFont="1" applyBorder="1" applyAlignment="1">
      <alignment vertical="center" wrapText="1"/>
    </xf>
    <xf numFmtId="3" fontId="10" fillId="0" borderId="231" xfId="0" applyNumberFormat="1" applyFont="1" applyBorder="1" applyAlignment="1">
      <alignment horizontal="center" vertical="center"/>
    </xf>
    <xf numFmtId="3" fontId="10" fillId="0" borderId="81" xfId="0" applyNumberFormat="1" applyFont="1" applyFill="1" applyBorder="1" applyAlignment="1">
      <alignment horizontal="center" vertical="center"/>
    </xf>
    <xf numFmtId="3" fontId="10" fillId="0" borderId="27" xfId="0" applyNumberFormat="1" applyFont="1" applyBorder="1" applyAlignment="1">
      <alignment horizontal="center" vertical="center"/>
    </xf>
    <xf numFmtId="0" fontId="10" fillId="0" borderId="49" xfId="0" applyFont="1" applyBorder="1" applyAlignment="1">
      <alignment vertical="center" wrapText="1"/>
    </xf>
    <xf numFmtId="167" fontId="10" fillId="0" borderId="27" xfId="0" applyNumberFormat="1" applyFont="1" applyBorder="1" applyAlignment="1">
      <alignment horizontal="center" vertical="center"/>
    </xf>
    <xf numFmtId="49" fontId="98" fillId="0" borderId="5" xfId="25" applyNumberFormat="1" applyFont="1" applyBorder="1" applyAlignment="1">
      <alignment horizontal="center" vertical="center"/>
    </xf>
    <xf numFmtId="3" fontId="9" fillId="0" borderId="21" xfId="0" applyNumberFormat="1" applyFont="1" applyBorder="1" applyAlignment="1">
      <alignment horizontal="center" vertical="center"/>
    </xf>
    <xf numFmtId="3" fontId="9" fillId="0" borderId="210" xfId="0" applyNumberFormat="1" applyFont="1" applyFill="1" applyBorder="1" applyAlignment="1">
      <alignment horizontal="center" vertical="center"/>
    </xf>
    <xf numFmtId="3" fontId="9" fillId="0" borderId="211" xfId="0" applyNumberFormat="1" applyFont="1" applyFill="1" applyBorder="1" applyAlignment="1">
      <alignment horizontal="center" vertical="center"/>
    </xf>
    <xf numFmtId="0" fontId="10" fillId="0" borderId="229" xfId="0" applyFont="1" applyBorder="1" applyAlignment="1">
      <alignment horizontal="left" vertical="center" wrapText="1"/>
    </xf>
    <xf numFmtId="3" fontId="10" fillId="0" borderId="228" xfId="0" applyNumberFormat="1" applyFont="1" applyBorder="1" applyAlignment="1">
      <alignment horizontal="center" vertical="center"/>
    </xf>
    <xf numFmtId="3" fontId="10" fillId="0" borderId="224" xfId="0" applyNumberFormat="1" applyFont="1" applyFill="1" applyBorder="1" applyAlignment="1">
      <alignment horizontal="center" vertical="center"/>
    </xf>
    <xf numFmtId="0" fontId="10" fillId="0" borderId="229" xfId="1" applyFont="1" applyBorder="1" applyAlignment="1">
      <alignment horizontal="left" vertical="center" wrapText="1"/>
    </xf>
    <xf numFmtId="3" fontId="9" fillId="0" borderId="89" xfId="0" applyNumberFormat="1" applyFont="1" applyBorder="1" applyAlignment="1">
      <alignment horizontal="center" vertical="center"/>
    </xf>
    <xf numFmtId="0" fontId="10" fillId="0" borderId="90" xfId="0" applyFont="1" applyBorder="1" applyAlignment="1">
      <alignment horizontal="left" vertical="center" wrapText="1"/>
    </xf>
    <xf numFmtId="3" fontId="10" fillId="0" borderId="38" xfId="0" applyNumberFormat="1" applyFont="1" applyFill="1" applyBorder="1" applyAlignment="1">
      <alignment horizontal="center" vertical="center"/>
    </xf>
    <xf numFmtId="0" fontId="99" fillId="0" borderId="48" xfId="0" applyFont="1" applyBorder="1" applyAlignment="1">
      <alignment horizontal="left" vertical="center"/>
    </xf>
    <xf numFmtId="0" fontId="99" fillId="0" borderId="232" xfId="0" applyFont="1" applyBorder="1" applyAlignment="1">
      <alignment horizontal="left" vertical="center"/>
    </xf>
    <xf numFmtId="3" fontId="9" fillId="0" borderId="23" xfId="0" applyNumberFormat="1" applyFont="1" applyBorder="1" applyAlignment="1">
      <alignment horizontal="center" vertical="center"/>
    </xf>
    <xf numFmtId="0" fontId="99" fillId="0" borderId="232" xfId="0" applyFont="1" applyBorder="1" applyAlignment="1">
      <alignment horizontal="right" vertical="center"/>
    </xf>
    <xf numFmtId="3" fontId="9" fillId="0" borderId="22" xfId="0" applyNumberFormat="1" applyFont="1" applyFill="1" applyBorder="1" applyAlignment="1">
      <alignment horizontal="center" vertical="center"/>
    </xf>
    <xf numFmtId="3" fontId="9" fillId="0" borderId="23" xfId="0" applyNumberFormat="1" applyFont="1" applyFill="1" applyBorder="1" applyAlignment="1">
      <alignment horizontal="center" vertical="center"/>
    </xf>
    <xf numFmtId="3" fontId="9" fillId="0" borderId="0" xfId="2548" applyNumberFormat="1" applyFont="1" applyBorder="1" applyAlignment="1">
      <alignment horizontal="center" vertical="center"/>
    </xf>
    <xf numFmtId="0" fontId="99" fillId="0" borderId="229" xfId="0" applyFont="1" applyBorder="1" applyAlignment="1">
      <alignment vertical="center"/>
    </xf>
    <xf numFmtId="0" fontId="99" fillId="0" borderId="229" xfId="0" applyFont="1" applyBorder="1" applyAlignment="1">
      <alignment horizontal="left" vertical="center"/>
    </xf>
    <xf numFmtId="0" fontId="99" fillId="0" borderId="232" xfId="0" applyFont="1" applyBorder="1" applyAlignment="1">
      <alignment horizontal="left" vertical="center" wrapText="1"/>
    </xf>
    <xf numFmtId="0" fontId="100" fillId="0" borderId="90" xfId="0" applyFont="1" applyBorder="1" applyAlignment="1">
      <alignment horizontal="left" vertical="center" wrapText="1"/>
    </xf>
    <xf numFmtId="3" fontId="10" fillId="0" borderId="32" xfId="0" applyNumberFormat="1" applyFont="1" applyBorder="1" applyAlignment="1">
      <alignment horizontal="center" vertical="center"/>
    </xf>
    <xf numFmtId="3" fontId="9" fillId="0" borderId="30" xfId="0" applyNumberFormat="1" applyFont="1" applyFill="1" applyBorder="1" applyAlignment="1">
      <alignment horizontal="center" vertical="center"/>
    </xf>
    <xf numFmtId="3" fontId="9" fillId="0" borderId="34" xfId="0" applyNumberFormat="1" applyFont="1" applyFill="1" applyBorder="1" applyAlignment="1">
      <alignment horizontal="center" vertical="center"/>
    </xf>
    <xf numFmtId="3" fontId="9" fillId="0" borderId="41" xfId="0" applyNumberFormat="1" applyFont="1" applyBorder="1" applyAlignment="1">
      <alignment horizontal="center" vertical="center"/>
    </xf>
    <xf numFmtId="3" fontId="9" fillId="0" borderId="19" xfId="0" applyNumberFormat="1" applyFont="1" applyFill="1" applyBorder="1" applyAlignment="1">
      <alignment horizontal="center" vertical="center"/>
    </xf>
    <xf numFmtId="0" fontId="99" fillId="0" borderId="48" xfId="0" applyFont="1" applyBorder="1" applyAlignment="1">
      <alignment horizontal="left" vertical="center" wrapText="1"/>
    </xf>
    <xf numFmtId="0" fontId="99" fillId="0" borderId="91" xfId="0" applyFont="1" applyBorder="1" applyAlignment="1">
      <alignment horizontal="left" vertical="center" wrapText="1"/>
    </xf>
    <xf numFmtId="3" fontId="9" fillId="0" borderId="47" xfId="0" applyNumberFormat="1" applyFont="1" applyBorder="1" applyAlignment="1">
      <alignment horizontal="center" vertical="center"/>
    </xf>
    <xf numFmtId="3" fontId="9" fillId="0" borderId="88" xfId="0" applyNumberFormat="1" applyFont="1" applyBorder="1" applyAlignment="1">
      <alignment horizontal="center" vertical="center"/>
    </xf>
    <xf numFmtId="3" fontId="9" fillId="0" borderId="39" xfId="0" applyNumberFormat="1" applyFont="1" applyBorder="1" applyAlignment="1">
      <alignment horizontal="center" vertical="center"/>
    </xf>
    <xf numFmtId="0" fontId="99" fillId="0" borderId="229" xfId="0" applyFont="1" applyBorder="1" applyAlignment="1">
      <alignment horizontal="left" vertical="center" wrapText="1"/>
    </xf>
    <xf numFmtId="0" fontId="10" fillId="0" borderId="49" xfId="0" applyFont="1" applyBorder="1" applyAlignment="1">
      <alignment horizontal="left" vertical="center" wrapText="1"/>
    </xf>
    <xf numFmtId="3" fontId="10" fillId="0" borderId="25" xfId="0" applyNumberFormat="1" applyFont="1" applyBorder="1" applyAlignment="1">
      <alignment horizontal="center" vertical="center"/>
    </xf>
    <xf numFmtId="3" fontId="10" fillId="0" borderId="80" xfId="0" applyNumberFormat="1" applyFont="1" applyBorder="1" applyAlignment="1">
      <alignment horizontal="center" vertical="center"/>
    </xf>
    <xf numFmtId="3" fontId="10" fillId="0" borderId="28" xfId="0" applyNumberFormat="1" applyFont="1" applyBorder="1" applyAlignment="1">
      <alignment horizontal="center" vertical="center"/>
    </xf>
    <xf numFmtId="3" fontId="10" fillId="0" borderId="49" xfId="0" applyNumberFormat="1" applyFont="1" applyBorder="1" applyAlignment="1">
      <alignment horizontal="center" vertical="center"/>
    </xf>
    <xf numFmtId="1" fontId="98" fillId="0" borderId="26" xfId="29" applyNumberFormat="1" applyFont="1" applyBorder="1" applyAlignment="1">
      <alignment horizontal="center" vertical="center"/>
    </xf>
    <xf numFmtId="1" fontId="98" fillId="0" borderId="5" xfId="29" applyNumberFormat="1" applyFont="1" applyBorder="1" applyAlignment="1">
      <alignment horizontal="center" vertical="center"/>
    </xf>
    <xf numFmtId="3" fontId="99" fillId="0" borderId="46" xfId="1" applyNumberFormat="1" applyFont="1" applyBorder="1" applyAlignment="1">
      <alignment horizontal="left" vertical="center" wrapText="1"/>
    </xf>
    <xf numFmtId="3" fontId="99" fillId="0" borderId="33" xfId="29" applyNumberFormat="1" applyFont="1" applyBorder="1" applyAlignment="1">
      <alignment horizontal="center" vertical="center"/>
    </xf>
    <xf numFmtId="3" fontId="99" fillId="0" borderId="34" xfId="29" applyNumberFormat="1" applyFont="1" applyBorder="1" applyAlignment="1">
      <alignment horizontal="center" vertical="center"/>
    </xf>
    <xf numFmtId="3" fontId="99" fillId="0" borderId="211" xfId="1" applyNumberFormat="1" applyFont="1" applyBorder="1" applyAlignment="1">
      <alignment horizontal="left" vertical="center" wrapText="1"/>
    </xf>
    <xf numFmtId="3" fontId="99" fillId="0" borderId="228" xfId="29" applyNumberFormat="1" applyFont="1" applyFill="1" applyBorder="1" applyAlignment="1">
      <alignment horizontal="center" vertical="center"/>
    </xf>
    <xf numFmtId="3" fontId="99" fillId="0" borderId="228" xfId="29" applyNumberFormat="1" applyFont="1" applyBorder="1" applyAlignment="1">
      <alignment horizontal="center" vertical="center"/>
    </xf>
    <xf numFmtId="3" fontId="99" fillId="0" borderId="211" xfId="1" applyNumberFormat="1" applyFont="1" applyFill="1" applyBorder="1" applyAlignment="1">
      <alignment horizontal="left" vertical="center" wrapText="1"/>
    </xf>
    <xf numFmtId="3" fontId="99" fillId="0" borderId="89" xfId="1" applyNumberFormat="1" applyFont="1" applyBorder="1" applyAlignment="1">
      <alignment horizontal="left" vertical="center" wrapText="1"/>
    </xf>
    <xf numFmtId="3" fontId="99" fillId="0" borderId="227" xfId="29" applyNumberFormat="1" applyFont="1" applyBorder="1" applyAlignment="1">
      <alignment horizontal="center" vertical="center"/>
    </xf>
    <xf numFmtId="3" fontId="98" fillId="0" borderId="25" xfId="1" applyNumberFormat="1" applyFont="1" applyBorder="1" applyAlignment="1">
      <alignment horizontal="left" vertical="center" wrapText="1"/>
    </xf>
    <xf numFmtId="3" fontId="10" fillId="0" borderId="26" xfId="2548" applyNumberFormat="1" applyFont="1" applyFill="1" applyBorder="1" applyAlignment="1">
      <alignment horizontal="center" vertical="center"/>
    </xf>
    <xf numFmtId="3" fontId="10" fillId="0" borderId="80" xfId="2548" applyNumberFormat="1" applyFont="1" applyFill="1" applyBorder="1" applyAlignment="1">
      <alignment horizontal="center" vertical="center"/>
    </xf>
    <xf numFmtId="3" fontId="10" fillId="0" borderId="11" xfId="2548" applyNumberFormat="1" applyFont="1" applyFill="1" applyBorder="1" applyAlignment="1">
      <alignment horizontal="center" vertical="center"/>
    </xf>
    <xf numFmtId="3" fontId="10" fillId="0" borderId="28" xfId="2548" applyNumberFormat="1" applyFont="1" applyBorder="1" applyAlignment="1">
      <alignment horizontal="center" vertical="center"/>
    </xf>
    <xf numFmtId="3" fontId="10" fillId="0" borderId="49" xfId="2548" applyNumberFormat="1" applyFont="1" applyFill="1" applyBorder="1" applyAlignment="1">
      <alignment horizontal="center" vertical="center"/>
    </xf>
    <xf numFmtId="3" fontId="99" fillId="0" borderId="224" xfId="29" applyNumberFormat="1" applyFont="1" applyBorder="1" applyAlignment="1">
      <alignment horizontal="center" vertical="center"/>
    </xf>
    <xf numFmtId="3" fontId="99" fillId="0" borderId="226" xfId="29" applyNumberFormat="1" applyFont="1" applyBorder="1" applyAlignment="1">
      <alignment horizontal="center" vertical="center"/>
    </xf>
    <xf numFmtId="3" fontId="98" fillId="0" borderId="5" xfId="1" applyNumberFormat="1" applyFont="1" applyBorder="1" applyAlignment="1">
      <alignment horizontal="left" vertical="center" wrapText="1"/>
    </xf>
    <xf numFmtId="3" fontId="10" fillId="0" borderId="26" xfId="2548" applyNumberFormat="1" applyFont="1" applyBorder="1" applyAlignment="1">
      <alignment horizontal="center" vertical="center"/>
    </xf>
    <xf numFmtId="3" fontId="10" fillId="0" borderId="80" xfId="2548" applyNumberFormat="1" applyFont="1" applyBorder="1" applyAlignment="1">
      <alignment horizontal="center" vertical="center"/>
    </xf>
    <xf numFmtId="3" fontId="10" fillId="0" borderId="11" xfId="2548" applyNumberFormat="1" applyFont="1" applyBorder="1" applyAlignment="1">
      <alignment horizontal="center" vertical="center"/>
    </xf>
    <xf numFmtId="3" fontId="10" fillId="0" borderId="49" xfId="2548" applyNumberFormat="1" applyFont="1" applyBorder="1" applyAlignment="1">
      <alignment horizontal="center" vertical="center"/>
    </xf>
    <xf numFmtId="0" fontId="98" fillId="0" borderId="0" xfId="1" applyFont="1" applyBorder="1" applyAlignment="1">
      <alignment horizontal="left" vertical="center" wrapText="1"/>
    </xf>
    <xf numFmtId="0" fontId="9" fillId="0" borderId="0" xfId="2548" applyFont="1" applyAlignment="1">
      <alignment vertical="center"/>
    </xf>
    <xf numFmtId="3" fontId="9" fillId="0" borderId="0" xfId="2548" applyNumberFormat="1" applyFont="1" applyAlignment="1">
      <alignment vertical="center"/>
    </xf>
    <xf numFmtId="0" fontId="9" fillId="0" borderId="0" xfId="2548" applyFont="1" applyAlignment="1">
      <alignment horizontal="left" vertical="center" wrapText="1"/>
    </xf>
    <xf numFmtId="0" fontId="10" fillId="0" borderId="0" xfId="1695" applyFont="1" applyAlignment="1">
      <alignment vertical="center"/>
    </xf>
    <xf numFmtId="0" fontId="10" fillId="0" borderId="26" xfId="32" applyFont="1" applyFill="1" applyBorder="1" applyAlignment="1">
      <alignment horizontal="center" vertical="center"/>
    </xf>
    <xf numFmtId="0" fontId="10" fillId="0" borderId="80" xfId="32" applyFont="1" applyFill="1" applyBorder="1" applyAlignment="1">
      <alignment horizontal="center" vertical="center"/>
    </xf>
    <xf numFmtId="0" fontId="10" fillId="0" borderId="11" xfId="32" applyFont="1" applyFill="1" applyBorder="1" applyAlignment="1">
      <alignment horizontal="center" vertical="center"/>
    </xf>
    <xf numFmtId="0" fontId="10" fillId="0" borderId="27" xfId="32" applyFont="1" applyFill="1" applyBorder="1" applyAlignment="1">
      <alignment horizontal="center" vertical="center"/>
    </xf>
    <xf numFmtId="0" fontId="98" fillId="0" borderId="27" xfId="25" applyNumberFormat="1" applyFont="1" applyBorder="1" applyAlignment="1">
      <alignment horizontal="center" vertical="center"/>
    </xf>
    <xf numFmtId="2" fontId="9" fillId="0" borderId="33" xfId="32" applyNumberFormat="1" applyFont="1" applyFill="1" applyBorder="1" applyAlignment="1">
      <alignment horizontal="center" vertical="center"/>
    </xf>
    <xf numFmtId="2" fontId="9" fillId="0" borderId="29" xfId="32" applyNumberFormat="1" applyFont="1" applyFill="1" applyBorder="1" applyAlignment="1">
      <alignment horizontal="center" vertical="center"/>
    </xf>
    <xf numFmtId="2" fontId="9" fillId="0" borderId="228" xfId="0" applyNumberFormat="1" applyFont="1" applyBorder="1" applyAlignment="1">
      <alignment horizontal="center" vertical="center"/>
    </xf>
    <xf numFmtId="0" fontId="9" fillId="0" borderId="225" xfId="0" applyFont="1" applyBorder="1" applyAlignment="1">
      <alignment horizontal="left" vertical="center" wrapText="1"/>
    </xf>
    <xf numFmtId="2" fontId="9" fillId="0" borderId="227" xfId="0" applyNumberFormat="1" applyFont="1" applyBorder="1" applyAlignment="1">
      <alignment horizontal="center" vertical="center"/>
    </xf>
    <xf numFmtId="2" fontId="9" fillId="0" borderId="228" xfId="0" applyNumberFormat="1" applyFont="1" applyFill="1" applyBorder="1" applyAlignment="1">
      <alignment horizontal="center" vertical="center"/>
    </xf>
    <xf numFmtId="2" fontId="9" fillId="0" borderId="224" xfId="0" applyNumberFormat="1" applyFont="1" applyFill="1" applyBorder="1" applyAlignment="1">
      <alignment horizontal="center" vertical="center"/>
    </xf>
    <xf numFmtId="0" fontId="9" fillId="0" borderId="90" xfId="0" applyFont="1" applyBorder="1" applyAlignment="1">
      <alignment horizontal="left" vertical="center" wrapText="1"/>
    </xf>
    <xf numFmtId="0" fontId="9" fillId="0" borderId="0" xfId="1" applyFont="1"/>
    <xf numFmtId="0" fontId="9" fillId="0" borderId="0" xfId="0" applyFont="1" applyAlignment="1">
      <alignment vertical="center" wrapText="1"/>
    </xf>
    <xf numFmtId="0" fontId="10" fillId="53" borderId="42" xfId="0" applyFont="1" applyFill="1" applyBorder="1" applyAlignment="1">
      <alignment horizontal="center" vertical="center"/>
    </xf>
    <xf numFmtId="0" fontId="10" fillId="53" borderId="81" xfId="0" applyFont="1" applyFill="1" applyBorder="1" applyAlignment="1">
      <alignment horizontal="center" vertical="center"/>
    </xf>
    <xf numFmtId="0" fontId="10" fillId="53" borderId="50" xfId="0" applyFont="1" applyFill="1" applyBorder="1" applyAlignment="1">
      <alignment horizontal="center" vertical="center"/>
    </xf>
    <xf numFmtId="0" fontId="10" fillId="53" borderId="43" xfId="0" applyFont="1" applyFill="1" applyBorder="1" applyAlignment="1">
      <alignment horizontal="center" vertical="center"/>
    </xf>
    <xf numFmtId="0" fontId="9" fillId="0" borderId="7" xfId="32" applyFont="1" applyFill="1" applyBorder="1" applyAlignment="1">
      <alignment horizontal="left" vertical="center" wrapText="1"/>
    </xf>
    <xf numFmtId="167" fontId="94" fillId="0" borderId="224" xfId="0" applyNumberFormat="1" applyFont="1" applyBorder="1" applyAlignment="1">
      <alignment horizontal="center" vertical="center"/>
    </xf>
    <xf numFmtId="167" fontId="9" fillId="0" borderId="228" xfId="0" applyNumberFormat="1" applyFont="1" applyBorder="1" applyAlignment="1">
      <alignment horizontal="center" vertical="center"/>
    </xf>
    <xf numFmtId="167" fontId="10" fillId="0" borderId="228" xfId="0" applyNumberFormat="1" applyFont="1" applyBorder="1" applyAlignment="1">
      <alignment horizontal="center" vertical="center"/>
    </xf>
    <xf numFmtId="167" fontId="9" fillId="0" borderId="230" xfId="0" applyNumberFormat="1" applyFont="1" applyBorder="1" applyAlignment="1">
      <alignment horizontal="center" vertical="center"/>
    </xf>
    <xf numFmtId="0" fontId="9" fillId="0" borderId="228" xfId="0" applyFont="1" applyBorder="1" applyAlignment="1">
      <alignment horizontal="center" vertical="center"/>
    </xf>
    <xf numFmtId="0" fontId="9" fillId="0" borderId="218" xfId="32" applyFont="1" applyFill="1" applyBorder="1" applyAlignment="1">
      <alignment horizontal="left" vertical="center" wrapText="1"/>
    </xf>
    <xf numFmtId="167" fontId="94" fillId="0" borderId="38" xfId="0" applyNumberFormat="1" applyFont="1" applyBorder="1" applyAlignment="1">
      <alignment horizontal="center" vertical="center"/>
    </xf>
    <xf numFmtId="0" fontId="10" fillId="53" borderId="28" xfId="0" applyFont="1" applyFill="1" applyBorder="1" applyAlignment="1">
      <alignment horizontal="center" vertical="center"/>
    </xf>
    <xf numFmtId="0" fontId="10" fillId="53" borderId="80" xfId="0" applyFont="1" applyFill="1" applyBorder="1" applyAlignment="1">
      <alignment horizontal="center" vertical="center"/>
    </xf>
    <xf numFmtId="0" fontId="10" fillId="53" borderId="11" xfId="0" applyFont="1" applyFill="1" applyBorder="1" applyAlignment="1">
      <alignment horizontal="center" vertical="center"/>
    </xf>
    <xf numFmtId="0" fontId="10" fillId="53" borderId="27" xfId="0" applyFont="1" applyFill="1" applyBorder="1" applyAlignment="1">
      <alignment horizontal="center" vertical="center"/>
    </xf>
    <xf numFmtId="0" fontId="9" fillId="0" borderId="212" xfId="32" applyFont="1" applyFill="1" applyBorder="1" applyAlignment="1">
      <alignment horizontal="left" vertical="center" wrapText="1"/>
    </xf>
    <xf numFmtId="167" fontId="94" fillId="0" borderId="23" xfId="0" applyNumberFormat="1" applyFont="1" applyBorder="1" applyAlignment="1">
      <alignment horizontal="center" vertical="center"/>
    </xf>
    <xf numFmtId="167" fontId="9" fillId="0" borderId="226" xfId="0" applyNumberFormat="1" applyFont="1" applyBorder="1" applyAlignment="1">
      <alignment horizontal="center" vertical="center"/>
    </xf>
    <xf numFmtId="167" fontId="9" fillId="0" borderId="213" xfId="0" applyNumberFormat="1" applyFont="1" applyBorder="1" applyAlignment="1">
      <alignment horizontal="center" vertical="center"/>
    </xf>
    <xf numFmtId="0" fontId="9" fillId="0" borderId="6" xfId="32" applyFont="1" applyFill="1" applyBorder="1" applyAlignment="1">
      <alignment horizontal="left" vertical="center" wrapText="1"/>
    </xf>
    <xf numFmtId="167" fontId="94" fillId="0" borderId="43" xfId="0" applyNumberFormat="1" applyFont="1" applyBorder="1" applyAlignment="1">
      <alignment horizontal="center" vertical="center"/>
    </xf>
    <xf numFmtId="0" fontId="9" fillId="0" borderId="0" xfId="32" applyFont="1" applyFill="1" applyBorder="1" applyAlignment="1">
      <alignment horizontal="left" wrapText="1"/>
    </xf>
    <xf numFmtId="0" fontId="9" fillId="53" borderId="210" xfId="0" applyFont="1" applyFill="1" applyBorder="1" applyAlignment="1">
      <alignment horizontal="center" vertical="center"/>
    </xf>
    <xf numFmtId="0" fontId="9" fillId="53" borderId="224" xfId="0" applyFont="1" applyFill="1" applyBorder="1" applyAlignment="1">
      <alignment horizontal="center" vertical="center"/>
    </xf>
    <xf numFmtId="0" fontId="9" fillId="53" borderId="42" xfId="0" applyFont="1" applyFill="1" applyBorder="1" applyAlignment="1">
      <alignment horizontal="center" vertical="center"/>
    </xf>
    <xf numFmtId="0" fontId="9" fillId="53" borderId="81" xfId="0" applyFont="1" applyFill="1" applyBorder="1" applyAlignment="1">
      <alignment horizontal="center" vertical="center"/>
    </xf>
    <xf numFmtId="0" fontId="9" fillId="53" borderId="50" xfId="0" applyFont="1" applyFill="1" applyBorder="1" applyAlignment="1">
      <alignment horizontal="center" vertical="center"/>
    </xf>
    <xf numFmtId="0" fontId="9" fillId="53" borderId="27" xfId="0" applyFont="1" applyFill="1" applyBorder="1" applyAlignment="1">
      <alignment horizontal="center" vertical="center"/>
    </xf>
    <xf numFmtId="0" fontId="9" fillId="53" borderId="228" xfId="0" applyFont="1" applyFill="1" applyBorder="1" applyAlignment="1">
      <alignment horizontal="center" vertical="center"/>
    </xf>
    <xf numFmtId="0" fontId="9" fillId="0" borderId="39" xfId="0" applyFont="1" applyBorder="1" applyAlignment="1">
      <alignment horizontal="center" vertical="center"/>
    </xf>
    <xf numFmtId="0" fontId="9" fillId="0" borderId="212" xfId="32" applyFont="1" applyFill="1" applyBorder="1" applyAlignment="1">
      <alignment horizontal="left" wrapText="1"/>
    </xf>
    <xf numFmtId="0" fontId="94" fillId="0" borderId="0" xfId="0" applyFont="1" applyFill="1" applyAlignment="1">
      <alignment horizontal="right" vertical="center"/>
    </xf>
    <xf numFmtId="0" fontId="94" fillId="0" borderId="26" xfId="0" applyFont="1" applyBorder="1" applyAlignment="1">
      <alignment horizontal="center" vertical="center" wrapText="1"/>
    </xf>
    <xf numFmtId="0" fontId="10" fillId="0" borderId="4" xfId="3490" applyFont="1" applyBorder="1" applyAlignment="1">
      <alignment horizontal="center" vertical="center"/>
    </xf>
    <xf numFmtId="3" fontId="9" fillId="0" borderId="17" xfId="3490" applyNumberFormat="1" applyFont="1" applyBorder="1" applyAlignment="1">
      <alignment horizontal="center" vertical="center"/>
    </xf>
    <xf numFmtId="166" fontId="9" fillId="0" borderId="14" xfId="3490" applyNumberFormat="1" applyFont="1" applyBorder="1" applyAlignment="1">
      <alignment horizontal="center" vertical="center"/>
    </xf>
    <xf numFmtId="166" fontId="9" fillId="0" borderId="15" xfId="3490" applyNumberFormat="1" applyFont="1" applyBorder="1" applyAlignment="1">
      <alignment horizontal="center" vertical="center"/>
    </xf>
    <xf numFmtId="3" fontId="9" fillId="0" borderId="16" xfId="3490" applyNumberFormat="1" applyFont="1" applyBorder="1" applyAlignment="1">
      <alignment horizontal="center" vertical="center"/>
    </xf>
    <xf numFmtId="166" fontId="9" fillId="0" borderId="20" xfId="3490" applyNumberFormat="1" applyFont="1" applyBorder="1" applyAlignment="1">
      <alignment horizontal="center" vertical="center"/>
    </xf>
    <xf numFmtId="166" fontId="9" fillId="0" borderId="21" xfId="3490" applyNumberFormat="1" applyFont="1" applyBorder="1" applyAlignment="1">
      <alignment horizontal="center" vertical="center"/>
    </xf>
    <xf numFmtId="166" fontId="9" fillId="0" borderId="16" xfId="3490" applyNumberFormat="1" applyFont="1" applyBorder="1" applyAlignment="1">
      <alignment horizontal="center" vertical="center"/>
    </xf>
    <xf numFmtId="166" fontId="9" fillId="0" borderId="0" xfId="3490" applyNumberFormat="1" applyFont="1" applyBorder="1" applyAlignment="1">
      <alignment horizontal="center" vertical="center"/>
    </xf>
    <xf numFmtId="0" fontId="9" fillId="0" borderId="93" xfId="4087" applyFont="1" applyBorder="1" applyAlignment="1">
      <alignment horizontal="left" vertical="center" wrapText="1"/>
    </xf>
    <xf numFmtId="3" fontId="9" fillId="0" borderId="87" xfId="3490" applyNumberFormat="1" applyFont="1" applyBorder="1" applyAlignment="1">
      <alignment horizontal="center" vertical="center"/>
    </xf>
    <xf numFmtId="166" fontId="9" fillId="0" borderId="233" xfId="3490" applyNumberFormat="1" applyFont="1" applyBorder="1" applyAlignment="1">
      <alignment horizontal="center" vertical="center"/>
    </xf>
    <xf numFmtId="166" fontId="9" fillId="0" borderId="234" xfId="3490" applyNumberFormat="1" applyFont="1" applyBorder="1" applyAlignment="1">
      <alignment horizontal="center" vertical="center"/>
    </xf>
    <xf numFmtId="166" fontId="9" fillId="0" borderId="211" xfId="3490" applyNumberFormat="1" applyFont="1" applyBorder="1" applyAlignment="1">
      <alignment horizontal="center" vertical="center"/>
    </xf>
    <xf numFmtId="3" fontId="9" fillId="0" borderId="22" xfId="3490" applyNumberFormat="1" applyFont="1" applyBorder="1" applyAlignment="1">
      <alignment horizontal="center" vertical="center"/>
    </xf>
    <xf numFmtId="166" fontId="9" fillId="0" borderId="23" xfId="3490" applyNumberFormat="1" applyFont="1" applyBorder="1" applyAlignment="1">
      <alignment horizontal="center" vertical="center"/>
    </xf>
    <xf numFmtId="3" fontId="9" fillId="0" borderId="24" xfId="3490" applyNumberFormat="1" applyFont="1" applyBorder="1" applyAlignment="1">
      <alignment horizontal="center" vertical="center"/>
    </xf>
    <xf numFmtId="166" fontId="9" fillId="0" borderId="226" xfId="3490" applyNumberFormat="1" applyFont="1" applyBorder="1" applyAlignment="1">
      <alignment horizontal="center" vertical="center"/>
    </xf>
    <xf numFmtId="166" fontId="9" fillId="0" borderId="24" xfId="3490" applyNumberFormat="1" applyFont="1" applyBorder="1" applyAlignment="1">
      <alignment horizontal="center" vertical="center"/>
    </xf>
    <xf numFmtId="3" fontId="10" fillId="0" borderId="11" xfId="3490" applyNumberFormat="1" applyFont="1" applyBorder="1" applyAlignment="1">
      <alignment horizontal="center" vertical="center"/>
    </xf>
    <xf numFmtId="166" fontId="10" fillId="0" borderId="26" xfId="3490" applyNumberFormat="1" applyFont="1" applyBorder="1" applyAlignment="1">
      <alignment horizontal="center" vertical="center"/>
    </xf>
    <xf numFmtId="166" fontId="10" fillId="0" borderId="27" xfId="3490" applyNumberFormat="1" applyFont="1" applyBorder="1" applyAlignment="1">
      <alignment horizontal="center" vertical="center"/>
    </xf>
    <xf numFmtId="3" fontId="10" fillId="0" borderId="10" xfId="3490" applyNumberFormat="1" applyFont="1" applyBorder="1" applyAlignment="1">
      <alignment horizontal="center" vertical="center"/>
    </xf>
    <xf numFmtId="166" fontId="10" fillId="0" borderId="28" xfId="3490" applyNumberFormat="1" applyFont="1" applyBorder="1" applyAlignment="1">
      <alignment horizontal="center" vertical="center"/>
    </xf>
    <xf numFmtId="166" fontId="10" fillId="0" borderId="11" xfId="3490" applyNumberFormat="1" applyFont="1" applyBorder="1" applyAlignment="1">
      <alignment horizontal="center" vertical="center"/>
    </xf>
    <xf numFmtId="0" fontId="9" fillId="0" borderId="0" xfId="3490" applyFont="1"/>
    <xf numFmtId="0" fontId="15" fillId="0" borderId="0" xfId="3490" applyFont="1" applyAlignment="1">
      <alignment vertical="center"/>
    </xf>
    <xf numFmtId="0" fontId="10" fillId="0" borderId="43" xfId="3490" applyFont="1" applyBorder="1" applyAlignment="1">
      <alignment horizontal="center" vertical="center"/>
    </xf>
    <xf numFmtId="3" fontId="9" fillId="0" borderId="15" xfId="3490" applyNumberFormat="1" applyFont="1" applyBorder="1" applyAlignment="1">
      <alignment horizontal="center" vertical="center"/>
    </xf>
    <xf numFmtId="166" fontId="9" fillId="0" borderId="22" xfId="3490" applyNumberFormat="1" applyFont="1" applyBorder="1" applyAlignment="1">
      <alignment horizontal="center" vertical="center"/>
    </xf>
    <xf numFmtId="3" fontId="9" fillId="0" borderId="234" xfId="3490" applyNumberFormat="1" applyFont="1" applyBorder="1" applyAlignment="1">
      <alignment horizontal="center" vertical="center"/>
    </xf>
    <xf numFmtId="166" fontId="9" fillId="0" borderId="87" xfId="3490" applyNumberFormat="1" applyFont="1" applyBorder="1" applyAlignment="1">
      <alignment horizontal="center" vertical="center"/>
    </xf>
    <xf numFmtId="3" fontId="9" fillId="0" borderId="23" xfId="3490" applyNumberFormat="1" applyFont="1" applyBorder="1" applyAlignment="1">
      <alignment horizontal="center" vertical="center"/>
    </xf>
    <xf numFmtId="3" fontId="10" fillId="0" borderId="27" xfId="3490" applyNumberFormat="1" applyFont="1" applyBorder="1" applyAlignment="1">
      <alignment horizontal="center" vertical="center"/>
    </xf>
    <xf numFmtId="166" fontId="10" fillId="0" borderId="25" xfId="3490" applyNumberFormat="1" applyFont="1" applyBorder="1" applyAlignment="1">
      <alignment horizontal="center" vertical="center"/>
    </xf>
    <xf numFmtId="3" fontId="9" fillId="0" borderId="15" xfId="3490" applyNumberFormat="1" applyFont="1" applyFill="1" applyBorder="1" applyAlignment="1">
      <alignment horizontal="center" vertical="center"/>
    </xf>
    <xf numFmtId="166" fontId="9" fillId="0" borderId="15" xfId="3490" applyNumberFormat="1" applyFont="1" applyFill="1" applyBorder="1" applyAlignment="1">
      <alignment horizontal="center" vertical="center"/>
    </xf>
    <xf numFmtId="4" fontId="9" fillId="0" borderId="15" xfId="3490" applyNumberFormat="1" applyFont="1" applyFill="1" applyBorder="1" applyAlignment="1">
      <alignment horizontal="center" vertical="center"/>
    </xf>
    <xf numFmtId="166" fontId="9" fillId="0" borderId="17" xfId="3490" applyNumberFormat="1" applyFont="1" applyFill="1" applyBorder="1" applyAlignment="1">
      <alignment horizontal="center" vertical="center"/>
    </xf>
    <xf numFmtId="3" fontId="9" fillId="0" borderId="234" xfId="3490" applyNumberFormat="1" applyFont="1" applyFill="1" applyBorder="1" applyAlignment="1">
      <alignment horizontal="center" vertical="center"/>
    </xf>
    <xf numFmtId="166" fontId="9" fillId="0" borderId="234" xfId="3490" applyNumberFormat="1" applyFont="1" applyFill="1" applyBorder="1" applyAlignment="1">
      <alignment horizontal="center" vertical="center"/>
    </xf>
    <xf numFmtId="4" fontId="9" fillId="0" borderId="234" xfId="3490" applyNumberFormat="1" applyFont="1" applyFill="1" applyBorder="1" applyAlignment="1">
      <alignment horizontal="center" vertical="center"/>
    </xf>
    <xf numFmtId="166" fontId="9" fillId="0" borderId="87" xfId="3490" applyNumberFormat="1" applyFont="1" applyFill="1" applyBorder="1" applyAlignment="1">
      <alignment horizontal="center" vertical="center"/>
    </xf>
    <xf numFmtId="3" fontId="9" fillId="0" borderId="23" xfId="3490" applyNumberFormat="1" applyFont="1" applyFill="1" applyBorder="1" applyAlignment="1">
      <alignment horizontal="center" vertical="center"/>
    </xf>
    <xf numFmtId="166" fontId="9" fillId="0" borderId="23" xfId="3490" applyNumberFormat="1" applyFont="1" applyFill="1" applyBorder="1" applyAlignment="1">
      <alignment horizontal="center" vertical="center"/>
    </xf>
    <xf numFmtId="4" fontId="9" fillId="0" borderId="23" xfId="3490" applyNumberFormat="1" applyFont="1" applyFill="1" applyBorder="1" applyAlignment="1">
      <alignment horizontal="center" vertical="center"/>
    </xf>
    <xf numFmtId="166" fontId="9" fillId="0" borderId="22" xfId="3490" applyNumberFormat="1" applyFont="1" applyFill="1" applyBorder="1" applyAlignment="1">
      <alignment horizontal="center" vertical="center"/>
    </xf>
    <xf numFmtId="3" fontId="10" fillId="0" borderId="27" xfId="3490" applyNumberFormat="1" applyFont="1" applyFill="1" applyBorder="1" applyAlignment="1">
      <alignment horizontal="center" vertical="center"/>
    </xf>
    <xf numFmtId="166" fontId="10" fillId="0" borderId="27" xfId="3490" applyNumberFormat="1" applyFont="1" applyFill="1" applyBorder="1" applyAlignment="1">
      <alignment horizontal="center" vertical="center"/>
    </xf>
    <xf numFmtId="4" fontId="10" fillId="0" borderId="27" xfId="3490" applyNumberFormat="1" applyFont="1" applyFill="1" applyBorder="1" applyAlignment="1">
      <alignment horizontal="center" vertical="center"/>
    </xf>
    <xf numFmtId="166" fontId="10" fillId="0" borderId="11" xfId="3490" applyNumberFormat="1" applyFont="1" applyFill="1" applyBorder="1" applyAlignment="1">
      <alignment horizontal="center" vertical="center"/>
    </xf>
    <xf numFmtId="0" fontId="14" fillId="0" borderId="28" xfId="4087" applyNumberFormat="1" applyFont="1" applyFill="1" applyBorder="1" applyAlignment="1">
      <alignment horizontal="center" vertical="center"/>
    </xf>
    <xf numFmtId="0" fontId="14" fillId="0" borderId="27" xfId="4087" applyNumberFormat="1" applyFont="1" applyFill="1" applyBorder="1" applyAlignment="1">
      <alignment horizontal="center" vertical="center"/>
    </xf>
    <xf numFmtId="3" fontId="13" fillId="0" borderId="33" xfId="4087" applyNumberFormat="1" applyFont="1" applyFill="1" applyBorder="1" applyAlignment="1">
      <alignment horizontal="center" vertical="center"/>
    </xf>
    <xf numFmtId="3" fontId="13" fillId="0" borderId="34" xfId="4087" applyNumberFormat="1" applyFont="1" applyFill="1" applyBorder="1" applyAlignment="1">
      <alignment horizontal="center" vertical="center"/>
    </xf>
    <xf numFmtId="3" fontId="13" fillId="0" borderId="35" xfId="4087" applyNumberFormat="1" applyFont="1" applyFill="1" applyBorder="1" applyAlignment="1">
      <alignment horizontal="center" vertical="center"/>
    </xf>
    <xf numFmtId="3" fontId="13" fillId="0" borderId="30" xfId="4087" applyNumberFormat="1" applyFont="1" applyFill="1" applyBorder="1" applyAlignment="1">
      <alignment horizontal="center" vertical="center"/>
    </xf>
    <xf numFmtId="3" fontId="13" fillId="0" borderId="29" xfId="4087" applyNumberFormat="1" applyFont="1" applyFill="1" applyBorder="1" applyAlignment="1">
      <alignment horizontal="center" vertical="center"/>
    </xf>
    <xf numFmtId="165" fontId="13" fillId="0" borderId="233" xfId="2515" quotePrefix="1" applyNumberFormat="1" applyFont="1" applyFill="1" applyBorder="1" applyAlignment="1">
      <alignment horizontal="center" vertical="center"/>
    </xf>
    <xf numFmtId="165" fontId="13" fillId="0" borderId="234" xfId="2515" quotePrefix="1" applyNumberFormat="1" applyFont="1" applyFill="1" applyBorder="1" applyAlignment="1">
      <alignment horizontal="center" vertical="center"/>
    </xf>
    <xf numFmtId="165" fontId="13" fillId="0" borderId="233" xfId="4087" applyNumberFormat="1" applyFont="1" applyFill="1" applyBorder="1" applyAlignment="1">
      <alignment horizontal="center" vertical="center"/>
    </xf>
    <xf numFmtId="165" fontId="13" fillId="0" borderId="1" xfId="4087" applyNumberFormat="1" applyFont="1" applyFill="1" applyBorder="1" applyAlignment="1">
      <alignment horizontal="center" vertical="center"/>
    </xf>
    <xf numFmtId="165" fontId="13" fillId="0" borderId="37" xfId="4087" applyNumberFormat="1" applyFont="1" applyFill="1" applyBorder="1" applyAlignment="1">
      <alignment horizontal="center" vertical="center"/>
    </xf>
    <xf numFmtId="165" fontId="13" fillId="0" borderId="3" xfId="4087" applyNumberFormat="1" applyFont="1" applyFill="1" applyBorder="1" applyAlignment="1">
      <alignment horizontal="center" vertical="center"/>
    </xf>
    <xf numFmtId="0" fontId="13" fillId="0" borderId="93" xfId="4087" applyFont="1" applyBorder="1" applyAlignment="1">
      <alignment horizontal="left" vertical="center" wrapText="1"/>
    </xf>
    <xf numFmtId="167" fontId="13" fillId="0" borderId="233" xfId="4087" applyNumberFormat="1" applyFont="1" applyFill="1" applyBorder="1" applyAlignment="1">
      <alignment horizontal="center" vertical="center" wrapText="1"/>
    </xf>
    <xf numFmtId="167" fontId="13" fillId="0" borderId="211" xfId="4087" applyNumberFormat="1" applyFont="1" applyFill="1" applyBorder="1" applyAlignment="1">
      <alignment horizontal="center" vertical="center" wrapText="1"/>
    </xf>
    <xf numFmtId="167" fontId="13" fillId="0" borderId="93" xfId="4087" applyNumberFormat="1" applyFont="1" applyFill="1" applyBorder="1" applyAlignment="1">
      <alignment horizontal="center" vertical="center" wrapText="1"/>
    </xf>
    <xf numFmtId="167" fontId="13" fillId="0" borderId="86" xfId="4087" applyNumberFormat="1" applyFont="1" applyFill="1" applyBorder="1" applyAlignment="1">
      <alignment horizontal="center" vertical="center" wrapText="1"/>
    </xf>
    <xf numFmtId="167" fontId="13" fillId="0" borderId="87" xfId="4087" applyNumberFormat="1" applyFont="1" applyFill="1" applyBorder="1" applyAlignment="1">
      <alignment horizontal="center" vertical="center" wrapText="1"/>
    </xf>
    <xf numFmtId="165" fontId="13" fillId="0" borderId="233" xfId="2515" applyNumberFormat="1" applyFont="1" applyFill="1" applyBorder="1" applyAlignment="1">
      <alignment horizontal="center" vertical="center" wrapText="1"/>
    </xf>
    <xf numFmtId="0" fontId="13" fillId="0" borderId="93" xfId="4087" applyFont="1" applyBorder="1" applyAlignment="1">
      <alignment vertical="center" wrapText="1"/>
    </xf>
    <xf numFmtId="167" fontId="13" fillId="0" borderId="86" xfId="4087" applyNumberFormat="1" applyFont="1" applyFill="1" applyBorder="1" applyAlignment="1">
      <alignment horizontal="center" vertical="center"/>
    </xf>
    <xf numFmtId="167" fontId="13" fillId="0" borderId="211" xfId="4087" applyNumberFormat="1" applyFont="1" applyFill="1" applyBorder="1" applyAlignment="1">
      <alignment horizontal="center" vertical="center"/>
    </xf>
    <xf numFmtId="167" fontId="13" fillId="0" borderId="233" xfId="4087" applyNumberFormat="1" applyFont="1" applyFill="1" applyBorder="1" applyAlignment="1">
      <alignment horizontal="center" vertical="center"/>
    </xf>
    <xf numFmtId="167" fontId="13" fillId="0" borderId="93" xfId="4087" applyNumberFormat="1" applyFont="1" applyFill="1" applyBorder="1" applyAlignment="1">
      <alignment horizontal="center" vertical="center"/>
    </xf>
    <xf numFmtId="167" fontId="13" fillId="0" borderId="87" xfId="4087" applyNumberFormat="1" applyFont="1" applyFill="1" applyBorder="1" applyAlignment="1">
      <alignment horizontal="center" vertical="center"/>
    </xf>
    <xf numFmtId="165" fontId="13" fillId="0" borderId="86" xfId="4087" applyNumberFormat="1" applyFont="1" applyFill="1" applyBorder="1" applyAlignment="1">
      <alignment horizontal="center" vertical="center" wrapText="1"/>
    </xf>
    <xf numFmtId="165" fontId="13" fillId="0" borderId="211" xfId="4087" applyNumberFormat="1" applyFont="1" applyFill="1" applyBorder="1" applyAlignment="1">
      <alignment horizontal="center" vertical="center" wrapText="1"/>
    </xf>
    <xf numFmtId="165" fontId="13" fillId="0" borderId="233" xfId="4087" applyNumberFormat="1" applyFont="1" applyFill="1" applyBorder="1" applyAlignment="1">
      <alignment horizontal="center" vertical="center" wrapText="1"/>
    </xf>
    <xf numFmtId="165" fontId="13" fillId="0" borderId="93" xfId="4087" applyNumberFormat="1" applyFont="1" applyFill="1" applyBorder="1" applyAlignment="1">
      <alignment horizontal="center" vertical="center" wrapText="1"/>
    </xf>
    <xf numFmtId="165" fontId="13" fillId="0" borderId="87" xfId="4087" applyNumberFormat="1" applyFont="1" applyFill="1" applyBorder="1" applyAlignment="1">
      <alignment horizontal="center" vertical="center" wrapText="1"/>
    </xf>
    <xf numFmtId="167" fontId="13" fillId="0" borderId="37" xfId="4087" applyNumberFormat="1" applyFont="1" applyFill="1" applyBorder="1" applyAlignment="1">
      <alignment horizontal="center" vertical="center" wrapText="1"/>
    </xf>
    <xf numFmtId="167" fontId="13" fillId="0" borderId="6" xfId="4087" applyNumberFormat="1" applyFont="1" applyFill="1" applyBorder="1" applyAlignment="1">
      <alignment horizontal="center" vertical="center" wrapText="1"/>
    </xf>
    <xf numFmtId="167" fontId="13" fillId="0" borderId="4" xfId="4087" applyNumberFormat="1" applyFont="1" applyFill="1" applyBorder="1" applyAlignment="1">
      <alignment horizontal="center" vertical="center" wrapText="1"/>
    </xf>
    <xf numFmtId="2" fontId="13" fillId="0" borderId="86" xfId="4087" applyNumberFormat="1" applyFont="1" applyFill="1" applyBorder="1" applyAlignment="1">
      <alignment horizontal="center" vertical="center" wrapText="1"/>
    </xf>
    <xf numFmtId="2" fontId="13" fillId="0" borderId="211" xfId="4087" applyNumberFormat="1" applyFont="1" applyFill="1" applyBorder="1" applyAlignment="1">
      <alignment horizontal="center" vertical="center" wrapText="1"/>
    </xf>
    <xf numFmtId="2" fontId="13" fillId="0" borderId="33" xfId="4087" applyNumberFormat="1" applyFont="1" applyFill="1" applyBorder="1" applyAlignment="1">
      <alignment horizontal="center" vertical="center" wrapText="1"/>
    </xf>
    <xf numFmtId="2" fontId="13" fillId="0" borderId="34" xfId="4087" applyNumberFormat="1" applyFont="1" applyFill="1" applyBorder="1" applyAlignment="1">
      <alignment horizontal="center" vertical="center" wrapText="1"/>
    </xf>
    <xf numFmtId="2" fontId="13" fillId="0" borderId="31" xfId="4087" applyNumberFormat="1" applyFont="1" applyFill="1" applyBorder="1" applyAlignment="1">
      <alignment horizontal="center" vertical="center" wrapText="1"/>
    </xf>
    <xf numFmtId="2" fontId="13" fillId="0" borderId="46" xfId="4087" applyNumberFormat="1" applyFont="1" applyFill="1" applyBorder="1" applyAlignment="1">
      <alignment horizontal="center" vertical="center" wrapText="1"/>
    </xf>
    <xf numFmtId="2" fontId="13" fillId="0" borderId="30" xfId="4087" applyNumberFormat="1" applyFont="1" applyFill="1" applyBorder="1" applyAlignment="1">
      <alignment horizontal="center" vertical="center" wrapText="1"/>
    </xf>
    <xf numFmtId="2" fontId="13" fillId="0" borderId="233" xfId="4087" applyNumberFormat="1" applyFont="1" applyFill="1" applyBorder="1" applyAlignment="1">
      <alignment horizontal="center" vertical="center" wrapText="1"/>
    </xf>
    <xf numFmtId="2" fontId="13" fillId="0" borderId="234" xfId="4087" applyNumberFormat="1" applyFont="1" applyFill="1" applyBorder="1" applyAlignment="1">
      <alignment horizontal="center" vertical="center" wrapText="1"/>
    </xf>
    <xf numFmtId="2" fontId="13" fillId="0" borderId="93" xfId="4087" applyNumberFormat="1" applyFont="1" applyFill="1" applyBorder="1" applyAlignment="1">
      <alignment horizontal="center" vertical="center" wrapText="1"/>
    </xf>
    <xf numFmtId="2" fontId="13" fillId="0" borderId="87" xfId="4087" applyNumberFormat="1" applyFont="1" applyFill="1" applyBorder="1" applyAlignment="1">
      <alignment horizontal="center" vertical="center" wrapText="1"/>
    </xf>
    <xf numFmtId="3" fontId="13" fillId="0" borderId="37" xfId="4087" applyNumberFormat="1" applyFont="1" applyFill="1" applyBorder="1" applyAlignment="1">
      <alignment horizontal="center" vertical="center"/>
    </xf>
    <xf numFmtId="3" fontId="13" fillId="0" borderId="0" xfId="4087" applyNumberFormat="1" applyFont="1" applyFill="1" applyAlignment="1">
      <alignment horizontal="center" vertical="center"/>
    </xf>
    <xf numFmtId="3" fontId="13" fillId="0" borderId="6" xfId="4087" applyNumberFormat="1" applyFont="1" applyFill="1" applyBorder="1" applyAlignment="1">
      <alignment horizontal="center" vertical="center"/>
    </xf>
    <xf numFmtId="3" fontId="13" fillId="0" borderId="217" xfId="4087" applyNumberFormat="1" applyFont="1" applyFill="1" applyBorder="1" applyAlignment="1">
      <alignment horizontal="center" vertical="center"/>
    </xf>
    <xf numFmtId="3" fontId="13" fillId="0" borderId="38" xfId="4087" applyNumberFormat="1" applyFont="1" applyFill="1" applyBorder="1" applyAlignment="1">
      <alignment horizontal="center" vertical="center"/>
    </xf>
    <xf numFmtId="3" fontId="13" fillId="0" borderId="2" xfId="4087" applyNumberFormat="1" applyFont="1" applyFill="1" applyBorder="1" applyAlignment="1">
      <alignment horizontal="center" vertical="center"/>
    </xf>
    <xf numFmtId="167" fontId="13" fillId="0" borderId="14" xfId="4087" applyNumberFormat="1" applyFont="1" applyFill="1" applyBorder="1" applyAlignment="1">
      <alignment horizontal="center" vertical="center"/>
    </xf>
    <xf numFmtId="167" fontId="13" fillId="0" borderId="15" xfId="4087" applyNumberFormat="1" applyFont="1" applyFill="1" applyBorder="1" applyAlignment="1">
      <alignment horizontal="center" vertical="center"/>
    </xf>
    <xf numFmtId="167" fontId="13" fillId="0" borderId="40" xfId="4087" applyNumberFormat="1" applyFont="1" applyFill="1" applyBorder="1" applyAlignment="1">
      <alignment horizontal="center" vertical="center"/>
    </xf>
    <xf numFmtId="167" fontId="13" fillId="0" borderId="12" xfId="4087" applyNumberFormat="1" applyFont="1" applyFill="1" applyBorder="1" applyAlignment="1">
      <alignment horizontal="center" vertical="center"/>
    </xf>
    <xf numFmtId="167" fontId="13" fillId="0" borderId="13" xfId="4087" applyNumberFormat="1" applyFont="1" applyFill="1" applyBorder="1" applyAlignment="1">
      <alignment horizontal="center" vertical="center"/>
    </xf>
    <xf numFmtId="0" fontId="16" fillId="0" borderId="93" xfId="4087" applyFont="1" applyFill="1" applyBorder="1" applyAlignment="1">
      <alignment horizontal="left" vertical="center" wrapText="1"/>
    </xf>
    <xf numFmtId="167" fontId="13" fillId="0" borderId="227" xfId="4087" applyNumberFormat="1" applyFont="1" applyFill="1" applyBorder="1" applyAlignment="1">
      <alignment horizontal="center" vertical="center"/>
    </xf>
    <xf numFmtId="167" fontId="13" fillId="0" borderId="226" xfId="4087" applyNumberFormat="1" applyFont="1" applyFill="1" applyBorder="1" applyAlignment="1">
      <alignment horizontal="center" vertical="center"/>
    </xf>
    <xf numFmtId="167" fontId="13" fillId="0" borderId="222" xfId="4087" applyNumberFormat="1" applyFont="1" applyFill="1" applyBorder="1" applyAlignment="1">
      <alignment horizontal="center" vertical="center"/>
    </xf>
    <xf numFmtId="167" fontId="13" fillId="0" borderId="213" xfId="4087" applyNumberFormat="1" applyFont="1" applyFill="1" applyBorder="1" applyAlignment="1">
      <alignment horizontal="center" vertical="center"/>
    </xf>
    <xf numFmtId="167" fontId="13" fillId="0" borderId="89" xfId="4087" applyNumberFormat="1" applyFont="1" applyFill="1" applyBorder="1" applyAlignment="1">
      <alignment horizontal="center" vertical="center"/>
    </xf>
    <xf numFmtId="167" fontId="13" fillId="0" borderId="234" xfId="4087" applyNumberFormat="1" applyFont="1" applyFill="1" applyBorder="1" applyAlignment="1">
      <alignment horizontal="center" vertical="center"/>
    </xf>
    <xf numFmtId="167" fontId="13" fillId="0" borderId="235" xfId="4087" applyNumberFormat="1" applyFont="1" applyFill="1" applyBorder="1" applyAlignment="1">
      <alignment horizontal="center" vertical="center"/>
    </xf>
    <xf numFmtId="167" fontId="13" fillId="0" borderId="20" xfId="4087" applyNumberFormat="1" applyFont="1" applyFill="1" applyBorder="1" applyAlignment="1">
      <alignment horizontal="center" vertical="center"/>
    </xf>
    <xf numFmtId="167" fontId="13" fillId="0" borderId="23" xfId="4087" applyNumberFormat="1" applyFont="1" applyFill="1" applyBorder="1" applyAlignment="1">
      <alignment horizontal="center" vertical="center"/>
    </xf>
    <xf numFmtId="167" fontId="13" fillId="0" borderId="41" xfId="4087" applyNumberFormat="1" applyFont="1" applyFill="1" applyBorder="1" applyAlignment="1">
      <alignment horizontal="center" vertical="center"/>
    </xf>
    <xf numFmtId="167" fontId="13" fillId="0" borderId="19" xfId="4087" applyNumberFormat="1" applyFont="1" applyFill="1" applyBorder="1" applyAlignment="1">
      <alignment horizontal="center" vertical="center"/>
    </xf>
    <xf numFmtId="167" fontId="13" fillId="0" borderId="0" xfId="4087" applyNumberFormat="1" applyFont="1" applyFill="1" applyBorder="1" applyAlignment="1">
      <alignment horizontal="center" vertical="center"/>
    </xf>
    <xf numFmtId="167" fontId="13" fillId="0" borderId="234" xfId="4087" applyNumberFormat="1" applyFont="1" applyFill="1" applyBorder="1" applyAlignment="1">
      <alignment horizontal="center" vertical="center" wrapText="1"/>
    </xf>
    <xf numFmtId="167" fontId="13" fillId="0" borderId="235" xfId="4087" applyNumberFormat="1" applyFont="1" applyFill="1" applyBorder="1" applyAlignment="1">
      <alignment horizontal="center" vertical="center" wrapText="1"/>
    </xf>
    <xf numFmtId="0" fontId="16" fillId="0" borderId="93" xfId="4087" applyFont="1" applyBorder="1" applyAlignment="1">
      <alignment horizontal="left" vertical="center" wrapText="1"/>
    </xf>
    <xf numFmtId="165" fontId="13" fillId="0" borderId="218" xfId="2515" applyNumberFormat="1" applyFont="1" applyFill="1" applyBorder="1" applyAlignment="1">
      <alignment horizontal="center" vertical="center"/>
    </xf>
    <xf numFmtId="165" fontId="13" fillId="0" borderId="217" xfId="2515" applyNumberFormat="1" applyFont="1" applyFill="1" applyBorder="1" applyAlignment="1">
      <alignment horizontal="center" vertical="center"/>
    </xf>
    <xf numFmtId="165" fontId="13" fillId="0" borderId="33" xfId="4087" applyNumberFormat="1" applyFont="1" applyFill="1" applyBorder="1" applyAlignment="1">
      <alignment horizontal="center" vertical="center" wrapText="1"/>
    </xf>
    <xf numFmtId="165" fontId="13" fillId="0" borderId="31" xfId="4087" applyNumberFormat="1" applyFont="1" applyFill="1" applyBorder="1" applyAlignment="1">
      <alignment horizontal="center" vertical="center" wrapText="1"/>
    </xf>
    <xf numFmtId="165" fontId="13" fillId="0" borderId="30" xfId="4087" applyNumberFormat="1" applyFont="1" applyFill="1" applyBorder="1" applyAlignment="1">
      <alignment horizontal="center" vertical="center" wrapText="1"/>
    </xf>
    <xf numFmtId="0" fontId="13" fillId="0" borderId="93" xfId="4087" applyFont="1" applyFill="1" applyBorder="1" applyAlignment="1">
      <alignment horizontal="left" vertical="center" wrapText="1"/>
    </xf>
    <xf numFmtId="165" fontId="13" fillId="0" borderId="233" xfId="2515" applyNumberFormat="1" applyFont="1" applyFill="1" applyBorder="1" applyAlignment="1">
      <alignment horizontal="center"/>
    </xf>
    <xf numFmtId="165" fontId="13" fillId="0" borderId="234" xfId="2515" applyNumberFormat="1" applyFont="1" applyFill="1" applyBorder="1" applyAlignment="1">
      <alignment horizontal="center"/>
    </xf>
    <xf numFmtId="165" fontId="13" fillId="0" borderId="234" xfId="4087" applyNumberFormat="1" applyFont="1" applyFill="1" applyBorder="1" applyAlignment="1">
      <alignment horizontal="center" vertical="center" wrapText="1"/>
    </xf>
    <xf numFmtId="166" fontId="13" fillId="0" borderId="24" xfId="4087" applyNumberFormat="1" applyFont="1" applyFill="1" applyBorder="1" applyAlignment="1">
      <alignment horizontal="center" vertical="center"/>
    </xf>
    <xf numFmtId="166" fontId="13" fillId="0" borderId="87" xfId="4087" applyNumberFormat="1" applyFont="1" applyFill="1" applyBorder="1" applyAlignment="1">
      <alignment horizontal="center" vertical="center"/>
    </xf>
    <xf numFmtId="166" fontId="13" fillId="0" borderId="233" xfId="4087" applyNumberFormat="1" applyFont="1" applyFill="1" applyBorder="1" applyAlignment="1">
      <alignment horizontal="center" vertical="center"/>
    </xf>
    <xf numFmtId="166" fontId="13" fillId="0" borderId="234" xfId="4087" applyNumberFormat="1" applyFont="1" applyFill="1" applyBorder="1" applyAlignment="1">
      <alignment horizontal="center" vertical="center"/>
    </xf>
    <xf numFmtId="166" fontId="13" fillId="0" borderId="86" xfId="4087" applyNumberFormat="1" applyFont="1" applyFill="1" applyBorder="1" applyAlignment="1">
      <alignment horizontal="center" vertical="center"/>
    </xf>
    <xf numFmtId="166" fontId="13" fillId="0" borderId="2" xfId="4087" applyNumberFormat="1" applyFont="1" applyFill="1" applyBorder="1" applyAlignment="1">
      <alignment horizontal="center" vertical="center"/>
    </xf>
    <xf numFmtId="166" fontId="13" fillId="0" borderId="32" xfId="4087" applyNumberFormat="1" applyFont="1" applyFill="1" applyBorder="1" applyAlignment="1">
      <alignment horizontal="center" vertical="center"/>
    </xf>
    <xf numFmtId="166" fontId="13" fillId="0" borderId="37" xfId="4087" applyNumberFormat="1" applyFont="1" applyFill="1" applyBorder="1" applyAlignment="1">
      <alignment horizontal="center" vertical="center"/>
    </xf>
    <xf numFmtId="166" fontId="13" fillId="0" borderId="6" xfId="4087" applyNumberFormat="1" applyFont="1" applyFill="1" applyBorder="1" applyAlignment="1">
      <alignment horizontal="center" vertical="center"/>
    </xf>
    <xf numFmtId="166" fontId="13" fillId="0" borderId="4" xfId="4087" applyNumberFormat="1" applyFont="1" applyFill="1" applyBorder="1" applyAlignment="1">
      <alignment horizontal="center" vertical="center"/>
    </xf>
    <xf numFmtId="0" fontId="11" fillId="0" borderId="0" xfId="4087" applyFont="1" applyFill="1"/>
    <xf numFmtId="0" fontId="17" fillId="0" borderId="2" xfId="4087" applyNumberFormat="1" applyFont="1" applyFill="1" applyBorder="1" applyAlignment="1">
      <alignment horizontal="center" vertical="center"/>
    </xf>
    <xf numFmtId="0" fontId="17" fillId="0" borderId="4" xfId="4087" applyNumberFormat="1" applyFont="1" applyFill="1" applyBorder="1" applyAlignment="1">
      <alignment horizontal="center" vertical="center"/>
    </xf>
    <xf numFmtId="49" fontId="17" fillId="0" borderId="37" xfId="4087" applyNumberFormat="1" applyFont="1" applyFill="1" applyBorder="1" applyAlignment="1">
      <alignment horizontal="center" vertical="center"/>
    </xf>
    <xf numFmtId="49" fontId="17" fillId="0" borderId="38" xfId="4087" applyNumberFormat="1" applyFont="1" applyFill="1" applyBorder="1" applyAlignment="1">
      <alignment horizontal="center" vertical="center"/>
    </xf>
    <xf numFmtId="49" fontId="17" fillId="0" borderId="2" xfId="4087" applyNumberFormat="1" applyFont="1" applyFill="1" applyBorder="1" applyAlignment="1">
      <alignment horizontal="center" vertical="center"/>
    </xf>
    <xf numFmtId="49" fontId="17" fillId="0" borderId="4" xfId="4087" applyNumberFormat="1" applyFont="1" applyFill="1" applyBorder="1" applyAlignment="1">
      <alignment horizontal="center" vertical="center"/>
    </xf>
    <xf numFmtId="165" fontId="13" fillId="0" borderId="234" xfId="2515" applyNumberFormat="1" applyFont="1" applyFill="1" applyBorder="1" applyAlignment="1">
      <alignment horizontal="center" vertical="center" wrapText="1"/>
    </xf>
    <xf numFmtId="2" fontId="13" fillId="0" borderId="233" xfId="4087" applyNumberFormat="1" applyFont="1" applyFill="1" applyBorder="1" applyAlignment="1">
      <alignment horizontal="center" vertical="center"/>
    </xf>
    <xf numFmtId="2" fontId="13" fillId="0" borderId="87" xfId="4087" applyNumberFormat="1" applyFont="1" applyFill="1" applyBorder="1" applyAlignment="1">
      <alignment horizontal="center" vertical="center"/>
    </xf>
    <xf numFmtId="2" fontId="13" fillId="0" borderId="234" xfId="4087" applyNumberFormat="1" applyFont="1" applyFill="1" applyBorder="1" applyAlignment="1">
      <alignment horizontal="center" vertical="center"/>
    </xf>
    <xf numFmtId="2" fontId="13" fillId="0" borderId="86" xfId="4087" applyNumberFormat="1" applyFont="1" applyFill="1" applyBorder="1" applyAlignment="1">
      <alignment horizontal="center" vertical="center"/>
    </xf>
    <xf numFmtId="2" fontId="13" fillId="0" borderId="235" xfId="4087" applyNumberFormat="1" applyFont="1" applyFill="1" applyBorder="1" applyAlignment="1">
      <alignment horizontal="center" vertical="center"/>
    </xf>
    <xf numFmtId="165" fontId="13" fillId="0" borderId="233" xfId="2515" applyNumberFormat="1" applyFont="1" applyFill="1" applyBorder="1" applyAlignment="1">
      <alignment horizontal="center" vertical="center"/>
    </xf>
    <xf numFmtId="165" fontId="13" fillId="0" borderId="234" xfId="2515" applyNumberFormat="1" applyFont="1" applyFill="1" applyBorder="1" applyAlignment="1">
      <alignment horizontal="center" vertical="center"/>
    </xf>
    <xf numFmtId="165" fontId="13" fillId="0" borderId="235" xfId="2515" applyNumberFormat="1" applyFont="1" applyFill="1" applyBorder="1" applyAlignment="1">
      <alignment horizontal="center" vertical="center"/>
    </xf>
    <xf numFmtId="2" fontId="13" fillId="0" borderId="92" xfId="4087" applyNumberFormat="1" applyFont="1" applyFill="1" applyBorder="1" applyAlignment="1">
      <alignment horizontal="center" vertical="center"/>
    </xf>
    <xf numFmtId="2" fontId="13" fillId="0" borderId="219" xfId="4087" applyNumberFormat="1" applyFont="1" applyFill="1" applyBorder="1" applyAlignment="1">
      <alignment horizontal="center" vertical="center"/>
    </xf>
    <xf numFmtId="2" fontId="13" fillId="0" borderId="227" xfId="4087" applyNumberFormat="1" applyFont="1" applyFill="1" applyBorder="1" applyAlignment="1">
      <alignment horizontal="center" vertical="center"/>
    </xf>
    <xf numFmtId="2" fontId="13" fillId="0" borderId="226" xfId="4087" applyNumberFormat="1" applyFont="1" applyFill="1" applyBorder="1" applyAlignment="1">
      <alignment horizontal="center" vertical="center"/>
    </xf>
    <xf numFmtId="165" fontId="13" fillId="0" borderId="219" xfId="2515" applyNumberFormat="1" applyFont="1" applyFill="1" applyBorder="1" applyAlignment="1">
      <alignment horizontal="center" vertical="center"/>
    </xf>
    <xf numFmtId="165" fontId="13" fillId="0" borderId="227" xfId="2515" applyNumberFormat="1" applyFont="1" applyFill="1" applyBorder="1" applyAlignment="1">
      <alignment horizontal="center" vertical="center"/>
    </xf>
    <xf numFmtId="165" fontId="13" fillId="0" borderId="226" xfId="2515" applyNumberFormat="1" applyFont="1" applyFill="1" applyBorder="1" applyAlignment="1">
      <alignment horizontal="center" vertical="center"/>
    </xf>
    <xf numFmtId="2" fontId="13" fillId="0" borderId="37" xfId="4087" applyNumberFormat="1" applyFont="1" applyFill="1" applyBorder="1" applyAlignment="1">
      <alignment horizontal="center" vertical="center"/>
    </xf>
    <xf numFmtId="2" fontId="13" fillId="0" borderId="4" xfId="4087" applyNumberFormat="1" applyFont="1" applyFill="1" applyBorder="1" applyAlignment="1">
      <alignment horizontal="center" vertical="center"/>
    </xf>
    <xf numFmtId="2" fontId="13" fillId="0" borderId="38" xfId="4087" applyNumberFormat="1" applyFont="1" applyFill="1" applyBorder="1" applyAlignment="1">
      <alignment horizontal="center" vertical="center"/>
    </xf>
    <xf numFmtId="2" fontId="13" fillId="0" borderId="2" xfId="4087" applyNumberFormat="1" applyFont="1" applyFill="1" applyBorder="1" applyAlignment="1">
      <alignment horizontal="center" vertical="center"/>
    </xf>
    <xf numFmtId="2" fontId="13" fillId="0" borderId="14" xfId="4087" applyNumberFormat="1" applyFont="1" applyFill="1" applyBorder="1" applyAlignment="1">
      <alignment horizontal="center" vertical="center"/>
    </xf>
    <xf numFmtId="3" fontId="13" fillId="0" borderId="37" xfId="4087" applyNumberFormat="1" applyFont="1" applyFill="1" applyBorder="1" applyAlignment="1">
      <alignment horizontal="center"/>
    </xf>
    <xf numFmtId="3" fontId="13" fillId="0" borderId="4" xfId="4087" applyNumberFormat="1" applyFont="1" applyFill="1" applyBorder="1" applyAlignment="1">
      <alignment horizontal="center"/>
    </xf>
    <xf numFmtId="3" fontId="13" fillId="0" borderId="38" xfId="4087" applyNumberFormat="1" applyFont="1" applyFill="1" applyBorder="1" applyAlignment="1">
      <alignment horizontal="center"/>
    </xf>
    <xf numFmtId="3" fontId="13" fillId="0" borderId="2" xfId="4087" applyNumberFormat="1" applyFont="1" applyFill="1" applyBorder="1" applyAlignment="1">
      <alignment horizontal="center"/>
    </xf>
    <xf numFmtId="3" fontId="13" fillId="0" borderId="0" xfId="4087" applyNumberFormat="1" applyFont="1" applyFill="1" applyAlignment="1">
      <alignment horizontal="center"/>
    </xf>
    <xf numFmtId="166" fontId="13" fillId="0" borderId="8" xfId="4087" applyNumberFormat="1" applyFont="1" applyFill="1" applyBorder="1" applyAlignment="1">
      <alignment horizontal="center" vertical="center"/>
    </xf>
    <xf numFmtId="166" fontId="13" fillId="0" borderId="9" xfId="4087" applyNumberFormat="1" applyFont="1" applyFill="1" applyBorder="1" applyAlignment="1">
      <alignment horizontal="center" vertical="center"/>
    </xf>
    <xf numFmtId="166" fontId="13" fillId="0" borderId="39" xfId="4087" applyNumberFormat="1" applyFont="1" applyFill="1" applyBorder="1" applyAlignment="1">
      <alignment horizontal="center" vertical="center"/>
    </xf>
    <xf numFmtId="166" fontId="13" fillId="0" borderId="21" xfId="4087" applyNumberFormat="1" applyFont="1" applyFill="1" applyBorder="1" applyAlignment="1">
      <alignment horizontal="center" vertical="center"/>
    </xf>
    <xf numFmtId="0" fontId="15" fillId="0" borderId="93" xfId="4087" applyFont="1" applyFill="1" applyBorder="1" applyAlignment="1">
      <alignment horizontal="left" vertical="center" wrapText="1"/>
    </xf>
    <xf numFmtId="167" fontId="13" fillId="0" borderId="92" xfId="4087" applyNumberFormat="1" applyFont="1" applyFill="1" applyBorder="1" applyAlignment="1">
      <alignment horizontal="center" vertical="center"/>
    </xf>
    <xf numFmtId="167" fontId="13" fillId="0" borderId="219" xfId="4087" applyNumberFormat="1" applyFont="1" applyFill="1" applyBorder="1" applyAlignment="1">
      <alignment horizontal="center" vertical="center"/>
    </xf>
    <xf numFmtId="0" fontId="15" fillId="0" borderId="93" xfId="4087" applyFont="1" applyBorder="1" applyAlignment="1">
      <alignment horizontal="left" vertical="center" wrapText="1"/>
    </xf>
    <xf numFmtId="165" fontId="13" fillId="0" borderId="227" xfId="4087" applyNumberFormat="1" applyFont="1" applyFill="1" applyBorder="1" applyAlignment="1">
      <alignment horizontal="center" vertical="center"/>
    </xf>
    <xf numFmtId="165" fontId="13" fillId="0" borderId="219" xfId="4087" applyNumberFormat="1" applyFont="1" applyFill="1" applyBorder="1" applyAlignment="1">
      <alignment horizontal="center" vertical="center"/>
    </xf>
    <xf numFmtId="165" fontId="13" fillId="0" borderId="14" xfId="4087" applyNumberFormat="1" applyFont="1" applyFill="1" applyBorder="1" applyAlignment="1">
      <alignment horizontal="center" vertical="center"/>
    </xf>
    <xf numFmtId="165" fontId="13" fillId="0" borderId="15" xfId="4087" applyNumberFormat="1" applyFont="1" applyFill="1" applyBorder="1" applyAlignment="1">
      <alignment horizontal="center" vertical="center"/>
    </xf>
    <xf numFmtId="165" fontId="13" fillId="0" borderId="92" xfId="4087" applyNumberFormat="1" applyFont="1" applyFill="1" applyBorder="1" applyAlignment="1">
      <alignment horizontal="center" vertical="center"/>
    </xf>
    <xf numFmtId="165" fontId="13" fillId="0" borderId="87" xfId="4087" applyNumberFormat="1" applyFont="1" applyFill="1" applyBorder="1" applyAlignment="1">
      <alignment horizontal="center" vertical="center"/>
    </xf>
    <xf numFmtId="165" fontId="13" fillId="0" borderId="234" xfId="4087" applyNumberFormat="1" applyFont="1" applyFill="1" applyBorder="1" applyAlignment="1">
      <alignment horizontal="center" vertical="center"/>
    </xf>
    <xf numFmtId="165" fontId="13" fillId="0" borderId="86" xfId="4087" applyNumberFormat="1" applyFont="1" applyFill="1" applyBorder="1" applyAlignment="1">
      <alignment horizontal="center" vertical="center"/>
    </xf>
    <xf numFmtId="165" fontId="13" fillId="0" borderId="211" xfId="4087" applyNumberFormat="1" applyFont="1" applyFill="1" applyBorder="1" applyAlignment="1">
      <alignment horizontal="center" vertical="center"/>
    </xf>
    <xf numFmtId="0" fontId="11" fillId="0" borderId="0" xfId="4087" applyFont="1"/>
    <xf numFmtId="0" fontId="17" fillId="0" borderId="37" xfId="4087" applyNumberFormat="1" applyFont="1" applyFill="1" applyBorder="1" applyAlignment="1">
      <alignment horizontal="center" vertical="center"/>
    </xf>
    <xf numFmtId="0" fontId="17" fillId="0" borderId="38" xfId="4087" applyNumberFormat="1" applyFont="1" applyFill="1" applyBorder="1" applyAlignment="1">
      <alignment horizontal="center" vertical="center"/>
    </xf>
    <xf numFmtId="167" fontId="13" fillId="0" borderId="18" xfId="4087" applyNumberFormat="1" applyFont="1" applyFill="1" applyBorder="1" applyAlignment="1">
      <alignment horizontal="center" vertical="center"/>
    </xf>
    <xf numFmtId="167" fontId="13" fillId="0" borderId="38" xfId="4087" applyNumberFormat="1" applyFont="1" applyFill="1" applyBorder="1" applyAlignment="1">
      <alignment horizontal="center" vertical="center"/>
    </xf>
    <xf numFmtId="167" fontId="13" fillId="0" borderId="37" xfId="4087" applyNumberFormat="1" applyFont="1" applyFill="1" applyBorder="1" applyAlignment="1">
      <alignment horizontal="center" vertical="center"/>
    </xf>
    <xf numFmtId="167" fontId="13" fillId="0" borderId="32" xfId="4087" applyNumberFormat="1" applyFont="1" applyFill="1" applyBorder="1" applyAlignment="1">
      <alignment horizontal="center" vertical="center"/>
    </xf>
    <xf numFmtId="165" fontId="13" fillId="0" borderId="2" xfId="4087" applyNumberFormat="1" applyFont="1" applyFill="1" applyBorder="1" applyAlignment="1">
      <alignment horizontal="center" vertical="center"/>
    </xf>
    <xf numFmtId="165" fontId="13" fillId="0" borderId="4" xfId="4087" applyNumberFormat="1" applyFont="1" applyFill="1" applyBorder="1" applyAlignment="1">
      <alignment horizontal="center" vertical="center"/>
    </xf>
    <xf numFmtId="165" fontId="13" fillId="0" borderId="33" xfId="4087" applyNumberFormat="1" applyFont="1" applyFill="1" applyBorder="1" applyAlignment="1">
      <alignment horizontal="center" vertical="center"/>
    </xf>
    <xf numFmtId="165" fontId="13" fillId="0" borderId="30" xfId="4087" applyNumberFormat="1" applyFont="1" applyFill="1" applyBorder="1" applyAlignment="1">
      <alignment horizontal="center" vertical="center"/>
    </xf>
    <xf numFmtId="165" fontId="13" fillId="0" borderId="89" xfId="4087" applyNumberFormat="1" applyFont="1" applyFill="1" applyBorder="1" applyAlignment="1">
      <alignment horizontal="center" vertical="center"/>
    </xf>
    <xf numFmtId="0" fontId="17" fillId="0" borderId="32" xfId="4087" applyNumberFormat="1" applyFont="1" applyFill="1" applyBorder="1" applyAlignment="1">
      <alignment horizontal="center" vertical="center"/>
    </xf>
    <xf numFmtId="3" fontId="13" fillId="0" borderId="47" xfId="4087" applyNumberFormat="1" applyFont="1" applyFill="1" applyBorder="1" applyAlignment="1">
      <alignment horizontal="center" vertical="center"/>
    </xf>
    <xf numFmtId="3" fontId="13" fillId="0" borderId="9" xfId="4087" applyNumberFormat="1" applyFont="1" applyFill="1" applyBorder="1" applyAlignment="1">
      <alignment horizontal="center" vertical="center"/>
    </xf>
    <xf numFmtId="3" fontId="13" fillId="0" borderId="28" xfId="4087" applyNumberFormat="1" applyFont="1" applyFill="1" applyBorder="1" applyAlignment="1">
      <alignment horizontal="center" vertical="center"/>
    </xf>
    <xf numFmtId="4" fontId="15" fillId="0" borderId="234" xfId="4087" applyNumberFormat="1" applyFont="1" applyFill="1" applyBorder="1" applyAlignment="1">
      <alignment horizontal="center" vertical="center"/>
    </xf>
    <xf numFmtId="2" fontId="13" fillId="0" borderId="211" xfId="4087" applyNumberFormat="1" applyFont="1" applyFill="1" applyBorder="1" applyAlignment="1">
      <alignment horizontal="center" vertical="center"/>
    </xf>
    <xf numFmtId="165" fontId="15" fillId="0" borderId="234" xfId="2515" applyNumberFormat="1" applyFont="1" applyFill="1" applyBorder="1" applyAlignment="1">
      <alignment horizontal="center" vertical="center"/>
    </xf>
    <xf numFmtId="165" fontId="13" fillId="0" borderId="211" xfId="2515" applyNumberFormat="1" applyFont="1" applyFill="1" applyBorder="1" applyAlignment="1">
      <alignment horizontal="center" vertical="center"/>
    </xf>
    <xf numFmtId="2" fontId="13" fillId="0" borderId="4" xfId="4087" applyNumberFormat="1" applyFont="1" applyFill="1" applyBorder="1" applyAlignment="1">
      <alignment horizontal="center" vertical="center" wrapText="1"/>
    </xf>
    <xf numFmtId="4" fontId="15" fillId="0" borderId="38" xfId="4087" applyNumberFormat="1" applyFont="1" applyFill="1" applyBorder="1" applyAlignment="1">
      <alignment horizontal="center" vertical="center"/>
    </xf>
    <xf numFmtId="2" fontId="13" fillId="0" borderId="32" xfId="4087" applyNumberFormat="1" applyFont="1" applyFill="1" applyBorder="1" applyAlignment="1">
      <alignment horizontal="center" vertical="center"/>
    </xf>
    <xf numFmtId="4" fontId="15" fillId="0" borderId="9" xfId="4087" applyNumberFormat="1" applyFont="1" applyFill="1" applyBorder="1" applyAlignment="1">
      <alignment horizontal="center" vertical="center"/>
    </xf>
    <xf numFmtId="4" fontId="15" fillId="0" borderId="219" xfId="2516" applyNumberFormat="1" applyFont="1" applyFill="1" applyBorder="1" applyAlignment="1">
      <alignment horizontal="center" vertical="center"/>
    </xf>
    <xf numFmtId="4" fontId="15" fillId="0" borderId="87" xfId="4087" applyNumberFormat="1" applyFont="1" applyFill="1" applyBorder="1" applyAlignment="1">
      <alignment horizontal="center" vertical="center"/>
    </xf>
    <xf numFmtId="4" fontId="15" fillId="0" borderId="227" xfId="2516" applyNumberFormat="1" applyFont="1" applyFill="1" applyBorder="1" applyAlignment="1">
      <alignment horizontal="center" vertical="center"/>
    </xf>
    <xf numFmtId="4" fontId="15" fillId="0" borderId="233" xfId="2517" applyNumberFormat="1" applyFont="1" applyFill="1" applyBorder="1" applyAlignment="1">
      <alignment horizontal="center" vertical="center"/>
    </xf>
    <xf numFmtId="166" fontId="16" fillId="0" borderId="9" xfId="4087" applyNumberFormat="1" applyFont="1" applyFill="1" applyBorder="1" applyAlignment="1">
      <alignment horizontal="center" vertical="center"/>
    </xf>
    <xf numFmtId="166" fontId="16" fillId="0" borderId="87" xfId="4087" applyNumberFormat="1" applyFont="1" applyFill="1" applyBorder="1" applyAlignment="1">
      <alignment horizontal="center" vertical="center"/>
    </xf>
    <xf numFmtId="166" fontId="16" fillId="0" borderId="233" xfId="2519" applyNumberFormat="1" applyFont="1" applyFill="1" applyBorder="1" applyAlignment="1">
      <alignment horizontal="center" vertical="center"/>
    </xf>
    <xf numFmtId="166" fontId="16" fillId="0" borderId="233" xfId="2520" applyNumberFormat="1" applyFont="1" applyFill="1" applyBorder="1" applyAlignment="1">
      <alignment horizontal="center" vertical="center"/>
    </xf>
    <xf numFmtId="166" fontId="16" fillId="0" borderId="233" xfId="2521" applyNumberFormat="1" applyFont="1" applyFill="1" applyBorder="1" applyAlignment="1">
      <alignment horizontal="center" vertical="center"/>
    </xf>
    <xf numFmtId="166" fontId="16" fillId="0" borderId="233" xfId="2522" applyNumberFormat="1" applyFont="1" applyFill="1" applyBorder="1" applyAlignment="1">
      <alignment horizontal="center" vertical="center"/>
    </xf>
    <xf numFmtId="166" fontId="16" fillId="0" borderId="233" xfId="2523" applyNumberFormat="1" applyFont="1" applyFill="1" applyBorder="1" applyAlignment="1">
      <alignment horizontal="center" vertical="center"/>
    </xf>
    <xf numFmtId="166" fontId="16" fillId="0" borderId="211" xfId="2523" applyNumberFormat="1" applyFont="1" applyFill="1" applyBorder="1" applyAlignment="1">
      <alignment horizontal="center" vertical="center"/>
    </xf>
    <xf numFmtId="166" fontId="16" fillId="0" borderId="233" xfId="2524" applyNumberFormat="1" applyFont="1" applyFill="1" applyBorder="1" applyAlignment="1">
      <alignment horizontal="center" vertical="center"/>
    </xf>
    <xf numFmtId="166" fontId="16" fillId="0" borderId="233" xfId="2525" applyNumberFormat="1" applyFont="1" applyFill="1" applyBorder="1" applyAlignment="1">
      <alignment horizontal="center" vertical="center"/>
    </xf>
    <xf numFmtId="166" fontId="16" fillId="0" borderId="233" xfId="2526" applyNumberFormat="1" applyFont="1" applyFill="1" applyBorder="1" applyAlignment="1">
      <alignment horizontal="center" vertical="center"/>
    </xf>
    <xf numFmtId="166" fontId="16" fillId="0" borderId="219" xfId="2526" applyNumberFormat="1" applyFont="1" applyFill="1" applyBorder="1" applyAlignment="1">
      <alignment horizontal="center" vertical="center"/>
    </xf>
    <xf numFmtId="166" fontId="16" fillId="0" borderId="219" xfId="4087" applyNumberFormat="1" applyFont="1" applyFill="1" applyBorder="1" applyAlignment="1">
      <alignment horizontal="center" vertical="center"/>
    </xf>
    <xf numFmtId="166" fontId="16" fillId="0" borderId="227" xfId="2526" applyNumberFormat="1" applyFont="1" applyFill="1" applyBorder="1" applyAlignment="1">
      <alignment horizontal="center" vertical="center"/>
    </xf>
    <xf numFmtId="165" fontId="16" fillId="0" borderId="219" xfId="2515" applyNumberFormat="1" applyFont="1" applyFill="1" applyBorder="1" applyAlignment="1">
      <alignment horizontal="center" vertical="center"/>
    </xf>
    <xf numFmtId="165" fontId="15" fillId="0" borderId="211" xfId="2515" applyNumberFormat="1" applyFont="1" applyFill="1" applyBorder="1" applyAlignment="1">
      <alignment horizontal="center" vertical="center"/>
    </xf>
    <xf numFmtId="165" fontId="15" fillId="0" borderId="233" xfId="2515" applyNumberFormat="1" applyFont="1" applyFill="1" applyBorder="1" applyAlignment="1">
      <alignment horizontal="center" vertical="center"/>
    </xf>
    <xf numFmtId="0" fontId="10" fillId="0" borderId="27" xfId="3490" applyFont="1" applyBorder="1" applyAlignment="1">
      <alignment horizontal="center" vertical="center"/>
    </xf>
    <xf numFmtId="0" fontId="10" fillId="0" borderId="26" xfId="3490" applyFont="1" applyBorder="1" applyAlignment="1">
      <alignment horizontal="center" vertical="center"/>
    </xf>
    <xf numFmtId="3" fontId="9" fillId="0" borderId="48" xfId="3490" applyNumberFormat="1" applyFont="1" applyFill="1" applyBorder="1" applyAlignment="1">
      <alignment horizontal="center" vertical="center"/>
    </xf>
    <xf numFmtId="167" fontId="9" fillId="0" borderId="48" xfId="3490" applyNumberFormat="1" applyFont="1" applyFill="1" applyBorder="1" applyAlignment="1">
      <alignment horizontal="center" vertical="center"/>
    </xf>
    <xf numFmtId="167" fontId="9" fillId="0" borderId="51" xfId="3490" applyNumberFormat="1" applyFont="1" applyFill="1" applyBorder="1" applyAlignment="1">
      <alignment horizontal="center" vertical="center"/>
    </xf>
    <xf numFmtId="167" fontId="9" fillId="0" borderId="9" xfId="3490" applyNumberFormat="1" applyFont="1" applyBorder="1" applyAlignment="1">
      <alignment horizontal="center" vertical="center"/>
    </xf>
    <xf numFmtId="0" fontId="24" fillId="0" borderId="93" xfId="4087" applyFont="1" applyBorder="1" applyAlignment="1">
      <alignment horizontal="left" vertical="center" wrapText="1"/>
    </xf>
    <xf numFmtId="3" fontId="9" fillId="0" borderId="236" xfId="3490" applyNumberFormat="1" applyFont="1" applyFill="1" applyBorder="1" applyAlignment="1">
      <alignment horizontal="center" vertical="center"/>
    </xf>
    <xf numFmtId="167" fontId="9" fillId="0" borderId="236" xfId="3490" applyNumberFormat="1" applyFont="1" applyFill="1" applyBorder="1" applyAlignment="1">
      <alignment horizontal="center" vertical="center"/>
    </xf>
    <xf numFmtId="167" fontId="9" fillId="0" borderId="235" xfId="3490" applyNumberFormat="1" applyFont="1" applyFill="1" applyBorder="1" applyAlignment="1">
      <alignment horizontal="center" vertical="center"/>
    </xf>
    <xf numFmtId="167" fontId="9" fillId="0" borderId="87" xfId="3490" applyNumberFormat="1" applyFont="1" applyBorder="1" applyAlignment="1">
      <alignment horizontal="center" vertical="center"/>
    </xf>
    <xf numFmtId="3" fontId="9" fillId="0" borderId="225" xfId="3490" applyNumberFormat="1" applyFont="1" applyFill="1" applyBorder="1" applyAlignment="1">
      <alignment horizontal="center" vertical="center"/>
    </xf>
    <xf numFmtId="167" fontId="9" fillId="0" borderId="225" xfId="3490" applyNumberFormat="1" applyFont="1" applyFill="1" applyBorder="1" applyAlignment="1">
      <alignment horizontal="center" vertical="center"/>
    </xf>
    <xf numFmtId="167" fontId="9" fillId="0" borderId="222" xfId="3490" applyNumberFormat="1" applyFont="1" applyFill="1" applyBorder="1" applyAlignment="1">
      <alignment horizontal="center" vertical="center"/>
    </xf>
    <xf numFmtId="167" fontId="9" fillId="0" borderId="219" xfId="3490" applyNumberFormat="1" applyFont="1" applyBorder="1" applyAlignment="1">
      <alignment horizontal="center" vertical="center"/>
    </xf>
    <xf numFmtId="3" fontId="10" fillId="0" borderId="49" xfId="3490" applyNumberFormat="1" applyFont="1" applyFill="1" applyBorder="1" applyAlignment="1">
      <alignment horizontal="center" vertical="center"/>
    </xf>
    <xf numFmtId="167" fontId="10" fillId="0" borderId="49" xfId="3490" applyNumberFormat="1" applyFont="1" applyFill="1" applyBorder="1" applyAlignment="1">
      <alignment horizontal="center" vertical="center"/>
    </xf>
    <xf numFmtId="167" fontId="10" fillId="0" borderId="26" xfId="3490" applyNumberFormat="1" applyFont="1" applyBorder="1" applyAlignment="1">
      <alignment horizontal="center" vertical="center"/>
    </xf>
    <xf numFmtId="166" fontId="9" fillId="0" borderId="30" xfId="3490" applyNumberFormat="1" applyFont="1" applyFill="1" applyBorder="1" applyAlignment="1">
      <alignment horizontal="center" vertical="center"/>
    </xf>
    <xf numFmtId="166" fontId="9" fillId="0" borderId="34" xfId="3490" applyNumberFormat="1" applyFont="1" applyFill="1" applyBorder="1" applyAlignment="1">
      <alignment horizontal="center" vertical="center"/>
    </xf>
    <xf numFmtId="166" fontId="9" fillId="0" borderId="219" xfId="3490" applyNumberFormat="1" applyFont="1" applyFill="1" applyBorder="1" applyAlignment="1">
      <alignment horizontal="center" vertical="center"/>
    </xf>
    <xf numFmtId="166" fontId="9" fillId="0" borderId="226" xfId="3490" applyNumberFormat="1" applyFont="1" applyFill="1" applyBorder="1" applyAlignment="1">
      <alignment horizontal="center" vertical="center"/>
    </xf>
    <xf numFmtId="0" fontId="94" fillId="0" borderId="0" xfId="16" applyFont="1" applyAlignment="1">
      <alignment horizontal="center"/>
    </xf>
    <xf numFmtId="0" fontId="94" fillId="0" borderId="0" xfId="17" applyFont="1" applyBorder="1" applyAlignment="1">
      <alignment horizontal="right" vertical="center"/>
    </xf>
    <xf numFmtId="0" fontId="9" fillId="0" borderId="236" xfId="0" applyFont="1" applyFill="1" applyBorder="1" applyAlignment="1">
      <alignment horizontal="left" vertical="center" wrapText="1"/>
    </xf>
    <xf numFmtId="0" fontId="94" fillId="0" borderId="0" xfId="0" applyFont="1" applyFill="1" applyAlignment="1">
      <alignment vertical="center"/>
    </xf>
    <xf numFmtId="190" fontId="93" fillId="0" borderId="47" xfId="2513" applyNumberFormat="1" applyFont="1" applyBorder="1" applyAlignment="1">
      <alignment vertical="center"/>
    </xf>
    <xf numFmtId="190" fontId="93" fillId="0" borderId="33" xfId="2513" applyNumberFormat="1" applyFont="1" applyBorder="1" applyAlignment="1">
      <alignment vertical="center"/>
    </xf>
    <xf numFmtId="0" fontId="93" fillId="0" borderId="235" xfId="0" applyFont="1" applyBorder="1" applyAlignment="1">
      <alignment vertical="center" wrapText="1"/>
    </xf>
    <xf numFmtId="3" fontId="93" fillId="0" borderId="235" xfId="0" applyNumberFormat="1" applyFont="1" applyBorder="1" applyAlignment="1">
      <alignment vertical="center"/>
    </xf>
    <xf numFmtId="190" fontId="93" fillId="0" borderId="39" xfId="2513" applyNumberFormat="1" applyFont="1" applyBorder="1" applyAlignment="1">
      <alignment vertical="center"/>
    </xf>
    <xf numFmtId="190" fontId="93" fillId="0" borderId="0" xfId="2513" applyNumberFormat="1" applyFont="1" applyBorder="1" applyAlignment="1">
      <alignment vertical="center"/>
    </xf>
    <xf numFmtId="190" fontId="93" fillId="0" borderId="42" xfId="2513" applyNumberFormat="1" applyFont="1" applyBorder="1" applyAlignment="1">
      <alignment vertical="center"/>
    </xf>
    <xf numFmtId="190" fontId="94" fillId="0" borderId="25" xfId="2513" applyNumberFormat="1" applyFont="1" applyBorder="1" applyAlignment="1">
      <alignment vertical="center"/>
    </xf>
    <xf numFmtId="0" fontId="94" fillId="0" borderId="43" xfId="17" applyFont="1" applyBorder="1" applyAlignment="1">
      <alignment horizontal="center" vertical="center" wrapText="1"/>
    </xf>
    <xf numFmtId="167" fontId="93" fillId="0" borderId="14" xfId="17" applyNumberFormat="1" applyFont="1" applyBorder="1" applyAlignment="1">
      <alignment horizontal="right"/>
    </xf>
    <xf numFmtId="167" fontId="93" fillId="0" borderId="15" xfId="17" applyNumberFormat="1" applyFont="1" applyBorder="1" applyAlignment="1">
      <alignment horizontal="right"/>
    </xf>
    <xf numFmtId="167" fontId="93" fillId="0" borderId="233" xfId="17" applyNumberFormat="1" applyFont="1" applyBorder="1" applyAlignment="1">
      <alignment horizontal="right"/>
    </xf>
    <xf numFmtId="167" fontId="93" fillId="0" borderId="221" xfId="17" applyNumberFormat="1" applyFont="1" applyFill="1" applyBorder="1" applyAlignment="1">
      <alignment horizontal="right"/>
    </xf>
    <xf numFmtId="167" fontId="93" fillId="0" borderId="234" xfId="17" applyNumberFormat="1" applyFont="1" applyBorder="1" applyAlignment="1">
      <alignment horizontal="right"/>
    </xf>
    <xf numFmtId="3" fontId="93" fillId="0" borderId="7" xfId="17" applyNumberFormat="1" applyFont="1" applyBorder="1"/>
    <xf numFmtId="167" fontId="93" fillId="0" borderId="39" xfId="17" applyNumberFormat="1" applyFont="1" applyBorder="1" applyAlignment="1">
      <alignment horizontal="right"/>
    </xf>
    <xf numFmtId="167" fontId="93" fillId="0" borderId="21" xfId="17" applyNumberFormat="1" applyFont="1" applyBorder="1" applyAlignment="1">
      <alignment horizontal="right"/>
    </xf>
    <xf numFmtId="3" fontId="93" fillId="0" borderId="6" xfId="17" applyNumberFormat="1" applyFont="1" applyBorder="1"/>
    <xf numFmtId="167" fontId="93" fillId="0" borderId="37" xfId="17" applyNumberFormat="1" applyFont="1" applyBorder="1" applyAlignment="1">
      <alignment horizontal="right"/>
    </xf>
    <xf numFmtId="167" fontId="93" fillId="0" borderId="38" xfId="17" applyNumberFormat="1" applyFont="1" applyBorder="1" applyAlignment="1">
      <alignment horizontal="right"/>
    </xf>
    <xf numFmtId="166" fontId="94" fillId="0" borderId="42" xfId="18" applyNumberFormat="1" applyFont="1" applyBorder="1" applyAlignment="1">
      <alignment horizontal="right"/>
    </xf>
    <xf numFmtId="166" fontId="94" fillId="0" borderId="237" xfId="18" applyNumberFormat="1" applyFont="1" applyBorder="1" applyAlignment="1">
      <alignment horizontal="right"/>
    </xf>
    <xf numFmtId="166" fontId="94" fillId="0" borderId="238" xfId="18" applyNumberFormat="1" applyFont="1" applyBorder="1" applyAlignment="1">
      <alignment horizontal="right"/>
    </xf>
    <xf numFmtId="166" fontId="94" fillId="0" borderId="27" xfId="17" applyNumberFormat="1" applyFont="1" applyBorder="1" applyAlignment="1">
      <alignment horizontal="right"/>
    </xf>
    <xf numFmtId="167" fontId="93" fillId="0" borderId="33" xfId="17" applyNumberFormat="1" applyFont="1" applyBorder="1" applyAlignment="1">
      <alignment horizontal="right"/>
    </xf>
    <xf numFmtId="167" fontId="93" fillId="0" borderId="34" xfId="17" applyNumberFormat="1" applyFont="1" applyBorder="1" applyAlignment="1">
      <alignment horizontal="right"/>
    </xf>
    <xf numFmtId="3" fontId="93" fillId="0" borderId="233" xfId="17" applyNumberFormat="1" applyFont="1" applyBorder="1"/>
    <xf numFmtId="3" fontId="93" fillId="0" borderId="220" xfId="17" applyNumberFormat="1" applyFont="1" applyBorder="1"/>
    <xf numFmtId="167" fontId="93" fillId="0" borderId="42" xfId="17" applyNumberFormat="1" applyFont="1" applyBorder="1" applyAlignment="1">
      <alignment horizontal="right"/>
    </xf>
    <xf numFmtId="167" fontId="93" fillId="0" borderId="237" xfId="17" applyNumberFormat="1" applyFont="1" applyBorder="1" applyAlignment="1">
      <alignment horizontal="right"/>
    </xf>
    <xf numFmtId="167" fontId="93" fillId="0" borderId="43" xfId="17" applyNumberFormat="1" applyFont="1" applyBorder="1" applyAlignment="1">
      <alignment horizontal="right"/>
    </xf>
    <xf numFmtId="0" fontId="10" fillId="0" borderId="0" xfId="16" applyFont="1" applyBorder="1" applyAlignment="1">
      <alignment horizontal="left" vertical="center"/>
    </xf>
    <xf numFmtId="0" fontId="9" fillId="0" borderId="0" xfId="16" applyFont="1"/>
    <xf numFmtId="0" fontId="9" fillId="0" borderId="0" xfId="16" applyFont="1" applyBorder="1"/>
    <xf numFmtId="0" fontId="9" fillId="0" borderId="0" xfId="16" applyFont="1" applyFill="1"/>
    <xf numFmtId="0" fontId="1" fillId="0" borderId="0" xfId="0" applyFont="1"/>
    <xf numFmtId="0" fontId="94" fillId="0" borderId="238" xfId="17" applyFont="1" applyBorder="1" applyAlignment="1">
      <alignment horizontal="center" vertical="center" wrapText="1"/>
    </xf>
    <xf numFmtId="166" fontId="93" fillId="0" borderId="9" xfId="16" applyNumberFormat="1" applyFont="1" applyBorder="1" applyAlignment="1">
      <alignment horizontal="right"/>
    </xf>
    <xf numFmtId="0" fontId="9" fillId="0" borderId="236" xfId="16" applyFont="1" applyBorder="1" applyAlignment="1">
      <alignment horizontal="left" vertical="center"/>
    </xf>
    <xf numFmtId="3" fontId="93" fillId="0" borderId="234" xfId="16" applyNumberFormat="1" applyFont="1" applyBorder="1" applyAlignment="1">
      <alignment horizontal="right"/>
    </xf>
    <xf numFmtId="166" fontId="93" fillId="0" borderId="221" xfId="16" applyNumberFormat="1" applyFont="1" applyBorder="1" applyAlignment="1">
      <alignment horizontal="right"/>
    </xf>
    <xf numFmtId="166" fontId="93" fillId="0" borderId="234" xfId="16" applyNumberFormat="1" applyFont="1" applyBorder="1" applyAlignment="1">
      <alignment horizontal="right"/>
    </xf>
    <xf numFmtId="166" fontId="93" fillId="0" borderId="219" xfId="3108" applyNumberFormat="1" applyFont="1" applyBorder="1" applyAlignment="1">
      <alignment horizontal="right"/>
    </xf>
    <xf numFmtId="166" fontId="93" fillId="0" borderId="223" xfId="3108" applyNumberFormat="1" applyFont="1" applyBorder="1" applyAlignment="1">
      <alignment horizontal="right"/>
    </xf>
    <xf numFmtId="166" fontId="93" fillId="0" borderId="219" xfId="16" applyNumberFormat="1" applyFont="1" applyBorder="1" applyAlignment="1">
      <alignment horizontal="right"/>
    </xf>
    <xf numFmtId="166" fontId="94" fillId="0" borderId="11" xfId="16" applyNumberFormat="1" applyFont="1" applyBorder="1" applyAlignment="1">
      <alignment horizontal="right" vertical="center"/>
    </xf>
    <xf numFmtId="0" fontId="93" fillId="0" borderId="0" xfId="3452" applyFont="1"/>
    <xf numFmtId="3" fontId="93" fillId="0" borderId="0" xfId="3452" applyNumberFormat="1" applyFont="1"/>
    <xf numFmtId="0" fontId="93" fillId="0" borderId="0" xfId="0" applyFont="1"/>
    <xf numFmtId="0" fontId="93" fillId="0" borderId="0" xfId="3452" applyFont="1" applyFill="1"/>
    <xf numFmtId="0" fontId="94" fillId="0" borderId="11" xfId="17" applyFont="1" applyBorder="1" applyAlignment="1">
      <alignment horizontal="center" vertical="center" wrapText="1"/>
    </xf>
    <xf numFmtId="0" fontId="94" fillId="0" borderId="28" xfId="16" applyFont="1" applyBorder="1" applyAlignment="1">
      <alignment horizontal="center" vertical="center" wrapText="1"/>
    </xf>
    <xf numFmtId="166" fontId="93" fillId="0" borderId="21" xfId="16" applyNumberFormat="1" applyFont="1" applyBorder="1" applyAlignment="1">
      <alignment horizontal="center" vertical="center"/>
    </xf>
    <xf numFmtId="3" fontId="93" fillId="0" borderId="234" xfId="16" applyNumberFormat="1" applyFont="1" applyBorder="1" applyAlignment="1">
      <alignment horizontal="center" vertical="center"/>
    </xf>
    <xf numFmtId="166" fontId="93" fillId="0" borderId="234" xfId="16" applyNumberFormat="1" applyFont="1" applyBorder="1" applyAlignment="1">
      <alignment horizontal="center" vertical="center"/>
    </xf>
    <xf numFmtId="3" fontId="93" fillId="0" borderId="238" xfId="16" applyNumberFormat="1" applyFont="1" applyBorder="1" applyAlignment="1">
      <alignment horizontal="center" vertical="center"/>
    </xf>
    <xf numFmtId="3" fontId="93" fillId="0" borderId="4" xfId="16" applyNumberFormat="1" applyFont="1" applyBorder="1" applyAlignment="1">
      <alignment horizontal="center" vertical="center"/>
    </xf>
    <xf numFmtId="166" fontId="93" fillId="0" borderId="38" xfId="16" applyNumberFormat="1" applyFont="1" applyBorder="1" applyAlignment="1">
      <alignment horizontal="center" vertical="center"/>
    </xf>
    <xf numFmtId="3" fontId="94" fillId="0" borderId="238" xfId="16" applyNumberFormat="1" applyFont="1" applyBorder="1" applyAlignment="1">
      <alignment horizontal="center" vertical="center"/>
    </xf>
    <xf numFmtId="166" fontId="94" fillId="0" borderId="43" xfId="16" applyNumberFormat="1" applyFont="1" applyBorder="1" applyAlignment="1">
      <alignment horizontal="center" vertical="center"/>
    </xf>
    <xf numFmtId="0" fontId="94" fillId="0" borderId="0" xfId="16" applyFont="1" applyBorder="1" applyAlignment="1">
      <alignment horizontal="left"/>
    </xf>
    <xf numFmtId="1" fontId="96" fillId="0" borderId="10" xfId="20" applyNumberFormat="1" applyFont="1" applyBorder="1" applyAlignment="1">
      <alignment horizontal="center"/>
    </xf>
    <xf numFmtId="1" fontId="96" fillId="0" borderId="80" xfId="20" applyNumberFormat="1" applyFont="1" applyBorder="1" applyAlignment="1">
      <alignment horizontal="center"/>
    </xf>
    <xf numFmtId="1" fontId="96" fillId="0" borderId="11" xfId="20" applyNumberFormat="1" applyFont="1" applyBorder="1" applyAlignment="1">
      <alignment horizontal="center"/>
    </xf>
    <xf numFmtId="1" fontId="96" fillId="0" borderId="5" xfId="20" applyNumberFormat="1" applyFont="1" applyBorder="1" applyAlignment="1">
      <alignment horizontal="center"/>
    </xf>
    <xf numFmtId="3" fontId="95" fillId="0" borderId="8" xfId="20" applyNumberFormat="1" applyFont="1" applyBorder="1" applyAlignment="1">
      <alignment horizontal="center" vertical="center" wrapText="1"/>
    </xf>
    <xf numFmtId="3" fontId="95" fillId="0" borderId="88" xfId="20" applyNumberFormat="1" applyFont="1" applyBorder="1" applyAlignment="1">
      <alignment horizontal="center" vertical="center" wrapText="1"/>
    </xf>
    <xf numFmtId="3" fontId="95" fillId="0" borderId="9" xfId="20" applyNumberFormat="1" applyFont="1" applyBorder="1" applyAlignment="1">
      <alignment horizontal="center" vertical="center" wrapText="1"/>
    </xf>
    <xf numFmtId="3" fontId="95" fillId="0" borderId="29" xfId="20" applyNumberFormat="1" applyFont="1" applyBorder="1" applyAlignment="1">
      <alignment horizontal="center" vertical="center" wrapText="1"/>
    </xf>
    <xf numFmtId="3" fontId="95" fillId="0" borderId="7" xfId="20" applyNumberFormat="1" applyFont="1" applyBorder="1" applyAlignment="1">
      <alignment horizontal="center" vertical="center" wrapText="1"/>
    </xf>
    <xf numFmtId="3" fontId="95" fillId="0" borderId="220" xfId="20" applyNumberFormat="1" applyFont="1" applyBorder="1" applyAlignment="1">
      <alignment horizontal="center" vertical="center" wrapText="1"/>
    </xf>
    <xf numFmtId="3" fontId="95" fillId="0" borderId="210" xfId="20" applyNumberFormat="1" applyFont="1" applyBorder="1" applyAlignment="1">
      <alignment horizontal="center" vertical="center" wrapText="1"/>
    </xf>
    <xf numFmtId="3" fontId="95" fillId="0" borderId="221" xfId="20" applyNumberFormat="1" applyFont="1" applyBorder="1" applyAlignment="1">
      <alignment horizontal="center" vertical="center" wrapText="1"/>
    </xf>
    <xf numFmtId="3" fontId="95" fillId="0" borderId="212" xfId="20" applyNumberFormat="1" applyFont="1" applyBorder="1" applyAlignment="1">
      <alignment horizontal="center" vertical="center" wrapText="1"/>
    </xf>
    <xf numFmtId="3" fontId="95" fillId="0" borderId="220" xfId="20" applyNumberFormat="1" applyFont="1" applyFill="1" applyBorder="1" applyAlignment="1">
      <alignment horizontal="center" vertical="center" wrapText="1"/>
    </xf>
    <xf numFmtId="3" fontId="95" fillId="0" borderId="210" xfId="20" applyNumberFormat="1" applyFont="1" applyFill="1" applyBorder="1" applyAlignment="1">
      <alignment horizontal="center" vertical="center" wrapText="1"/>
    </xf>
    <xf numFmtId="3" fontId="95" fillId="0" borderId="221" xfId="20" applyNumberFormat="1" applyFont="1" applyFill="1" applyBorder="1" applyAlignment="1">
      <alignment horizontal="center" vertical="center" wrapText="1"/>
    </xf>
    <xf numFmtId="3" fontId="95" fillId="0" borderId="212" xfId="20" applyNumberFormat="1" applyFont="1" applyFill="1" applyBorder="1" applyAlignment="1">
      <alignment horizontal="center" vertical="center" wrapText="1"/>
    </xf>
    <xf numFmtId="3" fontId="95" fillId="0" borderId="92" xfId="20" applyNumberFormat="1" applyFont="1" applyBorder="1" applyAlignment="1">
      <alignment horizontal="center" vertical="center" wrapText="1"/>
    </xf>
    <xf numFmtId="3" fontId="95" fillId="0" borderId="223" xfId="20" applyNumberFormat="1" applyFont="1" applyBorder="1" applyAlignment="1">
      <alignment horizontal="center" vertical="center" wrapText="1"/>
    </xf>
    <xf numFmtId="3" fontId="95" fillId="0" borderId="219" xfId="20" applyNumberFormat="1" applyFont="1" applyBorder="1" applyAlignment="1">
      <alignment horizontal="center" vertical="center" wrapText="1"/>
    </xf>
    <xf numFmtId="3" fontId="95" fillId="0" borderId="213" xfId="20" applyNumberFormat="1" applyFont="1" applyBorder="1" applyAlignment="1">
      <alignment horizontal="center" vertical="center" wrapText="1"/>
    </xf>
    <xf numFmtId="3" fontId="96" fillId="0" borderId="10" xfId="20" applyNumberFormat="1" applyFont="1" applyFill="1" applyBorder="1" applyAlignment="1">
      <alignment horizontal="center" vertical="center" wrapText="1"/>
    </xf>
    <xf numFmtId="3" fontId="96" fillId="0" borderId="80" xfId="20" applyNumberFormat="1" applyFont="1" applyFill="1" applyBorder="1" applyAlignment="1">
      <alignment horizontal="center" vertical="center" wrapText="1"/>
    </xf>
    <xf numFmtId="3" fontId="96" fillId="0" borderId="11" xfId="20" applyNumberFormat="1" applyFont="1" applyFill="1" applyBorder="1" applyAlignment="1">
      <alignment horizontal="center" vertical="center" wrapText="1"/>
    </xf>
    <xf numFmtId="3" fontId="96" fillId="0" borderId="5" xfId="20" applyNumberFormat="1" applyFont="1" applyFill="1" applyBorder="1" applyAlignment="1">
      <alignment horizontal="center" vertical="center" wrapText="1"/>
    </xf>
    <xf numFmtId="0" fontId="95" fillId="0" borderId="0" xfId="20" applyFont="1" applyBorder="1" applyAlignment="1"/>
    <xf numFmtId="1" fontId="96" fillId="0" borderId="25" xfId="2504" applyNumberFormat="1" applyFont="1" applyBorder="1" applyAlignment="1">
      <alignment horizontal="center"/>
    </xf>
    <xf numFmtId="3" fontId="95" fillId="0" borderId="47" xfId="2505" applyNumberFormat="1" applyFont="1" applyBorder="1" applyAlignment="1">
      <alignment horizontal="center"/>
    </xf>
    <xf numFmtId="3" fontId="95" fillId="0" borderId="21" xfId="2505" applyNumberFormat="1" applyFont="1" applyBorder="1" applyAlignment="1">
      <alignment horizontal="center"/>
    </xf>
    <xf numFmtId="3" fontId="95" fillId="0" borderId="89" xfId="2505" applyNumberFormat="1" applyFont="1" applyBorder="1" applyAlignment="1">
      <alignment horizontal="center"/>
    </xf>
    <xf numFmtId="3" fontId="95" fillId="0" borderId="226" xfId="2505" applyNumberFormat="1" applyFont="1" applyBorder="1" applyAlignment="1">
      <alignment horizontal="center"/>
    </xf>
    <xf numFmtId="3" fontId="96" fillId="0" borderId="25" xfId="2505" applyNumberFormat="1" applyFont="1" applyFill="1" applyBorder="1" applyAlignment="1">
      <alignment horizontal="center"/>
    </xf>
    <xf numFmtId="3" fontId="96" fillId="0" borderId="27" xfId="2505" applyNumberFormat="1" applyFont="1" applyFill="1" applyBorder="1" applyAlignment="1">
      <alignment horizontal="center"/>
    </xf>
    <xf numFmtId="3" fontId="95" fillId="0" borderId="211" xfId="2505" applyNumberFormat="1" applyFont="1" applyBorder="1" applyAlignment="1">
      <alignment horizontal="center"/>
    </xf>
    <xf numFmtId="3" fontId="95" fillId="0" borderId="234" xfId="2505" applyNumberFormat="1" applyFont="1" applyBorder="1" applyAlignment="1">
      <alignment horizontal="center"/>
    </xf>
    <xf numFmtId="3" fontId="95" fillId="0" borderId="211" xfId="2505" applyNumberFormat="1" applyFont="1" applyFill="1" applyBorder="1" applyAlignment="1">
      <alignment horizontal="center"/>
    </xf>
    <xf numFmtId="3" fontId="95" fillId="0" borderId="234" xfId="2505" applyNumberFormat="1" applyFont="1" applyFill="1" applyBorder="1" applyAlignment="1">
      <alignment horizontal="center"/>
    </xf>
    <xf numFmtId="3" fontId="95" fillId="0" borderId="23" xfId="2505" applyNumberFormat="1" applyFont="1" applyBorder="1" applyAlignment="1">
      <alignment horizontal="center"/>
    </xf>
    <xf numFmtId="49" fontId="96" fillId="0" borderId="26" xfId="2505" applyNumberFormat="1" applyFont="1" applyBorder="1" applyAlignment="1">
      <alignment horizontal="center" vertical="center" wrapText="1"/>
    </xf>
    <xf numFmtId="3" fontId="95" fillId="0" borderId="33" xfId="2505" applyNumberFormat="1" applyFont="1" applyBorder="1" applyAlignment="1">
      <alignment horizontal="right" vertical="center" wrapText="1"/>
    </xf>
    <xf numFmtId="3" fontId="95" fillId="0" borderId="88" xfId="2505" applyNumberFormat="1" applyFont="1" applyBorder="1" applyAlignment="1">
      <alignment horizontal="right" vertical="center" wrapText="1"/>
    </xf>
    <xf numFmtId="3" fontId="95" fillId="0" borderId="21" xfId="2505" applyNumberFormat="1" applyFont="1" applyBorder="1" applyAlignment="1">
      <alignment horizontal="right" vertical="center" wrapText="1"/>
    </xf>
    <xf numFmtId="3" fontId="95" fillId="0" borderId="233" xfId="2505" applyNumberFormat="1" applyFont="1" applyBorder="1" applyAlignment="1">
      <alignment horizontal="right" vertical="center" wrapText="1"/>
    </xf>
    <xf numFmtId="3" fontId="95" fillId="0" borderId="210" xfId="2505" applyNumberFormat="1" applyFont="1" applyBorder="1" applyAlignment="1">
      <alignment horizontal="right" vertical="center" wrapText="1"/>
    </xf>
    <xf numFmtId="3" fontId="95" fillId="0" borderId="234" xfId="2505" applyNumberFormat="1" applyFont="1" applyBorder="1" applyAlignment="1">
      <alignment horizontal="right" vertical="center" wrapText="1"/>
    </xf>
    <xf numFmtId="3" fontId="95" fillId="0" borderId="233" xfId="2505" applyNumberFormat="1" applyFont="1" applyFill="1" applyBorder="1" applyAlignment="1">
      <alignment horizontal="right" vertical="center" wrapText="1"/>
    </xf>
    <xf numFmtId="3" fontId="95" fillId="0" borderId="210" xfId="2505" applyNumberFormat="1" applyFont="1" applyFill="1" applyBorder="1" applyAlignment="1">
      <alignment horizontal="right" vertical="center" wrapText="1"/>
    </xf>
    <xf numFmtId="3" fontId="95" fillId="0" borderId="234" xfId="2505" applyNumberFormat="1" applyFont="1" applyFill="1" applyBorder="1" applyAlignment="1">
      <alignment horizontal="right" vertical="center" wrapText="1"/>
    </xf>
    <xf numFmtId="3" fontId="93" fillId="0" borderId="233" xfId="0" applyNumberFormat="1" applyFont="1" applyBorder="1"/>
    <xf numFmtId="3" fontId="93" fillId="0" borderId="210" xfId="0" applyNumberFormat="1" applyFont="1" applyBorder="1"/>
    <xf numFmtId="3" fontId="93" fillId="0" borderId="234" xfId="0" applyNumberFormat="1" applyFont="1" applyBorder="1"/>
    <xf numFmtId="3" fontId="93" fillId="0" borderId="37" xfId="0" applyNumberFormat="1" applyFont="1" applyBorder="1"/>
    <xf numFmtId="3" fontId="93" fillId="0" borderId="3" xfId="0" applyNumberFormat="1" applyFont="1" applyBorder="1"/>
    <xf numFmtId="3" fontId="93" fillId="0" borderId="38" xfId="0" applyNumberFormat="1" applyFont="1" applyBorder="1"/>
    <xf numFmtId="0" fontId="93" fillId="0" borderId="0" xfId="2" applyFont="1"/>
    <xf numFmtId="1" fontId="94" fillId="0" borderId="27" xfId="3452" applyNumberFormat="1" applyFont="1" applyBorder="1" applyAlignment="1">
      <alignment horizontal="center" vertical="center" wrapText="1"/>
    </xf>
    <xf numFmtId="1" fontId="94" fillId="0" borderId="42" xfId="3452" applyNumberFormat="1" applyFont="1" applyBorder="1" applyAlignment="1">
      <alignment horizontal="center" vertical="center" wrapText="1"/>
    </xf>
    <xf numFmtId="1" fontId="94" fillId="0" borderId="81" xfId="3452" applyNumberFormat="1" applyFont="1" applyBorder="1" applyAlignment="1">
      <alignment horizontal="center" vertical="center" wrapText="1"/>
    </xf>
    <xf numFmtId="1" fontId="94" fillId="0" borderId="50" xfId="3452" applyNumberFormat="1" applyFont="1" applyBorder="1" applyAlignment="1">
      <alignment horizontal="center" vertical="center" wrapText="1"/>
    </xf>
    <xf numFmtId="0" fontId="93" fillId="0" borderId="91" xfId="2" applyFont="1" applyBorder="1" applyAlignment="1">
      <alignment horizontal="left" vertical="center" wrapText="1"/>
    </xf>
    <xf numFmtId="3" fontId="93" fillId="0" borderId="8" xfId="3452" applyNumberFormat="1" applyFont="1" applyBorder="1" applyAlignment="1">
      <alignment horizontal="center" vertical="center" wrapText="1"/>
    </xf>
    <xf numFmtId="3" fontId="93" fillId="0" borderId="88" xfId="3452" applyNumberFormat="1" applyFont="1" applyBorder="1" applyAlignment="1">
      <alignment horizontal="center" vertical="center" wrapText="1"/>
    </xf>
    <xf numFmtId="3" fontId="93" fillId="0" borderId="9" xfId="3452" applyNumberFormat="1" applyFont="1" applyBorder="1" applyAlignment="1">
      <alignment horizontal="center" vertical="center" wrapText="1"/>
    </xf>
    <xf numFmtId="3" fontId="93" fillId="0" borderId="21" xfId="3452" applyNumberFormat="1" applyFont="1" applyBorder="1" applyAlignment="1">
      <alignment horizontal="center" vertical="center" wrapText="1"/>
    </xf>
    <xf numFmtId="3" fontId="93" fillId="0" borderId="39" xfId="3452" applyNumberFormat="1" applyFont="1" applyBorder="1" applyAlignment="1">
      <alignment horizontal="center" vertical="center" wrapText="1"/>
    </xf>
    <xf numFmtId="0" fontId="93" fillId="0" borderId="90" xfId="2" applyFont="1" applyBorder="1" applyAlignment="1">
      <alignment horizontal="left" vertical="center" wrapText="1"/>
    </xf>
    <xf numFmtId="3" fontId="93" fillId="0" borderId="2" xfId="3452" applyNumberFormat="1" applyFont="1" applyBorder="1" applyAlignment="1">
      <alignment horizontal="center" vertical="center" wrapText="1"/>
    </xf>
    <xf numFmtId="3" fontId="93" fillId="0" borderId="3" xfId="3452" applyNumberFormat="1" applyFont="1" applyBorder="1" applyAlignment="1">
      <alignment horizontal="center" vertical="center" wrapText="1"/>
    </xf>
    <xf numFmtId="3" fontId="93" fillId="0" borderId="4" xfId="3452" applyNumberFormat="1" applyFont="1" applyBorder="1" applyAlignment="1">
      <alignment horizontal="center" vertical="center" wrapText="1"/>
    </xf>
    <xf numFmtId="3" fontId="93" fillId="0" borderId="38" xfId="3452" applyNumberFormat="1" applyFont="1" applyBorder="1" applyAlignment="1">
      <alignment horizontal="center" vertical="center" wrapText="1"/>
    </xf>
    <xf numFmtId="3" fontId="93" fillId="0" borderId="37" xfId="3452" applyNumberFormat="1" applyFont="1" applyBorder="1" applyAlignment="1">
      <alignment horizontal="center" vertical="center" wrapText="1"/>
    </xf>
    <xf numFmtId="0" fontId="94" fillId="0" borderId="0" xfId="3452" applyFont="1" applyAlignment="1">
      <alignment horizontal="center"/>
    </xf>
    <xf numFmtId="0" fontId="94" fillId="0" borderId="0" xfId="3452" applyFont="1" applyBorder="1" applyAlignment="1">
      <alignment horizontal="center" vertical="center" wrapText="1"/>
    </xf>
    <xf numFmtId="0" fontId="94" fillId="0" borderId="2" xfId="2" applyFont="1" applyBorder="1" applyAlignment="1">
      <alignment horizontal="center" vertical="center" wrapText="1"/>
    </xf>
    <xf numFmtId="0" fontId="94" fillId="0" borderId="3" xfId="2" applyFont="1" applyBorder="1" applyAlignment="1">
      <alignment horizontal="center" vertical="center" wrapText="1"/>
    </xf>
    <xf numFmtId="0" fontId="94" fillId="0" borderId="38" xfId="2" applyFont="1" applyBorder="1" applyAlignment="1">
      <alignment horizontal="center" vertical="center" wrapText="1"/>
    </xf>
    <xf numFmtId="14" fontId="93" fillId="0" borderId="91" xfId="3452" applyNumberFormat="1" applyFont="1" applyBorder="1" applyAlignment="1">
      <alignment horizontal="center" vertical="center" wrapText="1"/>
    </xf>
    <xf numFmtId="3" fontId="93" fillId="0" borderId="0" xfId="3452" applyNumberFormat="1" applyFont="1" applyBorder="1" applyAlignment="1">
      <alignment horizontal="center" vertical="center" wrapText="1"/>
    </xf>
    <xf numFmtId="14" fontId="93" fillId="0" borderId="236" xfId="3452" applyNumberFormat="1" applyFont="1" applyBorder="1" applyAlignment="1">
      <alignment horizontal="center" vertical="center" wrapText="1"/>
    </xf>
    <xf numFmtId="3" fontId="93" fillId="0" borderId="220" xfId="3452" applyNumberFormat="1" applyFont="1" applyBorder="1" applyAlignment="1">
      <alignment horizontal="center" vertical="center" wrapText="1"/>
    </xf>
    <xf numFmtId="3" fontId="93" fillId="0" borderId="210" xfId="3452" applyNumberFormat="1" applyFont="1" applyBorder="1" applyAlignment="1">
      <alignment horizontal="center" vertical="center" wrapText="1"/>
    </xf>
    <xf numFmtId="3" fontId="93" fillId="0" borderId="221" xfId="3452" applyNumberFormat="1" applyFont="1" applyBorder="1" applyAlignment="1">
      <alignment horizontal="center" vertical="center" wrapText="1"/>
    </xf>
    <xf numFmtId="3" fontId="93" fillId="0" borderId="234" xfId="3452" applyNumberFormat="1" applyFont="1" applyBorder="1" applyAlignment="1">
      <alignment horizontal="center" vertical="center" wrapText="1"/>
    </xf>
    <xf numFmtId="14" fontId="93" fillId="0" borderId="225" xfId="3452" applyNumberFormat="1" applyFont="1" applyBorder="1" applyAlignment="1">
      <alignment horizontal="center" vertical="center" wrapText="1"/>
    </xf>
    <xf numFmtId="3" fontId="93" fillId="0" borderId="92" xfId="3452" applyNumberFormat="1" applyFont="1" applyBorder="1" applyAlignment="1">
      <alignment horizontal="center" vertical="center" wrapText="1"/>
    </xf>
    <xf numFmtId="3" fontId="93" fillId="0" borderId="223" xfId="3452" applyNumberFormat="1" applyFont="1" applyBorder="1" applyAlignment="1">
      <alignment horizontal="center" vertical="center" wrapText="1"/>
    </xf>
    <xf numFmtId="3" fontId="93" fillId="0" borderId="219" xfId="3452" applyNumberFormat="1" applyFont="1" applyBorder="1" applyAlignment="1">
      <alignment horizontal="center" vertical="center" wrapText="1"/>
    </xf>
    <xf numFmtId="3" fontId="93" fillId="0" borderId="226" xfId="3452" applyNumberFormat="1" applyFont="1" applyBorder="1" applyAlignment="1">
      <alignment horizontal="center" vertical="center" wrapText="1"/>
    </xf>
    <xf numFmtId="14" fontId="93" fillId="0" borderId="90" xfId="3452" applyNumberFormat="1" applyFont="1" applyBorder="1" applyAlignment="1">
      <alignment horizontal="center" vertical="center" wrapText="1"/>
    </xf>
    <xf numFmtId="1" fontId="94" fillId="0" borderId="28" xfId="3452" applyNumberFormat="1" applyFont="1" applyBorder="1" applyAlignment="1">
      <alignment horizontal="center" vertical="center" wrapText="1"/>
    </xf>
    <xf numFmtId="1" fontId="94" fillId="0" borderId="80" xfId="3452" applyNumberFormat="1" applyFont="1" applyBorder="1" applyAlignment="1">
      <alignment horizontal="center" vertical="center" wrapText="1"/>
    </xf>
    <xf numFmtId="1" fontId="94" fillId="0" borderId="11" xfId="3452" applyNumberFormat="1" applyFont="1" applyBorder="1" applyAlignment="1">
      <alignment horizontal="center" vertical="center" wrapText="1"/>
    </xf>
    <xf numFmtId="3" fontId="93" fillId="0" borderId="0" xfId="2" applyNumberFormat="1" applyFont="1"/>
    <xf numFmtId="3" fontId="93" fillId="0" borderId="0" xfId="3452" applyNumberFormat="1" applyFont="1" applyAlignment="1">
      <alignment horizontal="center" vertical="center" wrapText="1"/>
    </xf>
    <xf numFmtId="0" fontId="96" fillId="0" borderId="237" xfId="2" applyFont="1" applyBorder="1" applyAlignment="1">
      <alignment horizontal="center" vertical="center" wrapText="1"/>
    </xf>
    <xf numFmtId="3" fontId="93" fillId="0" borderId="0" xfId="3452" applyNumberFormat="1" applyFont="1" applyAlignment="1">
      <alignment wrapText="1"/>
    </xf>
    <xf numFmtId="0" fontId="96" fillId="0" borderId="51" xfId="2" applyFont="1" applyBorder="1" applyAlignment="1">
      <alignment vertical="center" wrapText="1"/>
    </xf>
    <xf numFmtId="0" fontId="96" fillId="0" borderId="8" xfId="2" applyFont="1" applyBorder="1" applyAlignment="1">
      <alignment vertical="center" wrapText="1"/>
    </xf>
    <xf numFmtId="0" fontId="96" fillId="0" borderId="9" xfId="2" applyFont="1" applyBorder="1" applyAlignment="1">
      <alignment vertical="center" wrapText="1"/>
    </xf>
    <xf numFmtId="0" fontId="96" fillId="0" borderId="47" xfId="2" applyFont="1" applyBorder="1" applyAlignment="1">
      <alignment vertical="center" wrapText="1"/>
    </xf>
    <xf numFmtId="0" fontId="96" fillId="0" borderId="30" xfId="2" applyFont="1" applyBorder="1" applyAlignment="1">
      <alignment vertical="center" wrapText="1"/>
    </xf>
    <xf numFmtId="0" fontId="96" fillId="0" borderId="0" xfId="2" applyFont="1" applyBorder="1" applyAlignment="1">
      <alignment vertical="center" wrapText="1"/>
    </xf>
    <xf numFmtId="0" fontId="94" fillId="0" borderId="37" xfId="2" applyFont="1" applyBorder="1" applyAlignment="1">
      <alignment horizontal="center" vertical="center" wrapText="1"/>
    </xf>
    <xf numFmtId="0" fontId="94" fillId="0" borderId="4" xfId="2" applyFont="1" applyBorder="1" applyAlignment="1">
      <alignment horizontal="center" vertical="center" wrapText="1"/>
    </xf>
    <xf numFmtId="0" fontId="94" fillId="0" borderId="3" xfId="3452" applyFont="1" applyBorder="1" applyAlignment="1">
      <alignment horizontal="center" vertical="center" wrapText="1"/>
    </xf>
    <xf numFmtId="0" fontId="94" fillId="0" borderId="4" xfId="3452" applyFont="1" applyBorder="1" applyAlignment="1">
      <alignment horizontal="center" vertical="center" wrapText="1"/>
    </xf>
    <xf numFmtId="0" fontId="94" fillId="0" borderId="38" xfId="3452" applyFont="1" applyBorder="1" applyAlignment="1">
      <alignment horizontal="center" vertical="center" wrapText="1"/>
    </xf>
    <xf numFmtId="0" fontId="94" fillId="0" borderId="37" xfId="3452" applyFont="1" applyBorder="1" applyAlignment="1">
      <alignment horizontal="center" vertical="center" wrapText="1"/>
    </xf>
    <xf numFmtId="0" fontId="94" fillId="0" borderId="2" xfId="3452" applyFont="1" applyBorder="1" applyAlignment="1">
      <alignment horizontal="center" vertical="center" wrapText="1"/>
    </xf>
    <xf numFmtId="0" fontId="94" fillId="0" borderId="81" xfId="3452" applyFont="1" applyBorder="1" applyAlignment="1">
      <alignment horizontal="center" vertical="center" wrapText="1"/>
    </xf>
    <xf numFmtId="0" fontId="94" fillId="0" borderId="43" xfId="3452" applyFont="1" applyBorder="1" applyAlignment="1">
      <alignment horizontal="center" vertical="center" wrapText="1"/>
    </xf>
    <xf numFmtId="3" fontId="93" fillId="0" borderId="0" xfId="2504" applyNumberFormat="1" applyFont="1" applyBorder="1" applyAlignment="1">
      <alignment horizontal="center" vertical="center" wrapText="1"/>
    </xf>
    <xf numFmtId="3" fontId="93" fillId="0" borderId="0" xfId="3452" applyNumberFormat="1" applyFont="1" applyAlignment="1">
      <alignment horizontal="center"/>
    </xf>
    <xf numFmtId="3" fontId="93" fillId="0" borderId="0" xfId="3452" applyNumberFormat="1" applyFont="1" applyAlignment="1">
      <alignment vertical="center"/>
    </xf>
    <xf numFmtId="3" fontId="93" fillId="0" borderId="8" xfId="3452" applyNumberFormat="1" applyFont="1" applyBorder="1" applyAlignment="1">
      <alignment horizontal="center" vertical="center"/>
    </xf>
    <xf numFmtId="3" fontId="93" fillId="0" borderId="88" xfId="3452" applyNumberFormat="1" applyFont="1" applyBorder="1" applyAlignment="1">
      <alignment horizontal="center" vertical="center"/>
    </xf>
    <xf numFmtId="3" fontId="93" fillId="0" borderId="9" xfId="3452" applyNumberFormat="1" applyFont="1" applyBorder="1" applyAlignment="1">
      <alignment horizontal="center" vertical="center"/>
    </xf>
    <xf numFmtId="3" fontId="93" fillId="0" borderId="21" xfId="3452" applyNumberFormat="1" applyFont="1" applyBorder="1" applyAlignment="1">
      <alignment horizontal="center" vertical="center"/>
    </xf>
    <xf numFmtId="3" fontId="93" fillId="0" borderId="2" xfId="3452" applyNumberFormat="1" applyFont="1" applyBorder="1" applyAlignment="1">
      <alignment horizontal="center" vertical="center"/>
    </xf>
    <xf numFmtId="3" fontId="93" fillId="0" borderId="3" xfId="3452" applyNumberFormat="1" applyFont="1" applyBorder="1" applyAlignment="1">
      <alignment horizontal="center" vertical="center"/>
    </xf>
    <xf numFmtId="3" fontId="93" fillId="0" borderId="4" xfId="3452" applyNumberFormat="1" applyFont="1" applyBorder="1" applyAlignment="1">
      <alignment horizontal="center" vertical="center"/>
    </xf>
    <xf numFmtId="3" fontId="93" fillId="0" borderId="38" xfId="3452" applyNumberFormat="1" applyFont="1" applyBorder="1" applyAlignment="1">
      <alignment horizontal="center" vertical="center"/>
    </xf>
    <xf numFmtId="0" fontId="10" fillId="0" borderId="0" xfId="2" applyFont="1" applyFill="1" applyAlignment="1">
      <alignment horizontal="center" vertical="center"/>
    </xf>
    <xf numFmtId="0" fontId="16" fillId="0" borderId="0" xfId="2" applyFont="1" applyFill="1" applyAlignment="1">
      <alignment vertical="center" wrapText="1"/>
    </xf>
    <xf numFmtId="3" fontId="16" fillId="0" borderId="0" xfId="2" applyNumberFormat="1" applyFont="1" applyFill="1" applyAlignment="1">
      <alignment horizontal="center" vertical="center"/>
    </xf>
    <xf numFmtId="0" fontId="16" fillId="0" borderId="0" xfId="2" applyFont="1" applyFill="1" applyAlignment="1">
      <alignment horizontal="right" vertical="center"/>
    </xf>
    <xf numFmtId="3" fontId="97" fillId="0" borderId="29" xfId="2" applyNumberFormat="1" applyFont="1" applyBorder="1" applyAlignment="1">
      <alignment horizontal="center" vertical="center" wrapText="1"/>
    </xf>
    <xf numFmtId="0" fontId="97" fillId="0" borderId="34" xfId="2" applyFont="1" applyBorder="1" applyAlignment="1">
      <alignment horizontal="center" vertical="center" wrapText="1"/>
    </xf>
    <xf numFmtId="3" fontId="16" fillId="53" borderId="210" xfId="2" applyNumberFormat="1" applyFont="1" applyFill="1" applyBorder="1" applyAlignment="1">
      <alignment horizontal="center" vertical="center"/>
    </xf>
    <xf numFmtId="0" fontId="16" fillId="53" borderId="234" xfId="2" applyFont="1" applyFill="1" applyBorder="1" applyAlignment="1">
      <alignment horizontal="center" vertical="center"/>
    </xf>
    <xf numFmtId="0" fontId="40" fillId="0" borderId="233" xfId="0" applyFont="1" applyFill="1" applyBorder="1" applyAlignment="1">
      <alignment horizontal="left" vertical="center" wrapText="1"/>
    </xf>
    <xf numFmtId="3" fontId="16" fillId="0" borderId="210" xfId="2" applyNumberFormat="1" applyFont="1" applyBorder="1" applyAlignment="1">
      <alignment horizontal="center" vertical="center"/>
    </xf>
    <xf numFmtId="3" fontId="16" fillId="0" borderId="234" xfId="2" applyNumberFormat="1" applyFont="1" applyBorder="1" applyAlignment="1">
      <alignment horizontal="center" vertical="center"/>
    </xf>
    <xf numFmtId="3" fontId="16" fillId="0" borderId="233" xfId="2" applyNumberFormat="1" applyFont="1" applyFill="1" applyBorder="1" applyAlignment="1">
      <alignment horizontal="center" vertical="center"/>
    </xf>
    <xf numFmtId="3" fontId="16" fillId="0" borderId="210" xfId="2" applyNumberFormat="1" applyFont="1" applyFill="1" applyBorder="1" applyAlignment="1">
      <alignment horizontal="center" vertical="center"/>
    </xf>
    <xf numFmtId="3" fontId="16" fillId="0" borderId="234" xfId="2" applyNumberFormat="1" applyFont="1" applyFill="1" applyBorder="1" applyAlignment="1">
      <alignment horizontal="center" vertical="center"/>
    </xf>
    <xf numFmtId="0" fontId="41" fillId="0" borderId="233" xfId="0" applyFont="1" applyFill="1" applyBorder="1" applyAlignment="1">
      <alignment horizontal="left" vertical="center" wrapText="1"/>
    </xf>
    <xf numFmtId="0" fontId="40" fillId="0" borderId="233" xfId="0" applyFont="1" applyFill="1" applyBorder="1" applyAlignment="1">
      <alignment vertical="center" wrapText="1"/>
    </xf>
    <xf numFmtId="0" fontId="40" fillId="54" borderId="233" xfId="0" applyFont="1" applyFill="1" applyBorder="1" applyAlignment="1">
      <alignment horizontal="left" vertical="center" wrapText="1"/>
    </xf>
    <xf numFmtId="3" fontId="16" fillId="53" borderId="234" xfId="2" applyNumberFormat="1" applyFont="1" applyFill="1" applyBorder="1" applyAlignment="1">
      <alignment horizontal="center" vertical="center"/>
    </xf>
    <xf numFmtId="3" fontId="16" fillId="53" borderId="233" xfId="2" applyNumberFormat="1" applyFont="1" applyFill="1" applyBorder="1" applyAlignment="1">
      <alignment horizontal="center" vertical="center"/>
    </xf>
    <xf numFmtId="0" fontId="40" fillId="0" borderId="233" xfId="0" applyFont="1" applyFill="1" applyBorder="1" applyAlignment="1">
      <alignment horizontal="justify" vertical="center" wrapText="1"/>
    </xf>
    <xf numFmtId="3" fontId="16" fillId="0" borderId="3" xfId="2" applyNumberFormat="1" applyFont="1" applyBorder="1" applyAlignment="1">
      <alignment horizontal="center" vertical="center"/>
    </xf>
    <xf numFmtId="3" fontId="16" fillId="0" borderId="38" xfId="2" applyNumberFormat="1" applyFont="1" applyBorder="1" applyAlignment="1">
      <alignment horizontal="center" vertical="center"/>
    </xf>
    <xf numFmtId="3" fontId="16" fillId="0" borderId="37" xfId="2" applyNumberFormat="1" applyFont="1" applyFill="1" applyBorder="1" applyAlignment="1">
      <alignment horizontal="center" vertical="center"/>
    </xf>
    <xf numFmtId="3" fontId="16" fillId="0" borderId="3" xfId="2" applyNumberFormat="1" applyFont="1" applyFill="1" applyBorder="1" applyAlignment="1">
      <alignment horizontal="center" vertical="center"/>
    </xf>
    <xf numFmtId="3" fontId="16" fillId="0" borderId="38" xfId="2" applyNumberFormat="1" applyFont="1" applyFill="1" applyBorder="1" applyAlignment="1">
      <alignment horizontal="center" vertical="center"/>
    </xf>
    <xf numFmtId="0" fontId="41" fillId="0" borderId="0" xfId="2" applyFont="1" applyFill="1" applyAlignment="1">
      <alignment vertical="center"/>
    </xf>
    <xf numFmtId="3" fontId="41" fillId="0" borderId="0" xfId="2" applyNumberFormat="1" applyFont="1" applyFill="1" applyAlignment="1">
      <alignment vertical="center"/>
    </xf>
    <xf numFmtId="0" fontId="41" fillId="0" borderId="0" xfId="2" applyFont="1" applyFill="1" applyAlignment="1">
      <alignment horizontal="right" vertical="center"/>
    </xf>
    <xf numFmtId="0" fontId="40" fillId="0" borderId="33" xfId="2" applyFont="1" applyFill="1" applyBorder="1" applyAlignment="1">
      <alignment horizontal="center" vertical="center" wrapText="1"/>
    </xf>
    <xf numFmtId="0" fontId="40" fillId="0" borderId="29" xfId="2" applyFont="1" applyFill="1" applyBorder="1" applyAlignment="1">
      <alignment horizontal="center" vertical="center" wrapText="1"/>
    </xf>
    <xf numFmtId="0" fontId="40" fillId="0" borderId="34" xfId="2" applyFont="1" applyFill="1" applyBorder="1" applyAlignment="1">
      <alignment horizontal="center" vertical="center" wrapText="1"/>
    </xf>
    <xf numFmtId="0" fontId="40" fillId="0" borderId="233" xfId="2" applyFont="1" applyFill="1" applyBorder="1" applyAlignment="1">
      <alignment horizontal="left" vertical="center" wrapText="1"/>
    </xf>
    <xf numFmtId="3" fontId="41" fillId="0" borderId="210" xfId="2" applyNumberFormat="1" applyFont="1" applyFill="1" applyBorder="1" applyAlignment="1">
      <alignment horizontal="center" vertical="center"/>
    </xf>
    <xf numFmtId="3" fontId="41" fillId="0" borderId="221" xfId="2" applyNumberFormat="1" applyFont="1" applyFill="1" applyBorder="1" applyAlignment="1">
      <alignment horizontal="center" vertical="center"/>
    </xf>
    <xf numFmtId="3" fontId="41" fillId="0" borderId="233" xfId="2" applyNumberFormat="1" applyFont="1" applyFill="1" applyBorder="1" applyAlignment="1">
      <alignment horizontal="center" vertical="center"/>
    </xf>
    <xf numFmtId="3" fontId="41" fillId="0" borderId="234" xfId="2" applyNumberFormat="1" applyFont="1" applyFill="1" applyBorder="1" applyAlignment="1">
      <alignment horizontal="center" vertical="center"/>
    </xf>
    <xf numFmtId="0" fontId="41" fillId="0" borderId="233" xfId="2" applyFont="1" applyFill="1" applyBorder="1" applyAlignment="1">
      <alignment horizontal="left" vertical="center" wrapText="1"/>
    </xf>
    <xf numFmtId="0" fontId="40" fillId="0" borderId="233" xfId="2" applyFont="1" applyFill="1" applyBorder="1" applyAlignment="1">
      <alignment vertical="center" wrapText="1"/>
    </xf>
    <xf numFmtId="0" fontId="16" fillId="0" borderId="233" xfId="2" applyFont="1" applyFill="1" applyBorder="1" applyAlignment="1">
      <alignment vertical="center" wrapText="1"/>
    </xf>
    <xf numFmtId="0" fontId="40" fillId="0" borderId="37" xfId="2" applyFont="1" applyFill="1" applyBorder="1" applyAlignment="1">
      <alignment horizontal="left" vertical="center" wrapText="1"/>
    </xf>
    <xf numFmtId="3" fontId="41" fillId="0" borderId="3" xfId="2" applyNumberFormat="1" applyFont="1" applyFill="1" applyBorder="1" applyAlignment="1">
      <alignment horizontal="center" vertical="center"/>
    </xf>
    <xf numFmtId="3" fontId="41" fillId="0" borderId="4" xfId="2" applyNumberFormat="1" applyFont="1" applyFill="1" applyBorder="1" applyAlignment="1">
      <alignment horizontal="center" vertical="center"/>
    </xf>
    <xf numFmtId="3" fontId="41" fillId="0" borderId="37" xfId="2" applyNumberFormat="1" applyFont="1" applyFill="1" applyBorder="1" applyAlignment="1">
      <alignment horizontal="center" vertical="center"/>
    </xf>
    <xf numFmtId="3" fontId="41" fillId="0" borderId="38" xfId="2" applyNumberFormat="1" applyFont="1" applyFill="1" applyBorder="1" applyAlignment="1">
      <alignment horizontal="center" vertical="center"/>
    </xf>
    <xf numFmtId="0" fontId="10" fillId="0" borderId="32" xfId="3490" applyFont="1" applyBorder="1" applyAlignment="1">
      <alignment horizontal="center" vertical="center"/>
    </xf>
    <xf numFmtId="166" fontId="9" fillId="0" borderId="220" xfId="3490" applyNumberFormat="1" applyFont="1" applyBorder="1" applyAlignment="1">
      <alignment horizontal="center" vertical="center"/>
    </xf>
    <xf numFmtId="0" fontId="10" fillId="0" borderId="18" xfId="3490" applyFont="1" applyBorder="1" applyAlignment="1">
      <alignment horizontal="center" vertical="center"/>
    </xf>
    <xf numFmtId="0" fontId="10" fillId="0" borderId="38" xfId="3490" applyFont="1" applyBorder="1" applyAlignment="1">
      <alignment horizontal="center" vertical="center"/>
    </xf>
    <xf numFmtId="3" fontId="9" fillId="0" borderId="41" xfId="3490" applyNumberFormat="1" applyFont="1" applyBorder="1" applyAlignment="1">
      <alignment horizontal="center" vertical="center"/>
    </xf>
    <xf numFmtId="3" fontId="9" fillId="0" borderId="235" xfId="3490" applyNumberFormat="1" applyFont="1" applyBorder="1" applyAlignment="1">
      <alignment horizontal="center" vertical="center"/>
    </xf>
    <xf numFmtId="3" fontId="10" fillId="0" borderId="26" xfId="3490" applyNumberFormat="1" applyFont="1" applyBorder="1" applyAlignment="1">
      <alignment horizontal="center" vertical="center"/>
    </xf>
    <xf numFmtId="3" fontId="9" fillId="0" borderId="220" xfId="3490" applyNumberFormat="1" applyFont="1" applyBorder="1" applyAlignment="1">
      <alignment horizontal="center" vertical="center"/>
    </xf>
    <xf numFmtId="0" fontId="10" fillId="0" borderId="0" xfId="4087" applyFont="1" applyAlignment="1">
      <alignment horizontal="right" vertical="center"/>
    </xf>
    <xf numFmtId="0" fontId="10" fillId="0" borderId="0" xfId="4087" applyFont="1" applyAlignment="1">
      <alignment horizontal="center" vertical="center"/>
    </xf>
    <xf numFmtId="0" fontId="10" fillId="0" borderId="12" xfId="4087" applyFont="1" applyBorder="1" applyAlignment="1">
      <alignment horizontal="center" vertical="center"/>
    </xf>
    <xf numFmtId="0" fontId="10" fillId="0" borderId="218" xfId="4087" applyFont="1" applyBorder="1" applyAlignment="1">
      <alignment horizontal="center" vertical="center"/>
    </xf>
    <xf numFmtId="0" fontId="10" fillId="0" borderId="40" xfId="4087" applyFont="1" applyBorder="1" applyAlignment="1">
      <alignment horizontal="center" vertical="center" wrapText="1"/>
    </xf>
    <xf numFmtId="0" fontId="10" fillId="0" borderId="12" xfId="4087" applyFont="1" applyBorder="1" applyAlignment="1">
      <alignment horizontal="center" vertical="center" wrapText="1"/>
    </xf>
    <xf numFmtId="0" fontId="10" fillId="0" borderId="14" xfId="4087" applyFont="1" applyBorder="1" applyAlignment="1">
      <alignment horizontal="center" vertical="center" wrapText="1"/>
    </xf>
    <xf numFmtId="0" fontId="10" fillId="0" borderId="15" xfId="4087" applyFont="1" applyBorder="1" applyAlignment="1">
      <alignment horizontal="center" vertical="center" wrapText="1"/>
    </xf>
    <xf numFmtId="0" fontId="10" fillId="0" borderId="16" xfId="4087" applyFont="1" applyBorder="1" applyAlignment="1">
      <alignment horizontal="center" vertical="center" wrapText="1"/>
    </xf>
    <xf numFmtId="0" fontId="10" fillId="0" borderId="17" xfId="4087" applyFont="1" applyBorder="1" applyAlignment="1">
      <alignment horizontal="center" vertical="center" wrapText="1"/>
    </xf>
    <xf numFmtId="0" fontId="10" fillId="0" borderId="13" xfId="4087" applyFont="1" applyBorder="1" applyAlignment="1">
      <alignment horizontal="center" vertical="center" wrapText="1"/>
    </xf>
    <xf numFmtId="0" fontId="10" fillId="0" borderId="26" xfId="4087" applyFont="1" applyBorder="1" applyAlignment="1">
      <alignment horizontal="center" vertical="center" wrapText="1"/>
    </xf>
    <xf numFmtId="0" fontId="10" fillId="0" borderId="5" xfId="4087" applyFont="1" applyBorder="1" applyAlignment="1">
      <alignment horizontal="center" vertical="center" wrapText="1"/>
    </xf>
    <xf numFmtId="0" fontId="10" fillId="0" borderId="28" xfId="4087" applyFont="1" applyBorder="1" applyAlignment="1">
      <alignment horizontal="center" vertical="center" wrapText="1"/>
    </xf>
    <xf numFmtId="0" fontId="10" fillId="0" borderId="27" xfId="4087" applyFont="1" applyBorder="1" applyAlignment="1">
      <alignment horizontal="center" vertical="center" wrapText="1"/>
    </xf>
    <xf numFmtId="0" fontId="10" fillId="0" borderId="25" xfId="4087" applyFont="1" applyBorder="1" applyAlignment="1">
      <alignment horizontal="center" vertical="center" wrapText="1"/>
    </xf>
    <xf numFmtId="0" fontId="15" fillId="0" borderId="0" xfId="3490" applyFont="1" applyFill="1" applyAlignment="1">
      <alignment horizontal="left" vertical="center" wrapText="1"/>
    </xf>
    <xf numFmtId="0" fontId="10" fillId="0" borderId="0" xfId="2514" applyFont="1" applyAlignment="1">
      <alignment horizontal="right" vertical="center"/>
    </xf>
    <xf numFmtId="0" fontId="10" fillId="0" borderId="26" xfId="3490" applyFont="1" applyBorder="1" applyAlignment="1">
      <alignment horizontal="center" vertical="center" wrapText="1"/>
    </xf>
    <xf numFmtId="0" fontId="10" fillId="0" borderId="5" xfId="3490" applyFont="1" applyBorder="1" applyAlignment="1">
      <alignment horizontal="center" vertical="center" wrapText="1"/>
    </xf>
    <xf numFmtId="0" fontId="10" fillId="0" borderId="10" xfId="4087" applyFont="1" applyBorder="1" applyAlignment="1">
      <alignment horizontal="center" vertical="center" wrapText="1"/>
    </xf>
    <xf numFmtId="0" fontId="10" fillId="0" borderId="11" xfId="4087" applyFont="1" applyBorder="1" applyAlignment="1">
      <alignment horizontal="center" vertical="center" wrapText="1"/>
    </xf>
    <xf numFmtId="0" fontId="12" fillId="0" borderId="0" xfId="4087" applyFont="1" applyAlignment="1">
      <alignment horizontal="right"/>
    </xf>
    <xf numFmtId="0" fontId="14" fillId="0" borderId="28" xfId="4087" applyFont="1" applyBorder="1" applyAlignment="1">
      <alignment horizontal="center" vertical="center" wrapText="1"/>
    </xf>
    <xf numFmtId="0" fontId="14" fillId="0" borderId="11" xfId="4087" applyFont="1" applyBorder="1" applyAlignment="1">
      <alignment horizontal="center" vertical="center" wrapText="1"/>
    </xf>
    <xf numFmtId="0" fontId="14" fillId="0" borderId="27" xfId="4087" applyFont="1" applyBorder="1" applyAlignment="1">
      <alignment horizontal="center" vertical="center" wrapText="1"/>
    </xf>
    <xf numFmtId="0" fontId="14" fillId="0" borderId="10" xfId="4087" applyFont="1" applyBorder="1" applyAlignment="1">
      <alignment horizontal="center" vertical="center" wrapText="1"/>
    </xf>
    <xf numFmtId="0" fontId="27" fillId="0" borderId="0" xfId="4087" applyFont="1" applyFill="1" applyBorder="1" applyAlignment="1">
      <alignment horizontal="justify" vertical="center" wrapText="1"/>
    </xf>
    <xf numFmtId="0" fontId="14" fillId="0" borderId="25" xfId="4087" applyFont="1" applyBorder="1" applyAlignment="1">
      <alignment horizontal="center" vertical="center" wrapText="1"/>
    </xf>
    <xf numFmtId="0" fontId="14" fillId="0" borderId="13" xfId="4087" applyFont="1" applyBorder="1" applyAlignment="1">
      <alignment horizontal="center" vertical="center" wrapText="1"/>
    </xf>
    <xf numFmtId="0" fontId="14" fillId="0" borderId="217" xfId="4087" applyFont="1" applyBorder="1" applyAlignment="1">
      <alignment horizontal="center" vertical="center" wrapText="1"/>
    </xf>
    <xf numFmtId="0" fontId="12" fillId="0" borderId="0" xfId="4087" applyFont="1" applyBorder="1" applyAlignment="1">
      <alignment horizontal="center" vertical="center" wrapText="1"/>
    </xf>
    <xf numFmtId="0" fontId="14" fillId="0" borderId="7" xfId="4087" applyFont="1" applyBorder="1" applyAlignment="1">
      <alignment horizontal="center" vertical="center" wrapText="1"/>
    </xf>
    <xf numFmtId="0" fontId="14" fillId="0" borderId="32" xfId="4087" applyFont="1" applyBorder="1" applyAlignment="1">
      <alignment horizontal="center" vertical="center" wrapText="1"/>
    </xf>
    <xf numFmtId="0" fontId="20" fillId="0" borderId="0" xfId="2514" applyFont="1" applyAlignment="1">
      <alignment horizontal="left" wrapText="1"/>
    </xf>
    <xf numFmtId="0" fontId="12" fillId="0" borderId="0" xfId="4087" applyFont="1" applyAlignment="1">
      <alignment horizontal="center"/>
    </xf>
    <xf numFmtId="0" fontId="14" fillId="0" borderId="31" xfId="4087" applyFont="1" applyBorder="1" applyAlignment="1">
      <alignment horizontal="center" vertical="center" wrapText="1"/>
    </xf>
    <xf numFmtId="0" fontId="14" fillId="0" borderId="6" xfId="4087" applyFont="1" applyBorder="1" applyAlignment="1">
      <alignment horizontal="center" vertical="center" wrapText="1"/>
    </xf>
    <xf numFmtId="0" fontId="14" fillId="0" borderId="35" xfId="4087" applyFont="1" applyBorder="1" applyAlignment="1">
      <alignment horizontal="center" vertical="center" wrapText="1"/>
    </xf>
    <xf numFmtId="0" fontId="14" fillId="0" borderId="30" xfId="4087" applyFont="1" applyBorder="1" applyAlignment="1">
      <alignment horizontal="center" vertical="center" wrapText="1"/>
    </xf>
    <xf numFmtId="0" fontId="14" fillId="0" borderId="33" xfId="4087" applyFont="1" applyBorder="1" applyAlignment="1">
      <alignment horizontal="center" vertical="center" wrapText="1"/>
    </xf>
    <xf numFmtId="0" fontId="14" fillId="0" borderId="34" xfId="4087" applyFont="1" applyBorder="1" applyAlignment="1">
      <alignment horizontal="center" vertical="center" wrapText="1"/>
    </xf>
    <xf numFmtId="0" fontId="12" fillId="0" borderId="0" xfId="4087" applyFont="1" applyAlignment="1">
      <alignment horizontal="center" vertical="center" wrapText="1"/>
    </xf>
    <xf numFmtId="0" fontId="14" fillId="0" borderId="45" xfId="4087" applyFont="1" applyBorder="1" applyAlignment="1">
      <alignment horizontal="center" vertical="center" wrapText="1"/>
    </xf>
    <xf numFmtId="0" fontId="14" fillId="0" borderId="46" xfId="4087" applyFont="1" applyBorder="1" applyAlignment="1">
      <alignment horizontal="center" vertical="center" wrapText="1"/>
    </xf>
    <xf numFmtId="0" fontId="15" fillId="0" borderId="0" xfId="3490" applyFont="1" applyFill="1" applyAlignment="1">
      <alignment horizontal="justify" vertical="center" wrapText="1"/>
    </xf>
    <xf numFmtId="0" fontId="10" fillId="0" borderId="0" xfId="4087" applyFont="1" applyAlignment="1">
      <alignment horizontal="center"/>
    </xf>
    <xf numFmtId="0" fontId="10" fillId="0" borderId="0" xfId="4087" applyFont="1" applyAlignment="1">
      <alignment horizontal="right"/>
    </xf>
    <xf numFmtId="0" fontId="10" fillId="0" borderId="19" xfId="4087" applyFont="1" applyBorder="1" applyAlignment="1">
      <alignment horizontal="center" vertical="center"/>
    </xf>
    <xf numFmtId="0" fontId="10" fillId="0" borderId="0" xfId="4087" applyFont="1" applyAlignment="1">
      <alignment horizontal="center" vertical="center" wrapText="1"/>
    </xf>
    <xf numFmtId="0" fontId="94" fillId="0" borderId="26" xfId="16" applyFont="1" applyBorder="1" applyAlignment="1">
      <alignment horizontal="center" vertical="center" wrapText="1"/>
    </xf>
    <xf numFmtId="0" fontId="94" fillId="0" borderId="25" xfId="16" applyFont="1" applyBorder="1" applyAlignment="1">
      <alignment horizontal="center" vertical="center" wrapText="1"/>
    </xf>
    <xf numFmtId="0" fontId="94" fillId="0" borderId="5" xfId="16" applyFont="1" applyBorder="1" applyAlignment="1">
      <alignment horizontal="center" vertical="center" wrapText="1"/>
    </xf>
    <xf numFmtId="0" fontId="10" fillId="0" borderId="0" xfId="16" applyFont="1" applyAlignment="1">
      <alignment horizontal="center"/>
    </xf>
    <xf numFmtId="0" fontId="10" fillId="0" borderId="26" xfId="16" applyFont="1" applyBorder="1" applyAlignment="1">
      <alignment horizontal="center" vertical="center" wrapText="1"/>
    </xf>
    <xf numFmtId="0" fontId="10" fillId="0" borderId="25" xfId="16" applyFont="1" applyBorder="1" applyAlignment="1">
      <alignment horizontal="center" vertical="center" wrapText="1"/>
    </xf>
    <xf numFmtId="0" fontId="10" fillId="0" borderId="5" xfId="16" applyFont="1" applyBorder="1" applyAlignment="1">
      <alignment horizontal="center" vertical="center" wrapText="1"/>
    </xf>
    <xf numFmtId="0" fontId="94" fillId="0" borderId="0" xfId="16" applyFont="1" applyAlignment="1">
      <alignment horizontal="center"/>
    </xf>
    <xf numFmtId="0" fontId="10" fillId="0" borderId="12" xfId="16" applyFont="1" applyBorder="1" applyAlignment="1">
      <alignment horizontal="center" vertical="center"/>
    </xf>
    <xf numFmtId="0" fontId="10" fillId="0" borderId="156" xfId="16" applyFont="1" applyBorder="1" applyAlignment="1">
      <alignment horizontal="center" vertical="center"/>
    </xf>
    <xf numFmtId="0" fontId="10" fillId="0" borderId="218" xfId="16" applyFont="1" applyBorder="1" applyAlignment="1">
      <alignment horizontal="center" vertical="center"/>
    </xf>
    <xf numFmtId="0" fontId="10" fillId="0" borderId="78" xfId="16" applyFont="1" applyBorder="1" applyAlignment="1">
      <alignment horizontal="center" vertical="center"/>
    </xf>
    <xf numFmtId="0" fontId="10" fillId="0" borderId="79" xfId="16" applyFont="1" applyBorder="1" applyAlignment="1">
      <alignment horizontal="center" vertical="center"/>
    </xf>
    <xf numFmtId="0" fontId="94" fillId="0" borderId="26" xfId="17" applyFont="1" applyBorder="1" applyAlignment="1">
      <alignment horizontal="center" vertical="center"/>
    </xf>
    <xf numFmtId="0" fontId="94" fillId="0" borderId="25" xfId="17" applyFont="1" applyBorder="1" applyAlignment="1">
      <alignment horizontal="center" vertical="center"/>
    </xf>
    <xf numFmtId="0" fontId="94" fillId="0" borderId="5" xfId="17" applyFont="1" applyBorder="1" applyAlignment="1">
      <alignment horizontal="center" vertical="center"/>
    </xf>
    <xf numFmtId="0" fontId="94" fillId="0" borderId="26" xfId="17" applyFont="1" applyBorder="1" applyAlignment="1">
      <alignment horizontal="center" vertical="center" wrapText="1"/>
    </xf>
    <xf numFmtId="0" fontId="94" fillId="0" borderId="25" xfId="17" applyFont="1" applyBorder="1" applyAlignment="1">
      <alignment horizontal="center" vertical="center" wrapText="1"/>
    </xf>
    <xf numFmtId="0" fontId="94" fillId="0" borderId="5" xfId="17" applyFont="1" applyBorder="1" applyAlignment="1">
      <alignment horizontal="center" vertical="center" wrapText="1"/>
    </xf>
    <xf numFmtId="0" fontId="95" fillId="0" borderId="51" xfId="2504" applyFont="1" applyBorder="1" applyAlignment="1">
      <alignment horizontal="left" vertical="center" wrapText="1"/>
    </xf>
    <xf numFmtId="0" fontId="95" fillId="0" borderId="47" xfId="2504" applyFont="1" applyBorder="1" applyAlignment="1">
      <alignment horizontal="left" vertical="center" wrapText="1"/>
    </xf>
    <xf numFmtId="0" fontId="95" fillId="0" borderId="7" xfId="2504" applyFont="1" applyBorder="1" applyAlignment="1">
      <alignment horizontal="left" vertical="center" wrapText="1"/>
    </xf>
    <xf numFmtId="0" fontId="95" fillId="0" borderId="222" xfId="2504" applyFont="1" applyBorder="1" applyAlignment="1">
      <alignment horizontal="left" vertical="center" wrapText="1"/>
    </xf>
    <xf numFmtId="0" fontId="95" fillId="0" borderId="89" xfId="2504" applyFont="1" applyBorder="1" applyAlignment="1">
      <alignment horizontal="left" vertical="center" wrapText="1"/>
    </xf>
    <xf numFmtId="0" fontId="95" fillId="0" borderId="213" xfId="2504" applyFont="1" applyBorder="1" applyAlignment="1">
      <alignment horizontal="left" vertical="center" wrapText="1"/>
    </xf>
    <xf numFmtId="0" fontId="96" fillId="0" borderId="26" xfId="2504" applyFont="1" applyBorder="1" applyAlignment="1">
      <alignment horizontal="left" vertical="center" wrapText="1"/>
    </xf>
    <xf numFmtId="0" fontId="96" fillId="0" borderId="25" xfId="2504" applyFont="1" applyBorder="1" applyAlignment="1">
      <alignment horizontal="left" vertical="center" wrapText="1"/>
    </xf>
    <xf numFmtId="0" fontId="96" fillId="0" borderId="5" xfId="2504" applyFont="1" applyBorder="1" applyAlignment="1">
      <alignment horizontal="left" vertical="center" wrapText="1"/>
    </xf>
    <xf numFmtId="0" fontId="95" fillId="0" borderId="235" xfId="2504" applyFont="1" applyBorder="1" applyAlignment="1">
      <alignment horizontal="left"/>
    </xf>
    <xf numFmtId="0" fontId="95" fillId="0" borderId="211" xfId="2504" applyFont="1" applyBorder="1" applyAlignment="1">
      <alignment horizontal="left"/>
    </xf>
    <xf numFmtId="0" fontId="95" fillId="0" borderId="212" xfId="2504" applyFont="1" applyBorder="1" applyAlignment="1">
      <alignment horizontal="left"/>
    </xf>
    <xf numFmtId="0" fontId="95" fillId="0" borderId="235" xfId="2505" applyFont="1" applyFill="1" applyBorder="1" applyAlignment="1">
      <alignment horizontal="left" vertical="center" wrapText="1"/>
    </xf>
    <xf numFmtId="0" fontId="95" fillId="0" borderId="211" xfId="2505" applyFont="1" applyFill="1" applyBorder="1" applyAlignment="1">
      <alignment horizontal="left" vertical="center" wrapText="1"/>
    </xf>
    <xf numFmtId="0" fontId="95" fillId="0" borderId="212" xfId="2505" applyFont="1" applyFill="1" applyBorder="1" applyAlignment="1">
      <alignment horizontal="left" vertical="center" wrapText="1"/>
    </xf>
    <xf numFmtId="0" fontId="95" fillId="0" borderId="235" xfId="2504" applyFont="1" applyBorder="1" applyAlignment="1">
      <alignment horizontal="left" vertical="center" wrapText="1"/>
    </xf>
    <xf numFmtId="0" fontId="95" fillId="0" borderId="211" xfId="2504" applyFont="1" applyBorder="1" applyAlignment="1">
      <alignment horizontal="left" vertical="center" wrapText="1"/>
    </xf>
    <xf numFmtId="0" fontId="95" fillId="0" borderId="212" xfId="2504" applyFont="1" applyBorder="1" applyAlignment="1">
      <alignment horizontal="left" vertical="center" wrapText="1"/>
    </xf>
    <xf numFmtId="0" fontId="95" fillId="0" borderId="222" xfId="2504" applyFont="1" applyFill="1" applyBorder="1" applyAlignment="1">
      <alignment horizontal="left" vertical="center" wrapText="1"/>
    </xf>
    <xf numFmtId="0" fontId="95" fillId="0" borderId="89" xfId="2504" applyFont="1" applyFill="1" applyBorder="1" applyAlignment="1">
      <alignment horizontal="left" vertical="center" wrapText="1"/>
    </xf>
    <xf numFmtId="0" fontId="95" fillId="0" borderId="213" xfId="2504" applyFont="1" applyFill="1" applyBorder="1" applyAlignment="1">
      <alignment horizontal="left" vertical="center" wrapText="1"/>
    </xf>
    <xf numFmtId="0" fontId="96" fillId="0" borderId="26" xfId="2504" applyFont="1" applyBorder="1" applyAlignment="1">
      <alignment horizontal="left"/>
    </xf>
    <xf numFmtId="0" fontId="96" fillId="0" borderId="25" xfId="2504" applyFont="1" applyBorder="1" applyAlignment="1">
      <alignment horizontal="left"/>
    </xf>
    <xf numFmtId="0" fontId="96" fillId="0" borderId="5" xfId="2504" applyFont="1" applyBorder="1" applyAlignment="1">
      <alignment horizontal="left"/>
    </xf>
    <xf numFmtId="0" fontId="95" fillId="0" borderId="41" xfId="2504" applyFont="1" applyBorder="1" applyAlignment="1">
      <alignment horizontal="left"/>
    </xf>
    <xf numFmtId="0" fontId="95" fillId="0" borderId="0" xfId="2504" applyFont="1" applyBorder="1" applyAlignment="1">
      <alignment horizontal="left"/>
    </xf>
    <xf numFmtId="0" fontId="95" fillId="0" borderId="19" xfId="2504" applyFont="1" applyBorder="1" applyAlignment="1">
      <alignment horizontal="left"/>
    </xf>
    <xf numFmtId="0" fontId="96" fillId="0" borderId="26" xfId="2504" applyFont="1" applyBorder="1" applyAlignment="1">
      <alignment horizontal="center"/>
    </xf>
    <xf numFmtId="0" fontId="96" fillId="0" borderId="25" xfId="2504" applyFont="1" applyBorder="1" applyAlignment="1">
      <alignment horizontal="center"/>
    </xf>
    <xf numFmtId="0" fontId="96" fillId="0" borderId="5" xfId="2504" applyFont="1" applyBorder="1" applyAlignment="1">
      <alignment horizontal="center"/>
    </xf>
    <xf numFmtId="0" fontId="95" fillId="0" borderId="222" xfId="2504" applyFont="1" applyBorder="1" applyAlignment="1">
      <alignment horizontal="left"/>
    </xf>
    <xf numFmtId="0" fontId="95" fillId="0" borderId="89" xfId="2504" applyFont="1" applyBorder="1" applyAlignment="1">
      <alignment horizontal="left"/>
    </xf>
    <xf numFmtId="0" fontId="95" fillId="0" borderId="213" xfId="2504" applyFont="1" applyBorder="1" applyAlignment="1">
      <alignment horizontal="left"/>
    </xf>
    <xf numFmtId="0" fontId="95" fillId="0" borderId="51" xfId="2504" applyFont="1" applyBorder="1" applyAlignment="1">
      <alignment horizontal="left"/>
    </xf>
    <xf numFmtId="0" fontId="95" fillId="0" borderId="47" xfId="2504" applyFont="1" applyBorder="1" applyAlignment="1">
      <alignment horizontal="left"/>
    </xf>
    <xf numFmtId="0" fontId="95" fillId="0" borderId="7" xfId="2504" applyFont="1" applyBorder="1" applyAlignment="1">
      <alignment horizontal="left"/>
    </xf>
    <xf numFmtId="0" fontId="94" fillId="0" borderId="0" xfId="16" applyFont="1" applyAlignment="1">
      <alignment horizontal="center" vertical="center" wrapText="1"/>
    </xf>
    <xf numFmtId="0" fontId="95" fillId="0" borderId="235" xfId="20" applyFont="1" applyBorder="1" applyAlignment="1">
      <alignment horizontal="left"/>
    </xf>
    <xf numFmtId="0" fontId="95" fillId="0" borderId="211" xfId="20" applyFont="1" applyBorder="1" applyAlignment="1">
      <alignment horizontal="left"/>
    </xf>
    <xf numFmtId="0" fontId="95" fillId="0" borderId="212" xfId="20" applyFont="1" applyBorder="1" applyAlignment="1">
      <alignment horizontal="left"/>
    </xf>
    <xf numFmtId="0" fontId="95" fillId="0" borderId="235" xfId="20" applyFont="1" applyBorder="1" applyAlignment="1">
      <alignment horizontal="left" vertical="center" wrapText="1"/>
    </xf>
    <xf numFmtId="0" fontId="95" fillId="0" borderId="211" xfId="20" applyFont="1" applyBorder="1" applyAlignment="1">
      <alignment horizontal="left" vertical="center" wrapText="1"/>
    </xf>
    <xf numFmtId="0" fontId="95" fillId="0" borderId="212" xfId="20" applyFont="1" applyBorder="1" applyAlignment="1">
      <alignment horizontal="left" vertical="center" wrapText="1"/>
    </xf>
    <xf numFmtId="0" fontId="95" fillId="0" borderId="222" xfId="20" applyFont="1" applyBorder="1" applyAlignment="1">
      <alignment horizontal="left"/>
    </xf>
    <xf numFmtId="0" fontId="95" fillId="0" borderId="89" xfId="20" applyFont="1" applyBorder="1" applyAlignment="1">
      <alignment horizontal="left"/>
    </xf>
    <xf numFmtId="0" fontId="95" fillId="0" borderId="213" xfId="20" applyFont="1" applyBorder="1" applyAlignment="1">
      <alignment horizontal="left"/>
    </xf>
    <xf numFmtId="0" fontId="96" fillId="0" borderId="26" xfId="20" applyFont="1" applyBorder="1" applyAlignment="1">
      <alignment horizontal="left"/>
    </xf>
    <xf numFmtId="0" fontId="96" fillId="0" borderId="25" xfId="20" applyFont="1" applyBorder="1" applyAlignment="1">
      <alignment horizontal="left"/>
    </xf>
    <xf numFmtId="0" fontId="96" fillId="0" borderId="5" xfId="20" applyFont="1" applyBorder="1" applyAlignment="1">
      <alignment horizontal="left"/>
    </xf>
    <xf numFmtId="0" fontId="94" fillId="0" borderId="0" xfId="17" applyFont="1" applyBorder="1" applyAlignment="1">
      <alignment horizontal="center" vertical="center"/>
    </xf>
    <xf numFmtId="0" fontId="94" fillId="0" borderId="0" xfId="17" applyFont="1" applyBorder="1" applyAlignment="1">
      <alignment horizontal="right" vertical="center"/>
    </xf>
    <xf numFmtId="0" fontId="94" fillId="0" borderId="0" xfId="17" applyFont="1" applyAlignment="1">
      <alignment horizontal="center" vertical="center"/>
    </xf>
    <xf numFmtId="0" fontId="96" fillId="0" borderId="28" xfId="20" applyFont="1" applyBorder="1" applyAlignment="1">
      <alignment horizontal="center"/>
    </xf>
    <xf numFmtId="0" fontId="96" fillId="0" borderId="80" xfId="20" applyFont="1" applyBorder="1" applyAlignment="1">
      <alignment horizontal="center"/>
    </xf>
    <xf numFmtId="0" fontId="96" fillId="0" borderId="27" xfId="20" applyFont="1" applyBorder="1" applyAlignment="1">
      <alignment horizontal="center"/>
    </xf>
    <xf numFmtId="0" fontId="95" fillId="0" borderId="39" xfId="20" applyFont="1" applyBorder="1" applyAlignment="1">
      <alignment horizontal="left" vertical="center" wrapText="1"/>
    </xf>
    <xf numFmtId="0" fontId="95" fillId="0" borderId="88" xfId="20" applyFont="1" applyBorder="1" applyAlignment="1">
      <alignment horizontal="left" vertical="center" wrapText="1"/>
    </xf>
    <xf numFmtId="0" fontId="95" fillId="0" borderId="21" xfId="20" applyFont="1" applyBorder="1" applyAlignment="1">
      <alignment horizontal="left" vertical="center" wrapText="1"/>
    </xf>
    <xf numFmtId="3" fontId="93" fillId="0" borderId="211" xfId="0" applyNumberFormat="1" applyFont="1" applyBorder="1" applyAlignment="1">
      <alignment horizontal="left"/>
    </xf>
    <xf numFmtId="3" fontId="93" fillId="0" borderId="212" xfId="0" applyNumberFormat="1" applyFont="1" applyBorder="1" applyAlignment="1">
      <alignment horizontal="left"/>
    </xf>
    <xf numFmtId="0" fontId="93" fillId="0" borderId="235" xfId="0" applyFont="1" applyBorder="1" applyAlignment="1">
      <alignment horizontal="left"/>
    </xf>
    <xf numFmtId="0" fontId="93" fillId="0" borderId="211" xfId="0" applyFont="1" applyBorder="1" applyAlignment="1">
      <alignment horizontal="left"/>
    </xf>
    <xf numFmtId="0" fontId="93" fillId="0" borderId="212" xfId="0" applyFont="1" applyBorder="1" applyAlignment="1">
      <alignment horizontal="left"/>
    </xf>
    <xf numFmtId="0" fontId="93" fillId="0" borderId="18" xfId="0" applyFont="1" applyBorder="1" applyAlignment="1">
      <alignment horizontal="left"/>
    </xf>
    <xf numFmtId="0" fontId="93" fillId="0" borderId="32" xfId="0" applyFont="1" applyBorder="1" applyAlignment="1">
      <alignment horizontal="left"/>
    </xf>
    <xf numFmtId="0" fontId="93" fillId="0" borderId="6" xfId="0" applyFont="1" applyBorder="1" applyAlignment="1">
      <alignment horizontal="left"/>
    </xf>
    <xf numFmtId="0" fontId="94" fillId="0" borderId="0" xfId="0" applyFont="1" applyFill="1" applyAlignment="1">
      <alignment horizontal="right" vertical="center"/>
    </xf>
    <xf numFmtId="0" fontId="94" fillId="0" borderId="0" xfId="0" applyFont="1" applyFill="1" applyAlignment="1">
      <alignment horizontal="center" vertical="center" wrapText="1"/>
    </xf>
    <xf numFmtId="0" fontId="94" fillId="0" borderId="48" xfId="2" applyFont="1" applyBorder="1" applyAlignment="1">
      <alignment horizontal="center" vertical="center" wrapText="1"/>
    </xf>
    <xf numFmtId="0" fontId="94" fillId="0" borderId="90" xfId="2" applyFont="1" applyBorder="1" applyAlignment="1">
      <alignment horizontal="center" vertical="center" wrapText="1"/>
    </xf>
    <xf numFmtId="0" fontId="94" fillId="0" borderId="35" xfId="2" applyFont="1" applyBorder="1" applyAlignment="1">
      <alignment horizontal="center" vertical="center" wrapText="1"/>
    </xf>
    <xf numFmtId="0" fontId="94" fillId="0" borderId="29" xfId="2" applyFont="1" applyBorder="1" applyAlignment="1">
      <alignment horizontal="center" vertical="center" wrapText="1"/>
    </xf>
    <xf numFmtId="0" fontId="94" fillId="0" borderId="48" xfId="3452" applyFont="1" applyBorder="1" applyAlignment="1">
      <alignment horizontal="center"/>
    </xf>
    <xf numFmtId="0" fontId="94" fillId="0" borderId="90" xfId="3452" applyFont="1" applyBorder="1" applyAlignment="1">
      <alignment horizontal="center"/>
    </xf>
    <xf numFmtId="0" fontId="94" fillId="0" borderId="0" xfId="3452" applyFont="1" applyAlignment="1">
      <alignment horizontal="center"/>
    </xf>
    <xf numFmtId="0" fontId="94" fillId="0" borderId="40" xfId="2" applyFont="1" applyBorder="1" applyAlignment="1">
      <alignment horizontal="center" vertical="center"/>
    </xf>
    <xf numFmtId="0" fontId="94" fillId="0" borderId="13" xfId="2" applyFont="1" applyBorder="1" applyAlignment="1">
      <alignment horizontal="center" vertical="center"/>
    </xf>
    <xf numFmtId="0" fontId="94" fillId="0" borderId="12" xfId="2" applyFont="1" applyBorder="1" applyAlignment="1">
      <alignment horizontal="center" vertical="center"/>
    </xf>
    <xf numFmtId="0" fontId="94" fillId="0" borderId="26" xfId="2" applyFont="1" applyBorder="1" applyAlignment="1">
      <alignment horizontal="center" vertical="center"/>
    </xf>
    <xf numFmtId="0" fontId="94" fillId="0" borderId="25" xfId="2" applyFont="1" applyBorder="1" applyAlignment="1">
      <alignment horizontal="center" vertical="center"/>
    </xf>
    <xf numFmtId="0" fontId="94" fillId="0" borderId="5" xfId="2" applyFont="1" applyBorder="1" applyAlignment="1">
      <alignment horizontal="center" vertical="center"/>
    </xf>
    <xf numFmtId="0" fontId="94" fillId="0" borderId="0" xfId="2" applyFont="1" applyAlignment="1">
      <alignment horizontal="center" vertical="center"/>
    </xf>
    <xf numFmtId="0" fontId="94" fillId="0" borderId="30" xfId="2" applyFont="1" applyBorder="1" applyAlignment="1">
      <alignment horizontal="center" vertical="center" wrapText="1"/>
    </xf>
    <xf numFmtId="0" fontId="94" fillId="0" borderId="46" xfId="2" applyFont="1" applyBorder="1" applyAlignment="1">
      <alignment horizontal="center" vertical="center" wrapText="1"/>
    </xf>
    <xf numFmtId="0" fontId="94" fillId="0" borderId="31" xfId="2" applyFont="1" applyBorder="1" applyAlignment="1">
      <alignment horizontal="center" vertical="center" wrapText="1"/>
    </xf>
    <xf numFmtId="0" fontId="96" fillId="0" borderId="9" xfId="2" applyFont="1" applyBorder="1" applyAlignment="1">
      <alignment horizontal="center" vertical="center" wrapText="1"/>
    </xf>
    <xf numFmtId="0" fontId="96" fillId="0" borderId="47" xfId="2" applyFont="1" applyBorder="1" applyAlignment="1">
      <alignment horizontal="center" vertical="center" wrapText="1"/>
    </xf>
    <xf numFmtId="0" fontId="96" fillId="0" borderId="7" xfId="2" applyFont="1" applyBorder="1" applyAlignment="1">
      <alignment horizontal="center" vertical="center" wrapText="1"/>
    </xf>
    <xf numFmtId="3" fontId="94" fillId="0" borderId="0" xfId="2" applyNumberFormat="1" applyFont="1" applyAlignment="1">
      <alignment horizontal="center" vertical="center"/>
    </xf>
    <xf numFmtId="0" fontId="94" fillId="0" borderId="45" xfId="3452" applyFont="1" applyBorder="1" applyAlignment="1">
      <alignment horizontal="center"/>
    </xf>
    <xf numFmtId="0" fontId="94" fillId="0" borderId="46" xfId="3452" applyFont="1" applyBorder="1" applyAlignment="1">
      <alignment horizontal="center"/>
    </xf>
    <xf numFmtId="0" fontId="94" fillId="0" borderId="31" xfId="3452" applyFont="1" applyBorder="1" applyAlignment="1">
      <alignment horizontal="center"/>
    </xf>
    <xf numFmtId="0" fontId="94" fillId="0" borderId="35" xfId="3452" applyFont="1" applyBorder="1" applyAlignment="1">
      <alignment horizontal="center"/>
    </xf>
    <xf numFmtId="0" fontId="94" fillId="0" borderId="29" xfId="3452" applyFont="1" applyBorder="1" applyAlignment="1">
      <alignment horizontal="center"/>
    </xf>
    <xf numFmtId="0" fontId="94" fillId="0" borderId="30" xfId="3452" applyFont="1" applyBorder="1" applyAlignment="1">
      <alignment horizontal="center"/>
    </xf>
    <xf numFmtId="0" fontId="94" fillId="0" borderId="34" xfId="3452" applyFont="1" applyBorder="1" applyAlignment="1">
      <alignment horizontal="center"/>
    </xf>
    <xf numFmtId="0" fontId="93" fillId="0" borderId="48" xfId="2504" applyFont="1" applyBorder="1" applyAlignment="1">
      <alignment horizontal="left" vertical="center" wrapText="1"/>
    </xf>
    <xf numFmtId="0" fontId="93" fillId="0" borderId="90" xfId="2504" applyFont="1" applyBorder="1" applyAlignment="1">
      <alignment horizontal="left" vertical="center" wrapText="1"/>
    </xf>
    <xf numFmtId="0" fontId="93" fillId="0" borderId="45" xfId="2504" applyFont="1" applyBorder="1" applyAlignment="1">
      <alignment horizontal="center" wrapText="1"/>
    </xf>
    <xf numFmtId="0" fontId="93" fillId="0" borderId="235" xfId="2504" applyFont="1" applyBorder="1" applyAlignment="1">
      <alignment horizontal="center" wrapText="1"/>
    </xf>
    <xf numFmtId="0" fontId="93" fillId="0" borderId="18" xfId="2504" applyFont="1" applyBorder="1" applyAlignment="1">
      <alignment horizontal="center" wrapText="1"/>
    </xf>
    <xf numFmtId="0" fontId="96" fillId="0" borderId="51" xfId="2" applyFont="1" applyBorder="1" applyAlignment="1">
      <alignment horizontal="center" vertical="center" wrapText="1"/>
    </xf>
    <xf numFmtId="0" fontId="96" fillId="0" borderId="8" xfId="2" applyFont="1" applyBorder="1" applyAlignment="1">
      <alignment horizontal="center" vertical="center" wrapText="1"/>
    </xf>
    <xf numFmtId="3" fontId="94" fillId="0" borderId="0" xfId="2" applyNumberFormat="1" applyFont="1" applyAlignment="1">
      <alignment horizontal="center" vertical="center" wrapText="1"/>
    </xf>
    <xf numFmtId="0" fontId="96" fillId="0" borderId="26" xfId="2" applyFont="1" applyBorder="1" applyAlignment="1">
      <alignment horizontal="center" vertical="center" wrapText="1"/>
    </xf>
    <xf numFmtId="0" fontId="96" fillId="0" borderId="25" xfId="2" applyFont="1" applyBorder="1" applyAlignment="1">
      <alignment horizontal="center" vertical="center" wrapText="1"/>
    </xf>
    <xf numFmtId="0" fontId="96" fillId="0" borderId="5" xfId="2" applyFont="1" applyBorder="1" applyAlignment="1">
      <alignment horizontal="center" vertical="center" wrapText="1"/>
    </xf>
    <xf numFmtId="0" fontId="96" fillId="0" borderId="30" xfId="2" applyFont="1" applyBorder="1" applyAlignment="1">
      <alignment horizontal="center" vertical="center" wrapText="1"/>
    </xf>
    <xf numFmtId="0" fontId="96" fillId="0" borderId="46" xfId="2" applyFont="1" applyBorder="1" applyAlignment="1">
      <alignment horizontal="center" vertical="center" wrapText="1"/>
    </xf>
    <xf numFmtId="0" fontId="96" fillId="0" borderId="35" xfId="2" applyFont="1" applyBorder="1" applyAlignment="1">
      <alignment horizontal="center" vertical="center" wrapText="1"/>
    </xf>
    <xf numFmtId="0" fontId="96" fillId="0" borderId="88" xfId="2" applyFont="1" applyBorder="1" applyAlignment="1">
      <alignment horizontal="center" vertical="center" wrapText="1"/>
    </xf>
    <xf numFmtId="0" fontId="96" fillId="0" borderId="21" xfId="2" applyFont="1" applyBorder="1" applyAlignment="1">
      <alignment horizontal="center" vertical="center" wrapText="1"/>
    </xf>
    <xf numFmtId="0" fontId="96" fillId="0" borderId="45" xfId="2" applyFont="1" applyBorder="1" applyAlignment="1">
      <alignment horizontal="center" vertical="center" wrapText="1"/>
    </xf>
    <xf numFmtId="0" fontId="96" fillId="0" borderId="31" xfId="2" applyFont="1" applyBorder="1" applyAlignment="1">
      <alignment horizontal="center" vertical="center" wrapText="1"/>
    </xf>
    <xf numFmtId="0" fontId="96" fillId="0" borderId="39" xfId="2" applyFont="1" applyBorder="1" applyAlignment="1">
      <alignment horizontal="center" vertical="center" wrapText="1"/>
    </xf>
    <xf numFmtId="0" fontId="10" fillId="0" borderId="0" xfId="2" applyFont="1" applyFill="1" applyAlignment="1">
      <alignment horizontal="center" vertical="center"/>
    </xf>
    <xf numFmtId="0" fontId="99" fillId="0" borderId="0" xfId="25" applyFont="1" applyAlignment="1">
      <alignment horizontal="left" vertical="top" wrapText="1"/>
    </xf>
    <xf numFmtId="0" fontId="98" fillId="0" borderId="0" xfId="25" applyFont="1" applyAlignment="1">
      <alignment horizontal="center" vertical="center"/>
    </xf>
    <xf numFmtId="0" fontId="10" fillId="0" borderId="12" xfId="0" applyFont="1" applyBorder="1" applyAlignment="1">
      <alignment horizontal="center" vertical="center"/>
    </xf>
    <xf numFmtId="0" fontId="10" fillId="0" borderId="217" xfId="0" applyFont="1" applyBorder="1" applyAlignment="1">
      <alignment horizontal="center" vertical="center"/>
    </xf>
    <xf numFmtId="0" fontId="10" fillId="0" borderId="218" xfId="0" applyFont="1" applyBorder="1" applyAlignment="1">
      <alignment horizontal="center" vertical="center"/>
    </xf>
    <xf numFmtId="0" fontId="10" fillId="0" borderId="26" xfId="0" applyFont="1" applyBorder="1" applyAlignment="1">
      <alignment horizontal="center"/>
    </xf>
    <xf numFmtId="0" fontId="10" fillId="0" borderId="25" xfId="0" applyFont="1" applyBorder="1" applyAlignment="1">
      <alignment horizontal="center"/>
    </xf>
    <xf numFmtId="0" fontId="10" fillId="0" borderId="5" xfId="0" applyFont="1" applyBorder="1" applyAlignment="1">
      <alignment horizont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right"/>
    </xf>
    <xf numFmtId="0" fontId="9" fillId="0" borderId="0" xfId="0" applyFont="1" applyAlignment="1">
      <alignment horizontal="left" vertical="center"/>
    </xf>
    <xf numFmtId="0" fontId="10" fillId="0" borderId="13" xfId="2548" applyFont="1" applyBorder="1" applyAlignment="1">
      <alignment horizontal="center" vertical="center"/>
    </xf>
    <xf numFmtId="0" fontId="10" fillId="0" borderId="217" xfId="2548" applyFont="1" applyBorder="1" applyAlignment="1">
      <alignment horizontal="center" vertical="center"/>
    </xf>
    <xf numFmtId="0" fontId="10" fillId="0" borderId="26" xfId="2548" applyFont="1" applyBorder="1" applyAlignment="1">
      <alignment horizontal="center" vertical="center"/>
    </xf>
    <xf numFmtId="0" fontId="10" fillId="0" borderId="25" xfId="2548" applyFont="1" applyBorder="1" applyAlignment="1">
      <alignment horizontal="center" vertical="center"/>
    </xf>
    <xf numFmtId="0" fontId="10" fillId="0" borderId="5" xfId="2548" applyFont="1" applyBorder="1" applyAlignment="1">
      <alignment horizontal="center" vertical="center"/>
    </xf>
    <xf numFmtId="0" fontId="9" fillId="0" borderId="0" xfId="2548" applyFont="1" applyAlignment="1">
      <alignment horizontal="left" vertical="center" wrapText="1"/>
    </xf>
    <xf numFmtId="0" fontId="10" fillId="0" borderId="0" xfId="1695" applyFont="1" applyAlignment="1">
      <alignment horizontal="center" vertical="center" wrapText="1"/>
    </xf>
    <xf numFmtId="0" fontId="10" fillId="0" borderId="78" xfId="2548" applyFont="1" applyBorder="1" applyAlignment="1">
      <alignment horizontal="center" vertical="center" wrapText="1"/>
    </xf>
    <xf numFmtId="0" fontId="10" fillId="0" borderId="79" xfId="2548" applyFont="1" applyBorder="1" applyAlignment="1">
      <alignment horizontal="center" vertical="center" wrapText="1"/>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0" borderId="5" xfId="0" applyFont="1" applyBorder="1" applyAlignment="1">
      <alignment horizontal="center" vertical="center"/>
    </xf>
    <xf numFmtId="0" fontId="10" fillId="0" borderId="0" xfId="1695" applyFont="1" applyAlignment="1">
      <alignment horizontal="center" wrapText="1"/>
    </xf>
    <xf numFmtId="0" fontId="9" fillId="0" borderId="0" xfId="0" applyFont="1" applyAlignment="1">
      <alignment horizontal="justify" vertical="center" wrapText="1"/>
    </xf>
    <xf numFmtId="0" fontId="9" fillId="53" borderId="45" xfId="0" applyFont="1" applyFill="1" applyBorder="1" applyAlignment="1">
      <alignment horizontal="center" vertical="center" wrapText="1"/>
    </xf>
    <xf numFmtId="0" fontId="9" fillId="53" borderId="46" xfId="0" applyFont="1" applyFill="1" applyBorder="1" applyAlignment="1">
      <alignment horizontal="center" vertical="center" wrapText="1"/>
    </xf>
    <xf numFmtId="0" fontId="9" fillId="53" borderId="40" xfId="0" applyFont="1" applyFill="1" applyBorder="1" applyAlignment="1">
      <alignment horizontal="center" vertical="center" wrapText="1"/>
    </xf>
    <xf numFmtId="0" fontId="9" fillId="53" borderId="12" xfId="0" applyFont="1" applyFill="1" applyBorder="1" applyAlignment="1">
      <alignment horizontal="center" vertical="center" wrapText="1"/>
    </xf>
    <xf numFmtId="0" fontId="9" fillId="53" borderId="45" xfId="0" applyFont="1" applyFill="1" applyBorder="1" applyAlignment="1">
      <alignment horizontal="center" vertical="center"/>
    </xf>
    <xf numFmtId="0" fontId="9" fillId="53" borderId="46" xfId="0" applyFont="1" applyFill="1" applyBorder="1" applyAlignment="1">
      <alignment horizontal="center" vertical="center"/>
    </xf>
    <xf numFmtId="0" fontId="9" fillId="53" borderId="31" xfId="0" applyFont="1" applyFill="1" applyBorder="1" applyAlignment="1">
      <alignment horizontal="center" vertical="center"/>
    </xf>
    <xf numFmtId="0" fontId="9" fillId="53" borderId="31" xfId="0" applyFont="1" applyFill="1" applyBorder="1" applyAlignment="1">
      <alignment horizontal="center" vertical="center" wrapText="1"/>
    </xf>
    <xf numFmtId="0" fontId="9" fillId="53" borderId="26" xfId="0" applyFont="1" applyFill="1" applyBorder="1" applyAlignment="1">
      <alignment horizontal="center" vertical="center" wrapText="1"/>
    </xf>
    <xf numFmtId="0" fontId="9" fillId="53" borderId="25" xfId="0" applyFont="1" applyFill="1" applyBorder="1" applyAlignment="1">
      <alignment horizontal="center" vertical="center" wrapText="1"/>
    </xf>
    <xf numFmtId="0" fontId="9" fillId="53" borderId="5" xfId="0" applyFont="1" applyFill="1" applyBorder="1" applyAlignment="1">
      <alignment horizontal="center" vertical="center" wrapText="1"/>
    </xf>
    <xf numFmtId="0" fontId="10" fillId="53" borderId="26" xfId="0" applyFont="1" applyFill="1" applyBorder="1" applyAlignment="1">
      <alignment horizontal="center" vertical="center" wrapText="1"/>
    </xf>
    <xf numFmtId="0" fontId="10" fillId="53" borderId="25" xfId="0" applyFont="1" applyFill="1" applyBorder="1" applyAlignment="1">
      <alignment horizontal="center" vertical="center" wrapText="1"/>
    </xf>
    <xf numFmtId="0" fontId="10" fillId="53" borderId="5" xfId="0" applyFont="1" applyFill="1" applyBorder="1" applyAlignment="1">
      <alignment horizontal="center" vertical="center" wrapText="1"/>
    </xf>
    <xf numFmtId="0" fontId="10" fillId="53" borderId="45" xfId="0" applyFont="1" applyFill="1" applyBorder="1" applyAlignment="1">
      <alignment horizontal="center" vertical="center" wrapText="1"/>
    </xf>
    <xf numFmtId="0" fontId="10" fillId="53" borderId="46" xfId="0" applyFont="1" applyFill="1" applyBorder="1" applyAlignment="1">
      <alignment horizontal="center" vertical="center" wrapText="1"/>
    </xf>
    <xf numFmtId="0" fontId="10" fillId="53" borderId="31" xfId="0" applyFont="1" applyFill="1" applyBorder="1" applyAlignment="1">
      <alignment horizontal="center" vertical="center" wrapText="1"/>
    </xf>
    <xf numFmtId="0" fontId="10" fillId="53" borderId="12" xfId="0" applyFont="1" applyFill="1" applyBorder="1" applyAlignment="1">
      <alignment horizontal="center" vertical="center" wrapText="1"/>
    </xf>
    <xf numFmtId="0" fontId="10" fillId="53" borderId="218" xfId="0" applyFont="1" applyFill="1" applyBorder="1" applyAlignment="1">
      <alignment horizontal="center" vertical="center" wrapText="1"/>
    </xf>
    <xf numFmtId="0" fontId="10" fillId="53" borderId="12" xfId="0" applyFont="1" applyFill="1" applyBorder="1" applyAlignment="1">
      <alignment horizontal="center" vertical="center"/>
    </xf>
    <xf numFmtId="0" fontId="10" fillId="53" borderId="218" xfId="0" applyFont="1" applyFill="1" applyBorder="1" applyAlignment="1">
      <alignment horizontal="center" vertical="center"/>
    </xf>
    <xf numFmtId="0" fontId="9" fillId="0" borderId="0" xfId="32" applyFont="1" applyFill="1" applyBorder="1" applyAlignment="1">
      <alignment horizontal="left" vertical="center" wrapText="1"/>
    </xf>
    <xf numFmtId="0" fontId="9" fillId="53" borderId="12" xfId="0" applyFont="1" applyFill="1" applyBorder="1" applyAlignment="1">
      <alignment horizontal="center" vertical="center"/>
    </xf>
    <xf numFmtId="0" fontId="94" fillId="0" borderId="0" xfId="0" applyFont="1" applyAlignment="1">
      <alignment horizontal="center" vertical="center" wrapText="1"/>
    </xf>
    <xf numFmtId="165" fontId="94" fillId="0" borderId="26" xfId="2511" applyNumberFormat="1" applyFont="1" applyBorder="1" applyAlignment="1">
      <alignment horizontal="center" vertical="center"/>
    </xf>
    <xf numFmtId="165" fontId="94" fillId="0" borderId="5" xfId="2511" applyNumberFormat="1" applyFont="1" applyBorder="1" applyAlignment="1">
      <alignment horizontal="center" vertical="center"/>
    </xf>
    <xf numFmtId="0" fontId="94" fillId="0" borderId="26" xfId="0" applyFont="1" applyBorder="1" applyAlignment="1">
      <alignment horizontal="center" vertical="center"/>
    </xf>
    <xf numFmtId="0" fontId="94" fillId="0" borderId="25" xfId="0" applyFont="1" applyBorder="1" applyAlignment="1">
      <alignment horizontal="center" vertical="center"/>
    </xf>
    <xf numFmtId="0" fontId="94" fillId="0" borderId="5" xfId="0" applyFont="1" applyBorder="1" applyAlignment="1">
      <alignment horizontal="center" vertical="center"/>
    </xf>
    <xf numFmtId="0" fontId="94" fillId="0" borderId="26" xfId="0" applyFont="1" applyBorder="1" applyAlignment="1">
      <alignment horizontal="center" vertical="center" wrapText="1"/>
    </xf>
    <xf numFmtId="0" fontId="94" fillId="0" borderId="5" xfId="0" applyFont="1" applyBorder="1" applyAlignment="1">
      <alignment horizontal="center" vertical="center" wrapText="1"/>
    </xf>
  </cellXfs>
  <cellStyles count="9150">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10" xfId="7121"/>
    <cellStyle name="Calculation 10 11" xfId="6823"/>
    <cellStyle name="Calculation 10 12" xfId="6965"/>
    <cellStyle name="Calculation 10 13" xfId="6636"/>
    <cellStyle name="Calculation 10 14" xfId="9077"/>
    <cellStyle name="Calculation 10 2" xfId="712"/>
    <cellStyle name="Calculation 10 2 10" xfId="6824"/>
    <cellStyle name="Calculation 10 2 11" xfId="6966"/>
    <cellStyle name="Calculation 10 2 12" xfId="6637"/>
    <cellStyle name="Calculation 10 2 13" xfId="9076"/>
    <cellStyle name="Calculation 10 2 2" xfId="713"/>
    <cellStyle name="Calculation 10 2 2 10" xfId="6825"/>
    <cellStyle name="Calculation 10 2 2 11" xfId="6967"/>
    <cellStyle name="Calculation 10 2 2 12" xfId="6638"/>
    <cellStyle name="Calculation 10 2 2 13" xfId="9075"/>
    <cellStyle name="Calculation 10 2 2 2" xfId="714"/>
    <cellStyle name="Calculation 10 2 2 2 10" xfId="6968"/>
    <cellStyle name="Calculation 10 2 2 2 11" xfId="6639"/>
    <cellStyle name="Calculation 10 2 2 2 12" xfId="9074"/>
    <cellStyle name="Calculation 10 2 2 2 2" xfId="2964"/>
    <cellStyle name="Calculation 10 2 2 2 3" xfId="2907"/>
    <cellStyle name="Calculation 10 2 2 2 4" xfId="4899"/>
    <cellStyle name="Calculation 10 2 2 2 5" xfId="3525"/>
    <cellStyle name="Calculation 10 2 2 2 6" xfId="5065"/>
    <cellStyle name="Calculation 10 2 2 2 7" xfId="6570"/>
    <cellStyle name="Calculation 10 2 2 2 8" xfId="7118"/>
    <cellStyle name="Calculation 10 2 2 2 9" xfId="6826"/>
    <cellStyle name="Calculation 10 2 2 3" xfId="2963"/>
    <cellStyle name="Calculation 10 2 2 4" xfId="2908"/>
    <cellStyle name="Calculation 10 2 2 5" xfId="4900"/>
    <cellStyle name="Calculation 10 2 2 6" xfId="3524"/>
    <cellStyle name="Calculation 10 2 2 7" xfId="5066"/>
    <cellStyle name="Calculation 10 2 2 8" xfId="6571"/>
    <cellStyle name="Calculation 10 2 2 9" xfId="7119"/>
    <cellStyle name="Calculation 10 2 2_анекси - фирми со кредити(КРИС)" xfId="715"/>
    <cellStyle name="Calculation 10 2 3" xfId="2962"/>
    <cellStyle name="Calculation 10 2 4" xfId="2909"/>
    <cellStyle name="Calculation 10 2 5" xfId="4901"/>
    <cellStyle name="Calculation 10 2 6" xfId="3523"/>
    <cellStyle name="Calculation 10 2 7" xfId="5067"/>
    <cellStyle name="Calculation 10 2 8" xfId="6572"/>
    <cellStyle name="Calculation 10 2 9" xfId="7120"/>
    <cellStyle name="Calculation 10 2_aneks pokazateli-dejnosti" xfId="716"/>
    <cellStyle name="Calculation 10 3" xfId="717"/>
    <cellStyle name="Calculation 10 3 10" xfId="6827"/>
    <cellStyle name="Calculation 10 3 11" xfId="7148"/>
    <cellStyle name="Calculation 10 3 12" xfId="6640"/>
    <cellStyle name="Calculation 10 3 13" xfId="9073"/>
    <cellStyle name="Calculation 10 3 2" xfId="718"/>
    <cellStyle name="Calculation 10 3 2 10" xfId="6969"/>
    <cellStyle name="Calculation 10 3 2 11" xfId="6641"/>
    <cellStyle name="Calculation 10 3 2 12" xfId="9072"/>
    <cellStyle name="Calculation 10 3 2 2" xfId="2966"/>
    <cellStyle name="Calculation 10 3 2 3" xfId="2905"/>
    <cellStyle name="Calculation 10 3 2 4" xfId="4897"/>
    <cellStyle name="Calculation 10 3 2 5" xfId="3527"/>
    <cellStyle name="Calculation 10 3 2 6" xfId="5063"/>
    <cellStyle name="Calculation 10 3 2 7" xfId="6568"/>
    <cellStyle name="Calculation 10 3 2 8" xfId="7116"/>
    <cellStyle name="Calculation 10 3 2 9" xfId="6828"/>
    <cellStyle name="Calculation 10 3 3" xfId="2965"/>
    <cellStyle name="Calculation 10 3 4" xfId="2906"/>
    <cellStyle name="Calculation 10 3 5" xfId="4898"/>
    <cellStyle name="Calculation 10 3 6" xfId="3526"/>
    <cellStyle name="Calculation 10 3 7" xfId="5064"/>
    <cellStyle name="Calculation 10 3 8" xfId="6569"/>
    <cellStyle name="Calculation 10 3 9" xfId="7117"/>
    <cellStyle name="Calculation 10 3_анекси - фирми со кредити(КРИС)" xfId="719"/>
    <cellStyle name="Calculation 10 4" xfId="2961"/>
    <cellStyle name="Calculation 10 5" xfId="2910"/>
    <cellStyle name="Calculation 10 6" xfId="4902"/>
    <cellStyle name="Calculation 10 7" xfId="3522"/>
    <cellStyle name="Calculation 10 8" xfId="5068"/>
    <cellStyle name="Calculation 10 9" xfId="6573"/>
    <cellStyle name="Calculation 10_aneks pokazateli-dejnosti" xfId="720"/>
    <cellStyle name="Calculation 11" xfId="721"/>
    <cellStyle name="Calculation 11 10" xfId="7115"/>
    <cellStyle name="Calculation 11 11" xfId="6829"/>
    <cellStyle name="Calculation 11 12" xfId="7147"/>
    <cellStyle name="Calculation 11 13" xfId="7379"/>
    <cellStyle name="Calculation 11 14" xfId="9071"/>
    <cellStyle name="Calculation 11 2" xfId="722"/>
    <cellStyle name="Calculation 11 2 10" xfId="6830"/>
    <cellStyle name="Calculation 11 2 11" xfId="7146"/>
    <cellStyle name="Calculation 11 2 12" xfId="6642"/>
    <cellStyle name="Calculation 11 2 13" xfId="9070"/>
    <cellStyle name="Calculation 11 2 2" xfId="723"/>
    <cellStyle name="Calculation 11 2 2 10" xfId="6831"/>
    <cellStyle name="Calculation 11 2 2 11" xfId="7145"/>
    <cellStyle name="Calculation 11 2 2 12" xfId="6643"/>
    <cellStyle name="Calculation 11 2 2 13" xfId="9069"/>
    <cellStyle name="Calculation 11 2 2 2" xfId="724"/>
    <cellStyle name="Calculation 11 2 2 2 10" xfId="7144"/>
    <cellStyle name="Calculation 11 2 2 2 11" xfId="7410"/>
    <cellStyle name="Calculation 11 2 2 2 12" xfId="9068"/>
    <cellStyle name="Calculation 11 2 2 2 2" xfId="2970"/>
    <cellStyle name="Calculation 11 2 2 2 3" xfId="2901"/>
    <cellStyle name="Calculation 11 2 2 2 4" xfId="4893"/>
    <cellStyle name="Calculation 11 2 2 2 5" xfId="3536"/>
    <cellStyle name="Calculation 11 2 2 2 6" xfId="5059"/>
    <cellStyle name="Calculation 11 2 2 2 7" xfId="6564"/>
    <cellStyle name="Calculation 11 2 2 2 8" xfId="7112"/>
    <cellStyle name="Calculation 11 2 2 2 9" xfId="6832"/>
    <cellStyle name="Calculation 11 2 2 3" xfId="2969"/>
    <cellStyle name="Calculation 11 2 2 4" xfId="2902"/>
    <cellStyle name="Calculation 11 2 2 5" xfId="4894"/>
    <cellStyle name="Calculation 11 2 2 6" xfId="3535"/>
    <cellStyle name="Calculation 11 2 2 7" xfId="5060"/>
    <cellStyle name="Calculation 11 2 2 8" xfId="6565"/>
    <cellStyle name="Calculation 11 2 2 9" xfId="7113"/>
    <cellStyle name="Calculation 11 2 2_анекси - фирми со кредити(КРИС)" xfId="725"/>
    <cellStyle name="Calculation 11 2 3" xfId="2968"/>
    <cellStyle name="Calculation 11 2 4" xfId="2903"/>
    <cellStyle name="Calculation 11 2 5" xfId="4895"/>
    <cellStyle name="Calculation 11 2 6" xfId="3534"/>
    <cellStyle name="Calculation 11 2 7" xfId="5061"/>
    <cellStyle name="Calculation 11 2 8" xfId="6566"/>
    <cellStyle name="Calculation 11 2 9" xfId="7114"/>
    <cellStyle name="Calculation 11 2_aneks pokazateli-dejnosti" xfId="726"/>
    <cellStyle name="Calculation 11 3" xfId="727"/>
    <cellStyle name="Calculation 11 3 10" xfId="6833"/>
    <cellStyle name="Calculation 11 3 11" xfId="7143"/>
    <cellStyle name="Calculation 11 3 12" xfId="6644"/>
    <cellStyle name="Calculation 11 3 13" xfId="9067"/>
    <cellStyle name="Calculation 11 3 2" xfId="728"/>
    <cellStyle name="Calculation 11 3 2 10" xfId="7142"/>
    <cellStyle name="Calculation 11 3 2 11" xfId="7395"/>
    <cellStyle name="Calculation 11 3 2 12" xfId="9066"/>
    <cellStyle name="Calculation 11 3 2 2" xfId="2972"/>
    <cellStyle name="Calculation 11 3 2 3" xfId="2899"/>
    <cellStyle name="Calculation 11 3 2 4" xfId="4891"/>
    <cellStyle name="Calculation 11 3 2 5" xfId="3538"/>
    <cellStyle name="Calculation 11 3 2 6" xfId="5057"/>
    <cellStyle name="Calculation 11 3 2 7" xfId="6562"/>
    <cellStyle name="Calculation 11 3 2 8" xfId="7110"/>
    <cellStyle name="Calculation 11 3 2 9" xfId="6834"/>
    <cellStyle name="Calculation 11 3 3" xfId="2971"/>
    <cellStyle name="Calculation 11 3 4" xfId="2900"/>
    <cellStyle name="Calculation 11 3 5" xfId="4892"/>
    <cellStyle name="Calculation 11 3 6" xfId="3537"/>
    <cellStyle name="Calculation 11 3 7" xfId="5058"/>
    <cellStyle name="Calculation 11 3 8" xfId="6563"/>
    <cellStyle name="Calculation 11 3 9" xfId="7111"/>
    <cellStyle name="Calculation 11 3_анекси - фирми со кредити(КРИС)" xfId="729"/>
    <cellStyle name="Calculation 11 4" xfId="2967"/>
    <cellStyle name="Calculation 11 5" xfId="2904"/>
    <cellStyle name="Calculation 11 6" xfId="4896"/>
    <cellStyle name="Calculation 11 7" xfId="3533"/>
    <cellStyle name="Calculation 11 8" xfId="5062"/>
    <cellStyle name="Calculation 11 9" xfId="6567"/>
    <cellStyle name="Calculation 11_aneks pokazateli-dejnosti" xfId="730"/>
    <cellStyle name="Calculation 12" xfId="731"/>
    <cellStyle name="Calculation 12 10" xfId="7109"/>
    <cellStyle name="Calculation 12 11" xfId="6835"/>
    <cellStyle name="Calculation 12 12" xfId="7431"/>
    <cellStyle name="Calculation 12 13" xfId="6645"/>
    <cellStyle name="Calculation 12 14" xfId="9065"/>
    <cellStyle name="Calculation 12 2" xfId="732"/>
    <cellStyle name="Calculation 12 2 10" xfId="6836"/>
    <cellStyle name="Calculation 12 2 11" xfId="7432"/>
    <cellStyle name="Calculation 12 2 12" xfId="6646"/>
    <cellStyle name="Calculation 12 2 13" xfId="9064"/>
    <cellStyle name="Calculation 12 2 2" xfId="733"/>
    <cellStyle name="Calculation 12 2 2 10" xfId="6837"/>
    <cellStyle name="Calculation 12 2 2 11" xfId="7930"/>
    <cellStyle name="Calculation 12 2 2 12" xfId="7383"/>
    <cellStyle name="Calculation 12 2 2 13" xfId="9063"/>
    <cellStyle name="Calculation 12 2 2 2" xfId="734"/>
    <cellStyle name="Calculation 12 2 2 2 10" xfId="7141"/>
    <cellStyle name="Calculation 12 2 2 2 11" xfId="6647"/>
    <cellStyle name="Calculation 12 2 2 2 12" xfId="9062"/>
    <cellStyle name="Calculation 12 2 2 2 2" xfId="2976"/>
    <cellStyle name="Calculation 12 2 2 2 3" xfId="2895"/>
    <cellStyle name="Calculation 12 2 2 2 4" xfId="4887"/>
    <cellStyle name="Calculation 12 2 2 2 5" xfId="3550"/>
    <cellStyle name="Calculation 12 2 2 2 6" xfId="5053"/>
    <cellStyle name="Calculation 12 2 2 2 7" xfId="6558"/>
    <cellStyle name="Calculation 12 2 2 2 8" xfId="7106"/>
    <cellStyle name="Calculation 12 2 2 2 9" xfId="6838"/>
    <cellStyle name="Calculation 12 2 2 3" xfId="2975"/>
    <cellStyle name="Calculation 12 2 2 4" xfId="2896"/>
    <cellStyle name="Calculation 12 2 2 5" xfId="4888"/>
    <cellStyle name="Calculation 12 2 2 6" xfId="3549"/>
    <cellStyle name="Calculation 12 2 2 7" xfId="5054"/>
    <cellStyle name="Calculation 12 2 2 8" xfId="6559"/>
    <cellStyle name="Calculation 12 2 2 9" xfId="7107"/>
    <cellStyle name="Calculation 12 2 2_анекси - фирми со кредити(КРИС)" xfId="735"/>
    <cellStyle name="Calculation 12 2 3" xfId="2974"/>
    <cellStyle name="Calculation 12 2 4" xfId="2897"/>
    <cellStyle name="Calculation 12 2 5" xfId="4889"/>
    <cellStyle name="Calculation 12 2 6" xfId="3545"/>
    <cellStyle name="Calculation 12 2 7" xfId="5055"/>
    <cellStyle name="Calculation 12 2 8" xfId="6560"/>
    <cellStyle name="Calculation 12 2 9" xfId="7108"/>
    <cellStyle name="Calculation 12 2_aneks pokazateli-dejnosti" xfId="736"/>
    <cellStyle name="Calculation 12 3" xfId="737"/>
    <cellStyle name="Calculation 12 3 10" xfId="6839"/>
    <cellStyle name="Calculation 12 3 11" xfId="7140"/>
    <cellStyle name="Calculation 12 3 12" xfId="7377"/>
    <cellStyle name="Calculation 12 3 13" xfId="9061"/>
    <cellStyle name="Calculation 12 3 2" xfId="738"/>
    <cellStyle name="Calculation 12 3 2 10" xfId="7139"/>
    <cellStyle name="Calculation 12 3 2 11" xfId="7385"/>
    <cellStyle name="Calculation 12 3 2 12" xfId="9060"/>
    <cellStyle name="Calculation 12 3 2 2" xfId="2978"/>
    <cellStyle name="Calculation 12 3 2 3" xfId="2893"/>
    <cellStyle name="Calculation 12 3 2 4" xfId="4885"/>
    <cellStyle name="Calculation 12 3 2 5" xfId="3552"/>
    <cellStyle name="Calculation 12 3 2 6" xfId="5051"/>
    <cellStyle name="Calculation 12 3 2 7" xfId="6556"/>
    <cellStyle name="Calculation 12 3 2 8" xfId="7104"/>
    <cellStyle name="Calculation 12 3 2 9" xfId="6840"/>
    <cellStyle name="Calculation 12 3 3" xfId="2977"/>
    <cellStyle name="Calculation 12 3 4" xfId="2894"/>
    <cellStyle name="Calculation 12 3 5" xfId="4886"/>
    <cellStyle name="Calculation 12 3 6" xfId="3551"/>
    <cellStyle name="Calculation 12 3 7" xfId="5052"/>
    <cellStyle name="Calculation 12 3 8" xfId="6557"/>
    <cellStyle name="Calculation 12 3 9" xfId="7105"/>
    <cellStyle name="Calculation 12 3_анекси - фирми со кредити(КРИС)" xfId="739"/>
    <cellStyle name="Calculation 12 4" xfId="2973"/>
    <cellStyle name="Calculation 12 5" xfId="2898"/>
    <cellStyle name="Calculation 12 6" xfId="4890"/>
    <cellStyle name="Calculation 12 7" xfId="3543"/>
    <cellStyle name="Calculation 12 8" xfId="5056"/>
    <cellStyle name="Calculation 12 9" xfId="6561"/>
    <cellStyle name="Calculation 12_aneks pokazateli-dejnosti" xfId="740"/>
    <cellStyle name="Calculation 13" xfId="741"/>
    <cellStyle name="Calculation 13 10" xfId="7103"/>
    <cellStyle name="Calculation 13 11" xfId="6841"/>
    <cellStyle name="Calculation 13 12" xfId="7138"/>
    <cellStyle name="Calculation 13 13" xfId="6648"/>
    <cellStyle name="Calculation 13 14" xfId="9059"/>
    <cellStyle name="Calculation 13 2" xfId="742"/>
    <cellStyle name="Calculation 13 2 10" xfId="6842"/>
    <cellStyle name="Calculation 13 2 11" xfId="7137"/>
    <cellStyle name="Calculation 13 2 12" xfId="6649"/>
    <cellStyle name="Calculation 13 2 13" xfId="9058"/>
    <cellStyle name="Calculation 13 2 2" xfId="743"/>
    <cellStyle name="Calculation 13 2 2 10" xfId="6843"/>
    <cellStyle name="Calculation 13 2 2 11" xfId="7136"/>
    <cellStyle name="Calculation 13 2 2 12" xfId="6650"/>
    <cellStyle name="Calculation 13 2 2 13" xfId="9057"/>
    <cellStyle name="Calculation 13 2 2 2" xfId="744"/>
    <cellStyle name="Calculation 13 2 2 2 10" xfId="7965"/>
    <cellStyle name="Calculation 13 2 2 2 11" xfId="6651"/>
    <cellStyle name="Calculation 13 2 2 2 12" xfId="9056"/>
    <cellStyle name="Calculation 13 2 2 2 2" xfId="2982"/>
    <cellStyle name="Calculation 13 2 2 2 3" xfId="2889"/>
    <cellStyle name="Calculation 13 2 2 2 4" xfId="4881"/>
    <cellStyle name="Calculation 13 2 2 2 5" xfId="3558"/>
    <cellStyle name="Calculation 13 2 2 2 6" xfId="5047"/>
    <cellStyle name="Calculation 13 2 2 2 7" xfId="6552"/>
    <cellStyle name="Calculation 13 2 2 2 8" xfId="7100"/>
    <cellStyle name="Calculation 13 2 2 2 9" xfId="6844"/>
    <cellStyle name="Calculation 13 2 2 3" xfId="2981"/>
    <cellStyle name="Calculation 13 2 2 4" xfId="2890"/>
    <cellStyle name="Calculation 13 2 2 5" xfId="4882"/>
    <cellStyle name="Calculation 13 2 2 6" xfId="3557"/>
    <cellStyle name="Calculation 13 2 2 7" xfId="5048"/>
    <cellStyle name="Calculation 13 2 2 8" xfId="6553"/>
    <cellStyle name="Calculation 13 2 2 9" xfId="7101"/>
    <cellStyle name="Calculation 13 2 2_анекси - фирми со кредити(КРИС)" xfId="745"/>
    <cellStyle name="Calculation 13 2 3" xfId="2980"/>
    <cellStyle name="Calculation 13 2 4" xfId="2891"/>
    <cellStyle name="Calculation 13 2 5" xfId="4883"/>
    <cellStyle name="Calculation 13 2 6" xfId="2547"/>
    <cellStyle name="Calculation 13 2 7" xfId="5049"/>
    <cellStyle name="Calculation 13 2 8" xfId="6554"/>
    <cellStyle name="Calculation 13 2 9" xfId="7102"/>
    <cellStyle name="Calculation 13 2_aneks pokazateli-dejnosti" xfId="746"/>
    <cellStyle name="Calculation 13 3" xfId="747"/>
    <cellStyle name="Calculation 13 3 10" xfId="6845"/>
    <cellStyle name="Calculation 13 3 11" xfId="7135"/>
    <cellStyle name="Calculation 13 3 12" xfId="6652"/>
    <cellStyle name="Calculation 13 3 13" xfId="9055"/>
    <cellStyle name="Calculation 13 3 2" xfId="748"/>
    <cellStyle name="Calculation 13 3 2 10" xfId="7433"/>
    <cellStyle name="Calculation 13 3 2 11" xfId="6653"/>
    <cellStyle name="Calculation 13 3 2 12" xfId="9054"/>
    <cellStyle name="Calculation 13 3 2 2" xfId="2984"/>
    <cellStyle name="Calculation 13 3 2 3" xfId="2887"/>
    <cellStyle name="Calculation 13 3 2 4" xfId="4879"/>
    <cellStyle name="Calculation 13 3 2 5" xfId="3560"/>
    <cellStyle name="Calculation 13 3 2 6" xfId="5045"/>
    <cellStyle name="Calculation 13 3 2 7" xfId="6550"/>
    <cellStyle name="Calculation 13 3 2 8" xfId="7098"/>
    <cellStyle name="Calculation 13 3 2 9" xfId="6846"/>
    <cellStyle name="Calculation 13 3 3" xfId="2983"/>
    <cellStyle name="Calculation 13 3 4" xfId="2888"/>
    <cellStyle name="Calculation 13 3 5" xfId="4880"/>
    <cellStyle name="Calculation 13 3 6" xfId="3559"/>
    <cellStyle name="Calculation 13 3 7" xfId="5046"/>
    <cellStyle name="Calculation 13 3 8" xfId="6551"/>
    <cellStyle name="Calculation 13 3 9" xfId="7099"/>
    <cellStyle name="Calculation 13 3_анекси - фирми со кредити(КРИС)" xfId="749"/>
    <cellStyle name="Calculation 13 4" xfId="2979"/>
    <cellStyle name="Calculation 13 5" xfId="2892"/>
    <cellStyle name="Calculation 13 6" xfId="4884"/>
    <cellStyle name="Calculation 13 7" xfId="3555"/>
    <cellStyle name="Calculation 13 8" xfId="5050"/>
    <cellStyle name="Calculation 13 9" xfId="6555"/>
    <cellStyle name="Calculation 13_aneks pokazateli-dejnosti" xfId="750"/>
    <cellStyle name="Calculation 14" xfId="751"/>
    <cellStyle name="Calculation 14 10" xfId="7097"/>
    <cellStyle name="Calculation 14 11" xfId="6847"/>
    <cellStyle name="Calculation 14 12" xfId="7434"/>
    <cellStyle name="Calculation 14 13" xfId="6654"/>
    <cellStyle name="Calculation 14 14" xfId="9053"/>
    <cellStyle name="Calculation 14 2" xfId="752"/>
    <cellStyle name="Calculation 14 2 10" xfId="6848"/>
    <cellStyle name="Calculation 14 2 11" xfId="7435"/>
    <cellStyle name="Calculation 14 2 12" xfId="6655"/>
    <cellStyle name="Calculation 14 2 13" xfId="9052"/>
    <cellStyle name="Calculation 14 2 2" xfId="753"/>
    <cellStyle name="Calculation 14 2 2 10" xfId="6849"/>
    <cellStyle name="Calculation 14 2 2 11" xfId="7436"/>
    <cellStyle name="Calculation 14 2 2 12" xfId="6656"/>
    <cellStyle name="Calculation 14 2 2 13" xfId="9051"/>
    <cellStyle name="Calculation 14 2 2 2" xfId="754"/>
    <cellStyle name="Calculation 14 2 2 2 10" xfId="7134"/>
    <cellStyle name="Calculation 14 2 2 2 11" xfId="6657"/>
    <cellStyle name="Calculation 14 2 2 2 12" xfId="9050"/>
    <cellStyle name="Calculation 14 2 2 2 2" xfId="2988"/>
    <cellStyle name="Calculation 14 2 2 2 3" xfId="2883"/>
    <cellStyle name="Calculation 14 2 2 2 4" xfId="4875"/>
    <cellStyle name="Calculation 14 2 2 2 5" xfId="3563"/>
    <cellStyle name="Calculation 14 2 2 2 6" xfId="5041"/>
    <cellStyle name="Calculation 14 2 2 2 7" xfId="6546"/>
    <cellStyle name="Calculation 14 2 2 2 8" xfId="7094"/>
    <cellStyle name="Calculation 14 2 2 2 9" xfId="6850"/>
    <cellStyle name="Calculation 14 2 2 3" xfId="2987"/>
    <cellStyle name="Calculation 14 2 2 4" xfId="2884"/>
    <cellStyle name="Calculation 14 2 2 5" xfId="4876"/>
    <cellStyle name="Calculation 14 2 2 6" xfId="3562"/>
    <cellStyle name="Calculation 14 2 2 7" xfId="5042"/>
    <cellStyle name="Calculation 14 2 2 8" xfId="6547"/>
    <cellStyle name="Calculation 14 2 2 9" xfId="7095"/>
    <cellStyle name="Calculation 14 2 2_анекси - фирми со кредити(КРИС)" xfId="755"/>
    <cellStyle name="Calculation 14 2 3" xfId="2986"/>
    <cellStyle name="Calculation 14 2 4" xfId="2885"/>
    <cellStyle name="Calculation 14 2 5" xfId="4877"/>
    <cellStyle name="Calculation 14 2 6" xfId="3561"/>
    <cellStyle name="Calculation 14 2 7" xfId="5043"/>
    <cellStyle name="Calculation 14 2 8" xfId="6548"/>
    <cellStyle name="Calculation 14 2 9" xfId="7096"/>
    <cellStyle name="Calculation 14 2_aneks pokazateli-dejnosti" xfId="756"/>
    <cellStyle name="Calculation 14 3" xfId="757"/>
    <cellStyle name="Calculation 14 3 10" xfId="6851"/>
    <cellStyle name="Calculation 14 3 11" xfId="7133"/>
    <cellStyle name="Calculation 14 3 12" xfId="6658"/>
    <cellStyle name="Calculation 14 3 13" xfId="9049"/>
    <cellStyle name="Calculation 14 3 2" xfId="758"/>
    <cellStyle name="Calculation 14 3 2 10" xfId="7132"/>
    <cellStyle name="Calculation 14 3 2 11" xfId="6659"/>
    <cellStyle name="Calculation 14 3 2 12" xfId="9048"/>
    <cellStyle name="Calculation 14 3 2 2" xfId="2990"/>
    <cellStyle name="Calculation 14 3 2 3" xfId="2881"/>
    <cellStyle name="Calculation 14 3 2 4" xfId="4873"/>
    <cellStyle name="Calculation 14 3 2 5" xfId="3566"/>
    <cellStyle name="Calculation 14 3 2 6" xfId="5039"/>
    <cellStyle name="Calculation 14 3 2 7" xfId="6544"/>
    <cellStyle name="Calculation 14 3 2 8" xfId="7092"/>
    <cellStyle name="Calculation 14 3 2 9" xfId="6852"/>
    <cellStyle name="Calculation 14 3 3" xfId="2989"/>
    <cellStyle name="Calculation 14 3 4" xfId="2882"/>
    <cellStyle name="Calculation 14 3 5" xfId="4874"/>
    <cellStyle name="Calculation 14 3 6" xfId="3565"/>
    <cellStyle name="Calculation 14 3 7" xfId="5040"/>
    <cellStyle name="Calculation 14 3 8" xfId="6545"/>
    <cellStyle name="Calculation 14 3 9" xfId="7093"/>
    <cellStyle name="Calculation 14 3_анекси - фирми со кредити(КРИС)" xfId="759"/>
    <cellStyle name="Calculation 14 4" xfId="2985"/>
    <cellStyle name="Calculation 14 5" xfId="2886"/>
    <cellStyle name="Calculation 14 6" xfId="4878"/>
    <cellStyle name="Calculation 14 7" xfId="2537"/>
    <cellStyle name="Calculation 14 8" xfId="5044"/>
    <cellStyle name="Calculation 14 9" xfId="6549"/>
    <cellStyle name="Calculation 14_aneks pokazateli-dejnosti" xfId="760"/>
    <cellStyle name="Calculation 2" xfId="761"/>
    <cellStyle name="Calculation 2 10" xfId="2689"/>
    <cellStyle name="Calculation 2 11" xfId="4872"/>
    <cellStyle name="Calculation 2 12" xfId="3567"/>
    <cellStyle name="Calculation 2 13" xfId="5038"/>
    <cellStyle name="Calculation 2 14" xfId="6543"/>
    <cellStyle name="Calculation 2 15" xfId="7091"/>
    <cellStyle name="Calculation 2 16" xfId="6853"/>
    <cellStyle name="Calculation 2 17" xfId="7131"/>
    <cellStyle name="Calculation 2 18" xfId="6660"/>
    <cellStyle name="Calculation 2 19" xfId="9047"/>
    <cellStyle name="Calculation 2 2" xfId="762"/>
    <cellStyle name="Calculation 2 2 10" xfId="7090"/>
    <cellStyle name="Calculation 2 2 11" xfId="6854"/>
    <cellStyle name="Calculation 2 2 12" xfId="7130"/>
    <cellStyle name="Calculation 2 2 13" xfId="6661"/>
    <cellStyle name="Calculation 2 2 14" xfId="9046"/>
    <cellStyle name="Calculation 2 2 2" xfId="763"/>
    <cellStyle name="Calculation 2 2 2 10" xfId="6855"/>
    <cellStyle name="Calculation 2 2 2 11" xfId="7129"/>
    <cellStyle name="Calculation 2 2 2 12" xfId="6662"/>
    <cellStyle name="Calculation 2 2 2 13" xfId="9045"/>
    <cellStyle name="Calculation 2 2 2 2" xfId="764"/>
    <cellStyle name="Calculation 2 2 2 2 10" xfId="6856"/>
    <cellStyle name="Calculation 2 2 2 2 11" xfId="7928"/>
    <cellStyle name="Calculation 2 2 2 2 12" xfId="6663"/>
    <cellStyle name="Calculation 2 2 2 2 13" xfId="9044"/>
    <cellStyle name="Calculation 2 2 2 2 2" xfId="765"/>
    <cellStyle name="Calculation 2 2 2 2 2 10" xfId="7967"/>
    <cellStyle name="Calculation 2 2 2 2 2 11" xfId="6664"/>
    <cellStyle name="Calculation 2 2 2 2 2 12" xfId="9043"/>
    <cellStyle name="Calculation 2 2 2 2 2 2" xfId="2995"/>
    <cellStyle name="Calculation 2 2 2 2 2 3" xfId="2876"/>
    <cellStyle name="Calculation 2 2 2 2 2 4" xfId="4868"/>
    <cellStyle name="Calculation 2 2 2 2 2 5" xfId="2551"/>
    <cellStyle name="Calculation 2 2 2 2 2 6" xfId="5034"/>
    <cellStyle name="Calculation 2 2 2 2 2 7" xfId="6539"/>
    <cellStyle name="Calculation 2 2 2 2 2 8" xfId="7087"/>
    <cellStyle name="Calculation 2 2 2 2 2 9" xfId="6857"/>
    <cellStyle name="Calculation 2 2 2 2 3" xfId="2994"/>
    <cellStyle name="Calculation 2 2 2 2 4" xfId="2877"/>
    <cellStyle name="Calculation 2 2 2 2 5" xfId="4869"/>
    <cellStyle name="Calculation 2 2 2 2 6" xfId="3576"/>
    <cellStyle name="Calculation 2 2 2 2 7" xfId="5035"/>
    <cellStyle name="Calculation 2 2 2 2 8" xfId="6540"/>
    <cellStyle name="Calculation 2 2 2 2 9" xfId="7088"/>
    <cellStyle name="Calculation 2 2 2 2_анекси - фирми со кредити(КРИС)" xfId="766"/>
    <cellStyle name="Calculation 2 2 2 3" xfId="2993"/>
    <cellStyle name="Calculation 2 2 2 4" xfId="2878"/>
    <cellStyle name="Calculation 2 2 2 5" xfId="4870"/>
    <cellStyle name="Calculation 2 2 2 6" xfId="3568"/>
    <cellStyle name="Calculation 2 2 2 7" xfId="5036"/>
    <cellStyle name="Calculation 2 2 2 8" xfId="6541"/>
    <cellStyle name="Calculation 2 2 2 9" xfId="7089"/>
    <cellStyle name="Calculation 2 2 2_aneks pokazateli-dejnosti" xfId="767"/>
    <cellStyle name="Calculation 2 2 3" xfId="768"/>
    <cellStyle name="Calculation 2 2 3 10" xfId="6858"/>
    <cellStyle name="Calculation 2 2 3 11" xfId="7128"/>
    <cellStyle name="Calculation 2 2 3 12" xfId="6665"/>
    <cellStyle name="Calculation 2 2 3 13" xfId="9042"/>
    <cellStyle name="Calculation 2 2 3 2" xfId="769"/>
    <cellStyle name="Calculation 2 2 3 2 10" xfId="7127"/>
    <cellStyle name="Calculation 2 2 3 2 11" xfId="6666"/>
    <cellStyle name="Calculation 2 2 3 2 12" xfId="9041"/>
    <cellStyle name="Calculation 2 2 3 2 2" xfId="2997"/>
    <cellStyle name="Calculation 2 2 3 2 3" xfId="2874"/>
    <cellStyle name="Calculation 2 2 3 2 4" xfId="4866"/>
    <cellStyle name="Calculation 2 2 3 2 5" xfId="4800"/>
    <cellStyle name="Calculation 2 2 3 2 6" xfId="5032"/>
    <cellStyle name="Calculation 2 2 3 2 7" xfId="6537"/>
    <cellStyle name="Calculation 2 2 3 2 8" xfId="7085"/>
    <cellStyle name="Calculation 2 2 3 2 9" xfId="6859"/>
    <cellStyle name="Calculation 2 2 3 3" xfId="2996"/>
    <cellStyle name="Calculation 2 2 3 4" xfId="2875"/>
    <cellStyle name="Calculation 2 2 3 5" xfId="4867"/>
    <cellStyle name="Calculation 2 2 3 6" xfId="3578"/>
    <cellStyle name="Calculation 2 2 3 7" xfId="5033"/>
    <cellStyle name="Calculation 2 2 3 8" xfId="6538"/>
    <cellStyle name="Calculation 2 2 3 9" xfId="7086"/>
    <cellStyle name="Calculation 2 2 3_анекси - фирми со кредити(КРИС)" xfId="770"/>
    <cellStyle name="Calculation 2 2 4" xfId="2992"/>
    <cellStyle name="Calculation 2 2 5" xfId="2879"/>
    <cellStyle name="Calculation 2 2 6" xfId="4871"/>
    <cellStyle name="Calculation 2 2 7" xfId="2545"/>
    <cellStyle name="Calculation 2 2 8" xfId="5037"/>
    <cellStyle name="Calculation 2 2 9" xfId="6542"/>
    <cellStyle name="Calculation 2 2_aneks pokazateli-dejnosti" xfId="771"/>
    <cellStyle name="Calculation 2 3" xfId="772"/>
    <cellStyle name="Calculation 2 3 10" xfId="7084"/>
    <cellStyle name="Calculation 2 3 11" xfId="6860"/>
    <cellStyle name="Calculation 2 3 12" xfId="7126"/>
    <cellStyle name="Calculation 2 3 13" xfId="6667"/>
    <cellStyle name="Calculation 2 3 14" xfId="9040"/>
    <cellStyle name="Calculation 2 3 2" xfId="773"/>
    <cellStyle name="Calculation 2 3 2 10" xfId="6861"/>
    <cellStyle name="Calculation 2 3 2 11" xfId="7125"/>
    <cellStyle name="Calculation 2 3 2 12" xfId="6668"/>
    <cellStyle name="Calculation 2 3 2 13" xfId="9039"/>
    <cellStyle name="Calculation 2 3 2 2" xfId="774"/>
    <cellStyle name="Calculation 2 3 2 2 10" xfId="6862"/>
    <cellStyle name="Calculation 2 3 2 2 11" xfId="7124"/>
    <cellStyle name="Calculation 2 3 2 2 12" xfId="6669"/>
    <cellStyle name="Calculation 2 3 2 2 13" xfId="9038"/>
    <cellStyle name="Calculation 2 3 2 2 2" xfId="775"/>
    <cellStyle name="Calculation 2 3 2 2 2 10" xfId="7123"/>
    <cellStyle name="Calculation 2 3 2 2 2 11" xfId="6670"/>
    <cellStyle name="Calculation 2 3 2 2 2 12" xfId="9037"/>
    <cellStyle name="Calculation 2 3 2 2 2 2" xfId="3001"/>
    <cellStyle name="Calculation 2 3 2 2 2 3" xfId="2870"/>
    <cellStyle name="Calculation 2 3 2 2 2 4" xfId="4862"/>
    <cellStyle name="Calculation 2 3 2 2 2 5" xfId="3583"/>
    <cellStyle name="Calculation 2 3 2 2 2 6" xfId="5028"/>
    <cellStyle name="Calculation 2 3 2 2 2 7" xfId="6533"/>
    <cellStyle name="Calculation 2 3 2 2 2 8" xfId="7081"/>
    <cellStyle name="Calculation 2 3 2 2 2 9" xfId="6863"/>
    <cellStyle name="Calculation 2 3 2 2 3" xfId="3000"/>
    <cellStyle name="Calculation 2 3 2 2 4" xfId="2871"/>
    <cellStyle name="Calculation 2 3 2 2 5" xfId="4863"/>
    <cellStyle name="Calculation 2 3 2 2 6" xfId="4798"/>
    <cellStyle name="Calculation 2 3 2 2 7" xfId="5029"/>
    <cellStyle name="Calculation 2 3 2 2 8" xfId="6534"/>
    <cellStyle name="Calculation 2 3 2 2 9" xfId="7082"/>
    <cellStyle name="Calculation 2 3 2 2_анекси - фирми со кредити(КРИС)" xfId="776"/>
    <cellStyle name="Calculation 2 3 2 3" xfId="2999"/>
    <cellStyle name="Calculation 2 3 2 4" xfId="2872"/>
    <cellStyle name="Calculation 2 3 2 5" xfId="4864"/>
    <cellStyle name="Calculation 2 3 2 6" xfId="3581"/>
    <cellStyle name="Calculation 2 3 2 7" xfId="5030"/>
    <cellStyle name="Calculation 2 3 2 8" xfId="6535"/>
    <cellStyle name="Calculation 2 3 2 9" xfId="7083"/>
    <cellStyle name="Calculation 2 3 2_aneks pokazateli-dejnosti" xfId="777"/>
    <cellStyle name="Calculation 2 3 3" xfId="778"/>
    <cellStyle name="Calculation 2 3 3 10" xfId="6864"/>
    <cellStyle name="Calculation 2 3 3 11" xfId="7955"/>
    <cellStyle name="Calculation 2 3 3 12" xfId="6671"/>
    <cellStyle name="Calculation 2 3 3 13" xfId="9036"/>
    <cellStyle name="Calculation 2 3 3 2" xfId="779"/>
    <cellStyle name="Calculation 2 3 3 2 10" xfId="7122"/>
    <cellStyle name="Calculation 2 3 3 2 11" xfId="6672"/>
    <cellStyle name="Calculation 2 3 3 2 12" xfId="9035"/>
    <cellStyle name="Calculation 2 3 3 2 2" xfId="3003"/>
    <cellStyle name="Calculation 2 3 3 2 3" xfId="2868"/>
    <cellStyle name="Calculation 2 3 3 2 4" xfId="4860"/>
    <cellStyle name="Calculation 2 3 3 2 5" xfId="3585"/>
    <cellStyle name="Calculation 2 3 3 2 6" xfId="5026"/>
    <cellStyle name="Calculation 2 3 3 2 7" xfId="6531"/>
    <cellStyle name="Calculation 2 3 3 2 8" xfId="7079"/>
    <cellStyle name="Calculation 2 3 3 2 9" xfId="6865"/>
    <cellStyle name="Calculation 2 3 3 3" xfId="3002"/>
    <cellStyle name="Calculation 2 3 3 4" xfId="2869"/>
    <cellStyle name="Calculation 2 3 3 5" xfId="4861"/>
    <cellStyle name="Calculation 2 3 3 6" xfId="2549"/>
    <cellStyle name="Calculation 2 3 3 7" xfId="5027"/>
    <cellStyle name="Calculation 2 3 3 8" xfId="6532"/>
    <cellStyle name="Calculation 2 3 3 9" xfId="7080"/>
    <cellStyle name="Calculation 2 3 3_анекси - фирми со кредити(КРИС)" xfId="780"/>
    <cellStyle name="Calculation 2 3 4" xfId="2998"/>
    <cellStyle name="Calculation 2 3 5" xfId="2873"/>
    <cellStyle name="Calculation 2 3 6" xfId="4865"/>
    <cellStyle name="Calculation 2 3 7" xfId="3580"/>
    <cellStyle name="Calculation 2 3 8" xfId="5031"/>
    <cellStyle name="Calculation 2 3 9" xfId="6536"/>
    <cellStyle name="Calculation 2 3_aneks pokazateli-dejnosti" xfId="781"/>
    <cellStyle name="Calculation 2 4" xfId="782"/>
    <cellStyle name="Calculation 2 4 10" xfId="6866"/>
    <cellStyle name="Calculation 2 4 11" xfId="7034"/>
    <cellStyle name="Calculation 2 4 12" xfId="6673"/>
    <cellStyle name="Calculation 2 4 13" xfId="9034"/>
    <cellStyle name="Calculation 2 4 2" xfId="783"/>
    <cellStyle name="Calculation 2 4 2 10" xfId="6867"/>
    <cellStyle name="Calculation 2 4 2 11" xfId="7033"/>
    <cellStyle name="Calculation 2 4 2 12" xfId="6768"/>
    <cellStyle name="Calculation 2 4 2 13" xfId="9033"/>
    <cellStyle name="Calculation 2 4 2 2" xfId="784"/>
    <cellStyle name="Calculation 2 4 2 2 10" xfId="7032"/>
    <cellStyle name="Calculation 2 4 2 2 11" xfId="6769"/>
    <cellStyle name="Calculation 2 4 2 2 12" xfId="9032"/>
    <cellStyle name="Calculation 2 4 2 2 2" xfId="3006"/>
    <cellStyle name="Calculation 2 4 2 2 3" xfId="2865"/>
    <cellStyle name="Calculation 2 4 2 2 4" xfId="4857"/>
    <cellStyle name="Calculation 2 4 2 2 5" xfId="3588"/>
    <cellStyle name="Calculation 2 4 2 2 6" xfId="5023"/>
    <cellStyle name="Calculation 2 4 2 2 7" xfId="6528"/>
    <cellStyle name="Calculation 2 4 2 2 8" xfId="7076"/>
    <cellStyle name="Calculation 2 4 2 2 9" xfId="6868"/>
    <cellStyle name="Calculation 2 4 2 3" xfId="3005"/>
    <cellStyle name="Calculation 2 4 2 4" xfId="2866"/>
    <cellStyle name="Calculation 2 4 2 5" xfId="4858"/>
    <cellStyle name="Calculation 2 4 2 6" xfId="3587"/>
    <cellStyle name="Calculation 2 4 2 7" xfId="5024"/>
    <cellStyle name="Calculation 2 4 2 8" xfId="6529"/>
    <cellStyle name="Calculation 2 4 2 9" xfId="7077"/>
    <cellStyle name="Calculation 2 4 2_анекси - фирми со кредити(КРИС)" xfId="785"/>
    <cellStyle name="Calculation 2 4 3" xfId="3004"/>
    <cellStyle name="Calculation 2 4 4" xfId="2867"/>
    <cellStyle name="Calculation 2 4 5" xfId="4859"/>
    <cellStyle name="Calculation 2 4 6" xfId="3586"/>
    <cellStyle name="Calculation 2 4 7" xfId="5025"/>
    <cellStyle name="Calculation 2 4 8" xfId="6530"/>
    <cellStyle name="Calculation 2 4 9" xfId="7078"/>
    <cellStyle name="Calculation 2 4_aneks pokazateli-dejnosti" xfId="786"/>
    <cellStyle name="Calculation 2 5" xfId="787"/>
    <cellStyle name="Calculation 2 5 10" xfId="6869"/>
    <cellStyle name="Calculation 2 5 11" xfId="7031"/>
    <cellStyle name="Calculation 2 5 12" xfId="6770"/>
    <cellStyle name="Calculation 2 5 13" xfId="9031"/>
    <cellStyle name="Calculation 2 5 2" xfId="788"/>
    <cellStyle name="Calculation 2 5 2 10" xfId="6870"/>
    <cellStyle name="Calculation 2 5 2 11" xfId="7030"/>
    <cellStyle name="Calculation 2 5 2 12" xfId="6771"/>
    <cellStyle name="Calculation 2 5 2 13" xfId="9030"/>
    <cellStyle name="Calculation 2 5 2 2" xfId="789"/>
    <cellStyle name="Calculation 2 5 2 2 10" xfId="7029"/>
    <cellStyle name="Calculation 2 5 2 2 11" xfId="6772"/>
    <cellStyle name="Calculation 2 5 2 2 12" xfId="9029"/>
    <cellStyle name="Calculation 2 5 2 2 2" xfId="3009"/>
    <cellStyle name="Calculation 2 5 2 2 3" xfId="2862"/>
    <cellStyle name="Calculation 2 5 2 2 4" xfId="4854"/>
    <cellStyle name="Calculation 2 5 2 2 5" xfId="3590"/>
    <cellStyle name="Calculation 2 5 2 2 6" xfId="5020"/>
    <cellStyle name="Calculation 2 5 2 2 7" xfId="6525"/>
    <cellStyle name="Calculation 2 5 2 2 8" xfId="7073"/>
    <cellStyle name="Calculation 2 5 2 2 9" xfId="6871"/>
    <cellStyle name="Calculation 2 5 2 3" xfId="3008"/>
    <cellStyle name="Calculation 2 5 2 4" xfId="2863"/>
    <cellStyle name="Calculation 2 5 2 5" xfId="4855"/>
    <cellStyle name="Calculation 2 5 2 6" xfId="3589"/>
    <cellStyle name="Calculation 2 5 2 7" xfId="5021"/>
    <cellStyle name="Calculation 2 5 2 8" xfId="6526"/>
    <cellStyle name="Calculation 2 5 2 9" xfId="7074"/>
    <cellStyle name="Calculation 2 5 2_анекси - фирми со кредити(КРИС)" xfId="790"/>
    <cellStyle name="Calculation 2 5 3" xfId="3007"/>
    <cellStyle name="Calculation 2 5 4" xfId="2864"/>
    <cellStyle name="Calculation 2 5 5" xfId="4856"/>
    <cellStyle name="Calculation 2 5 6" xfId="5330"/>
    <cellStyle name="Calculation 2 5 7" xfId="5022"/>
    <cellStyle name="Calculation 2 5 8" xfId="6527"/>
    <cellStyle name="Calculation 2 5 9" xfId="7075"/>
    <cellStyle name="Calculation 2 5_aneks pokazateli-dejnosti" xfId="791"/>
    <cellStyle name="Calculation 2 6" xfId="792"/>
    <cellStyle name="Calculation 2 6 10" xfId="6872"/>
    <cellStyle name="Calculation 2 6 11" xfId="7028"/>
    <cellStyle name="Calculation 2 6 12" xfId="6773"/>
    <cellStyle name="Calculation 2 6 13" xfId="9028"/>
    <cellStyle name="Calculation 2 6 2" xfId="793"/>
    <cellStyle name="Calculation 2 6 2 10" xfId="7027"/>
    <cellStyle name="Calculation 2 6 2 11" xfId="6774"/>
    <cellStyle name="Calculation 2 6 2 12" xfId="9027"/>
    <cellStyle name="Calculation 2 6 2 2" xfId="3011"/>
    <cellStyle name="Calculation 2 6 2 3" xfId="2860"/>
    <cellStyle name="Calculation 2 6 2 4" xfId="4852"/>
    <cellStyle name="Calculation 2 6 2 5" xfId="3592"/>
    <cellStyle name="Calculation 2 6 2 6" xfId="5018"/>
    <cellStyle name="Calculation 2 6 2 7" xfId="6523"/>
    <cellStyle name="Calculation 2 6 2 8" xfId="7071"/>
    <cellStyle name="Calculation 2 6 2 9" xfId="6873"/>
    <cellStyle name="Calculation 2 6 3" xfId="3010"/>
    <cellStyle name="Calculation 2 6 4" xfId="2861"/>
    <cellStyle name="Calculation 2 6 5" xfId="4853"/>
    <cellStyle name="Calculation 2 6 6" xfId="3591"/>
    <cellStyle name="Calculation 2 6 7" xfId="5019"/>
    <cellStyle name="Calculation 2 6 8" xfId="6524"/>
    <cellStyle name="Calculation 2 6 9" xfId="7072"/>
    <cellStyle name="Calculation 2 6_анекси - фирми со кредити(КРИС)" xfId="794"/>
    <cellStyle name="Calculation 2 7" xfId="795"/>
    <cellStyle name="Calculation 2 7 10" xfId="6972"/>
    <cellStyle name="Calculation 2 7 11" xfId="7026"/>
    <cellStyle name="Calculation 2 7 12" xfId="6775"/>
    <cellStyle name="Calculation 2 7 13" xfId="9026"/>
    <cellStyle name="Calculation 2 7 2" xfId="796"/>
    <cellStyle name="Calculation 2 7 2 10" xfId="7025"/>
    <cellStyle name="Calculation 2 7 2 11" xfId="6776"/>
    <cellStyle name="Calculation 2 7 2 12" xfId="9025"/>
    <cellStyle name="Calculation 2 7 2 2" xfId="3013"/>
    <cellStyle name="Calculation 2 7 2 3" xfId="2858"/>
    <cellStyle name="Calculation 2 7 2 4" xfId="4850"/>
    <cellStyle name="Calculation 2 7 2 5" xfId="3595"/>
    <cellStyle name="Calculation 2 7 2 6" xfId="5016"/>
    <cellStyle name="Calculation 2 7 2 7" xfId="6521"/>
    <cellStyle name="Calculation 2 7 2 8" xfId="7069"/>
    <cellStyle name="Calculation 2 7 2 9" xfId="5960"/>
    <cellStyle name="Calculation 2 7 3" xfId="3012"/>
    <cellStyle name="Calculation 2 7 4" xfId="2859"/>
    <cellStyle name="Calculation 2 7 5" xfId="4851"/>
    <cellStyle name="Calculation 2 7 6" xfId="3594"/>
    <cellStyle name="Calculation 2 7 7" xfId="5017"/>
    <cellStyle name="Calculation 2 7 8" xfId="6522"/>
    <cellStyle name="Calculation 2 7 9" xfId="7070"/>
    <cellStyle name="Calculation 2 7_анекси - фирми со кредити(КРИС)" xfId="797"/>
    <cellStyle name="Calculation 2 8" xfId="2991"/>
    <cellStyle name="Calculation 2 9" xfId="2880"/>
    <cellStyle name="Calculation 2_aneks pokazateli-dejnosti" xfId="798"/>
    <cellStyle name="Calculation 3" xfId="799"/>
    <cellStyle name="Calculation 3 10" xfId="7068"/>
    <cellStyle name="Calculation 3 11" xfId="7424"/>
    <cellStyle name="Calculation 3 12" xfId="7024"/>
    <cellStyle name="Calculation 3 13" xfId="6777"/>
    <cellStyle name="Calculation 3 14" xfId="9024"/>
    <cellStyle name="Calculation 3 2" xfId="800"/>
    <cellStyle name="Calculation 3 2 10" xfId="6874"/>
    <cellStyle name="Calculation 3 2 11" xfId="7971"/>
    <cellStyle name="Calculation 3 2 12" xfId="6778"/>
    <cellStyle name="Calculation 3 2 13" xfId="9023"/>
    <cellStyle name="Calculation 3 2 2" xfId="801"/>
    <cellStyle name="Calculation 3 2 2 10" xfId="6875"/>
    <cellStyle name="Calculation 3 2 2 11" xfId="7023"/>
    <cellStyle name="Calculation 3 2 2 12" xfId="6779"/>
    <cellStyle name="Calculation 3 2 2 13" xfId="9022"/>
    <cellStyle name="Calculation 3 2 2 2" xfId="802"/>
    <cellStyle name="Calculation 3 2 2 2 10" xfId="7022"/>
    <cellStyle name="Calculation 3 2 2 2 11" xfId="6780"/>
    <cellStyle name="Calculation 3 2 2 2 12" xfId="9021"/>
    <cellStyle name="Calculation 3 2 2 2 2" xfId="3017"/>
    <cellStyle name="Calculation 3 2 2 2 3" xfId="2854"/>
    <cellStyle name="Calculation 3 2 2 2 4" xfId="4846"/>
    <cellStyle name="Calculation 3 2 2 2 5" xfId="3599"/>
    <cellStyle name="Calculation 3 2 2 2 6" xfId="5011"/>
    <cellStyle name="Calculation 3 2 2 2 7" xfId="6517"/>
    <cellStyle name="Calculation 3 2 2 2 8" xfId="7416"/>
    <cellStyle name="Calculation 3 2 2 2 9" xfId="6970"/>
    <cellStyle name="Calculation 3 2 2 3" xfId="3016"/>
    <cellStyle name="Calculation 3 2 2 4" xfId="2855"/>
    <cellStyle name="Calculation 3 2 2 5" xfId="4847"/>
    <cellStyle name="Calculation 3 2 2 6" xfId="3598"/>
    <cellStyle name="Calculation 3 2 2 7" xfId="5012"/>
    <cellStyle name="Calculation 3 2 2 8" xfId="6518"/>
    <cellStyle name="Calculation 3 2 2 9" xfId="7066"/>
    <cellStyle name="Calculation 3 2 2_анекси - фирми со кредити(КРИС)" xfId="803"/>
    <cellStyle name="Calculation 3 2 3" xfId="3015"/>
    <cellStyle name="Calculation 3 2 4" xfId="2856"/>
    <cellStyle name="Calculation 3 2 5" xfId="4848"/>
    <cellStyle name="Calculation 3 2 6" xfId="3597"/>
    <cellStyle name="Calculation 3 2 7" xfId="5013"/>
    <cellStyle name="Calculation 3 2 8" xfId="6519"/>
    <cellStyle name="Calculation 3 2 9" xfId="7067"/>
    <cellStyle name="Calculation 3 2_aneks pokazateli-dejnosti" xfId="804"/>
    <cellStyle name="Calculation 3 3" xfId="805"/>
    <cellStyle name="Calculation 3 3 10" xfId="6876"/>
    <cellStyle name="Calculation 3 3 11" xfId="7970"/>
    <cellStyle name="Calculation 3 3 12" xfId="6781"/>
    <cellStyle name="Calculation 3 3 13" xfId="9020"/>
    <cellStyle name="Calculation 3 3 2" xfId="806"/>
    <cellStyle name="Calculation 3 3 2 10" xfId="7922"/>
    <cellStyle name="Calculation 3 3 2 11" xfId="6782"/>
    <cellStyle name="Calculation 3 3 2 12" xfId="9019"/>
    <cellStyle name="Calculation 3 3 2 2" xfId="3019"/>
    <cellStyle name="Calculation 3 3 2 3" xfId="2852"/>
    <cellStyle name="Calculation 3 3 2 4" xfId="4844"/>
    <cellStyle name="Calculation 3 3 2 5" xfId="3601"/>
    <cellStyle name="Calculation 3 3 2 6" xfId="5009"/>
    <cellStyle name="Calculation 3 3 2 7" xfId="6515"/>
    <cellStyle name="Calculation 3 3 2 8" xfId="7065"/>
    <cellStyle name="Calculation 3 3 2 9" xfId="6877"/>
    <cellStyle name="Calculation 3 3 3" xfId="3018"/>
    <cellStyle name="Calculation 3 3 4" xfId="2853"/>
    <cellStyle name="Calculation 3 3 5" xfId="4845"/>
    <cellStyle name="Calculation 3 3 6" xfId="3600"/>
    <cellStyle name="Calculation 3 3 7" xfId="5010"/>
    <cellStyle name="Calculation 3 3 8" xfId="6516"/>
    <cellStyle name="Calculation 3 3 9" xfId="5957"/>
    <cellStyle name="Calculation 3 3_анекси - фирми со кредити(КРИС)" xfId="807"/>
    <cellStyle name="Calculation 3 4" xfId="3014"/>
    <cellStyle name="Calculation 3 5" xfId="2857"/>
    <cellStyle name="Calculation 3 6" xfId="4849"/>
    <cellStyle name="Calculation 3 7" xfId="3596"/>
    <cellStyle name="Calculation 3 8" xfId="5014"/>
    <cellStyle name="Calculation 3 9" xfId="6520"/>
    <cellStyle name="Calculation 3_aneks pokazateli-dejnosti" xfId="808"/>
    <cellStyle name="Calculation 4" xfId="809"/>
    <cellStyle name="Calculation 4 10" xfId="7064"/>
    <cellStyle name="Calculation 4 11" xfId="6878"/>
    <cellStyle name="Calculation 4 12" xfId="7021"/>
    <cellStyle name="Calculation 4 13" xfId="7913"/>
    <cellStyle name="Calculation 4 14" xfId="9018"/>
    <cellStyle name="Calculation 4 2" xfId="810"/>
    <cellStyle name="Calculation 4 2 10" xfId="6879"/>
    <cellStyle name="Calculation 4 2 11" xfId="7020"/>
    <cellStyle name="Calculation 4 2 12" xfId="6783"/>
    <cellStyle name="Calculation 4 2 13" xfId="9017"/>
    <cellStyle name="Calculation 4 2 2" xfId="811"/>
    <cellStyle name="Calculation 4 2 2 10" xfId="6880"/>
    <cellStyle name="Calculation 4 2 2 11" xfId="7019"/>
    <cellStyle name="Calculation 4 2 2 12" xfId="8910"/>
    <cellStyle name="Calculation 4 2 2 13" xfId="9016"/>
    <cellStyle name="Calculation 4 2 2 2" xfId="812"/>
    <cellStyle name="Calculation 4 2 2 2 10" xfId="7018"/>
    <cellStyle name="Calculation 4 2 2 2 11" xfId="6784"/>
    <cellStyle name="Calculation 4 2 2 2 12" xfId="8847"/>
    <cellStyle name="Calculation 4 2 2 2 2" xfId="3023"/>
    <cellStyle name="Calculation 4 2 2 2 3" xfId="2848"/>
    <cellStyle name="Calculation 4 2 2 2 4" xfId="4841"/>
    <cellStyle name="Calculation 4 2 2 2 5" xfId="3605"/>
    <cellStyle name="Calculation 4 2 2 2 6" xfId="5005"/>
    <cellStyle name="Calculation 4 2 2 2 7" xfId="6511"/>
    <cellStyle name="Calculation 4 2 2 2 8" xfId="7061"/>
    <cellStyle name="Calculation 4 2 2 2 9" xfId="7923"/>
    <cellStyle name="Calculation 4 2 2 3" xfId="3022"/>
    <cellStyle name="Calculation 4 2 2 4" xfId="2849"/>
    <cellStyle name="Calculation 4 2 2 5" xfId="4842"/>
    <cellStyle name="Calculation 4 2 2 6" xfId="3604"/>
    <cellStyle name="Calculation 4 2 2 7" xfId="5006"/>
    <cellStyle name="Calculation 4 2 2 8" xfId="6512"/>
    <cellStyle name="Calculation 4 2 2 9" xfId="7062"/>
    <cellStyle name="Calculation 4 2 2_анекси - фирми со кредити(КРИС)" xfId="813"/>
    <cellStyle name="Calculation 4 2 3" xfId="3021"/>
    <cellStyle name="Calculation 4 2 4" xfId="2850"/>
    <cellStyle name="Calculation 4 2 5" xfId="4690"/>
    <cellStyle name="Calculation 4 2 6" xfId="3603"/>
    <cellStyle name="Calculation 4 2 7" xfId="5007"/>
    <cellStyle name="Calculation 4 2 8" xfId="6513"/>
    <cellStyle name="Calculation 4 2 9" xfId="7063"/>
    <cellStyle name="Calculation 4 2_aneks pokazateli-dejnosti" xfId="814"/>
    <cellStyle name="Calculation 4 3" xfId="815"/>
    <cellStyle name="Calculation 4 3 10" xfId="6881"/>
    <cellStyle name="Calculation 4 3 11" xfId="7017"/>
    <cellStyle name="Calculation 4 3 12" xfId="6785"/>
    <cellStyle name="Calculation 4 3 13" xfId="9015"/>
    <cellStyle name="Calculation 4 3 2" xfId="816"/>
    <cellStyle name="Calculation 4 3 2 10" xfId="7016"/>
    <cellStyle name="Calculation 4 3 2 11" xfId="6786"/>
    <cellStyle name="Calculation 4 3 2 12" xfId="9014"/>
    <cellStyle name="Calculation 4 3 2 2" xfId="3025"/>
    <cellStyle name="Calculation 4 3 2 3" xfId="2846"/>
    <cellStyle name="Calculation 4 3 2 4" xfId="4839"/>
    <cellStyle name="Calculation 4 3 2 5" xfId="3607"/>
    <cellStyle name="Calculation 4 3 2 6" xfId="5003"/>
    <cellStyle name="Calculation 4 3 2 7" xfId="6509"/>
    <cellStyle name="Calculation 4 3 2 8" xfId="7059"/>
    <cellStyle name="Calculation 4 3 2 9" xfId="7426"/>
    <cellStyle name="Calculation 4 3 3" xfId="3024"/>
    <cellStyle name="Calculation 4 3 4" xfId="2847"/>
    <cellStyle name="Calculation 4 3 5" xfId="4840"/>
    <cellStyle name="Calculation 4 3 6" xfId="3606"/>
    <cellStyle name="Calculation 4 3 7" xfId="5004"/>
    <cellStyle name="Calculation 4 3 8" xfId="6510"/>
    <cellStyle name="Calculation 4 3 9" xfId="7060"/>
    <cellStyle name="Calculation 4 3_анекси - фирми со кредити(КРИС)" xfId="817"/>
    <cellStyle name="Calculation 4 4" xfId="3020"/>
    <cellStyle name="Calculation 4 5" xfId="2851"/>
    <cellStyle name="Calculation 4 6" xfId="4843"/>
    <cellStyle name="Calculation 4 7" xfId="3602"/>
    <cellStyle name="Calculation 4 8" xfId="5008"/>
    <cellStyle name="Calculation 4 9" xfId="6514"/>
    <cellStyle name="Calculation 4_aneks pokazateli-dejnosti" xfId="818"/>
    <cellStyle name="Calculation 5" xfId="819"/>
    <cellStyle name="Calculation 5 10" xfId="6958"/>
    <cellStyle name="Calculation 5 11" xfId="7414"/>
    <cellStyle name="Calculation 5 12" xfId="6998"/>
    <cellStyle name="Calculation 5 13" xfId="6787"/>
    <cellStyle name="Calculation 5 14" xfId="9013"/>
    <cellStyle name="Calculation 5 2" xfId="820"/>
    <cellStyle name="Calculation 5 2 10" xfId="6882"/>
    <cellStyle name="Calculation 5 2 11" xfId="7421"/>
    <cellStyle name="Calculation 5 2 12" xfId="6788"/>
    <cellStyle name="Calculation 5 2 13" xfId="9012"/>
    <cellStyle name="Calculation 5 2 2" xfId="821"/>
    <cellStyle name="Calculation 5 2 2 10" xfId="6883"/>
    <cellStyle name="Calculation 5 2 2 11" xfId="6986"/>
    <cellStyle name="Calculation 5 2 2 12" xfId="6947"/>
    <cellStyle name="Calculation 5 2 2 13" xfId="9011"/>
    <cellStyle name="Calculation 5 2 2 2" xfId="822"/>
    <cellStyle name="Calculation 5 2 2 2 10" xfId="6985"/>
    <cellStyle name="Calculation 5 2 2 2 11" xfId="8940"/>
    <cellStyle name="Calculation 5 2 2 2 12" xfId="9010"/>
    <cellStyle name="Calculation 5 2 2 2 2" xfId="3029"/>
    <cellStyle name="Calculation 5 2 2 2 3" xfId="2842"/>
    <cellStyle name="Calculation 5 2 2 2 4" xfId="4836"/>
    <cellStyle name="Calculation 5 2 2 2 5" xfId="3611"/>
    <cellStyle name="Calculation 5 2 2 2 6" xfId="6371"/>
    <cellStyle name="Calculation 5 2 2 2 7" xfId="6505"/>
    <cellStyle name="Calculation 5 2 2 2 8" xfId="7056"/>
    <cellStyle name="Calculation 5 2 2 2 9" xfId="6884"/>
    <cellStyle name="Calculation 5 2 2 3" xfId="3028"/>
    <cellStyle name="Calculation 5 2 2 4" xfId="2843"/>
    <cellStyle name="Calculation 5 2 2 5" xfId="5332"/>
    <cellStyle name="Calculation 5 2 2 6" xfId="3610"/>
    <cellStyle name="Calculation 5 2 2 7" xfId="5001"/>
    <cellStyle name="Calculation 5 2 2 8" xfId="6506"/>
    <cellStyle name="Calculation 5 2 2 9" xfId="7057"/>
    <cellStyle name="Calculation 5 2 2_анекси - фирми со кредити(КРИС)" xfId="823"/>
    <cellStyle name="Calculation 5 2 3" xfId="3027"/>
    <cellStyle name="Calculation 5 2 4" xfId="2844"/>
    <cellStyle name="Calculation 5 2 5" xfId="4837"/>
    <cellStyle name="Calculation 5 2 6" xfId="3609"/>
    <cellStyle name="Calculation 5 2 7" xfId="5002"/>
    <cellStyle name="Calculation 5 2 8" xfId="6507"/>
    <cellStyle name="Calculation 5 2 9" xfId="7058"/>
    <cellStyle name="Calculation 5 2_aneks pokazateli-dejnosti" xfId="824"/>
    <cellStyle name="Calculation 5 3" xfId="825"/>
    <cellStyle name="Calculation 5 3 10" xfId="6885"/>
    <cellStyle name="Calculation 5 3 11" xfId="6971"/>
    <cellStyle name="Calculation 5 3 12" xfId="8908"/>
    <cellStyle name="Calculation 5 3 13" xfId="9009"/>
    <cellStyle name="Calculation 5 3 2" xfId="826"/>
    <cellStyle name="Calculation 5 3 2 10" xfId="6984"/>
    <cellStyle name="Calculation 5 3 2 11" xfId="6789"/>
    <cellStyle name="Calculation 5 3 2 12" xfId="8845"/>
    <cellStyle name="Calculation 5 3 2 2" xfId="3031"/>
    <cellStyle name="Calculation 5 3 2 3" xfId="2840"/>
    <cellStyle name="Calculation 5 3 2 4" xfId="4834"/>
    <cellStyle name="Calculation 5 3 2 5" xfId="3613"/>
    <cellStyle name="Calculation 5 3 2 6" xfId="5000"/>
    <cellStyle name="Calculation 5 3 2 7" xfId="6503"/>
    <cellStyle name="Calculation 5 3 2 8" xfId="7054"/>
    <cellStyle name="Calculation 5 3 2 9" xfId="7921"/>
    <cellStyle name="Calculation 5 3 3" xfId="3030"/>
    <cellStyle name="Calculation 5 3 4" xfId="2841"/>
    <cellStyle name="Calculation 5 3 5" xfId="4835"/>
    <cellStyle name="Calculation 5 3 6" xfId="3612"/>
    <cellStyle name="Calculation 5 3 7" xfId="6373"/>
    <cellStyle name="Calculation 5 3 8" xfId="6504"/>
    <cellStyle name="Calculation 5 3 9" xfId="7055"/>
    <cellStyle name="Calculation 5 3_анекси - фирми со кредити(КРИС)" xfId="827"/>
    <cellStyle name="Calculation 5 4" xfId="3026"/>
    <cellStyle name="Calculation 5 5" xfId="2845"/>
    <cellStyle name="Calculation 5 6" xfId="4838"/>
    <cellStyle name="Calculation 5 7" xfId="3608"/>
    <cellStyle name="Calculation 5 8" xfId="6470"/>
    <cellStyle name="Calculation 5 9" xfId="6508"/>
    <cellStyle name="Calculation 5_aneks pokazateli-dejnosti" xfId="828"/>
    <cellStyle name="Calculation 6" xfId="829"/>
    <cellStyle name="Calculation 6 10" xfId="7053"/>
    <cellStyle name="Calculation 6 11" xfId="7924"/>
    <cellStyle name="Calculation 6 12" xfId="6983"/>
    <cellStyle name="Calculation 6 13" xfId="6790"/>
    <cellStyle name="Calculation 6 14" xfId="8848"/>
    <cellStyle name="Calculation 6 2" xfId="830"/>
    <cellStyle name="Calculation 6 2 10" xfId="6886"/>
    <cellStyle name="Calculation 6 2 11" xfId="6982"/>
    <cellStyle name="Calculation 6 2 12" xfId="6791"/>
    <cellStyle name="Calculation 6 2 13" xfId="9008"/>
    <cellStyle name="Calculation 6 2 2" xfId="831"/>
    <cellStyle name="Calculation 6 2 2 10" xfId="6887"/>
    <cellStyle name="Calculation 6 2 2 11" xfId="6981"/>
    <cellStyle name="Calculation 6 2 2 12" xfId="6792"/>
    <cellStyle name="Calculation 6 2 2 13" xfId="9007"/>
    <cellStyle name="Calculation 6 2 2 2" xfId="832"/>
    <cellStyle name="Calculation 6 2 2 2 10" xfId="7380"/>
    <cellStyle name="Calculation 6 2 2 2 11" xfId="6793"/>
    <cellStyle name="Calculation 6 2 2 2 12" xfId="9006"/>
    <cellStyle name="Calculation 6 2 2 2 2" xfId="3035"/>
    <cellStyle name="Calculation 6 2 2 2 3" xfId="2836"/>
    <cellStyle name="Calculation 6 2 2 2 4" xfId="4830"/>
    <cellStyle name="Calculation 6 2 2 2 5" xfId="4787"/>
    <cellStyle name="Calculation 6 2 2 2 6" xfId="4996"/>
    <cellStyle name="Calculation 6 2 2 2 7" xfId="6500"/>
    <cellStyle name="Calculation 6 2 2 2 8" xfId="7051"/>
    <cellStyle name="Calculation 6 2 2 2 9" xfId="6888"/>
    <cellStyle name="Calculation 6 2 2 3" xfId="3034"/>
    <cellStyle name="Calculation 6 2 2 4" xfId="2837"/>
    <cellStyle name="Calculation 6 2 2 5" xfId="4831"/>
    <cellStyle name="Calculation 6 2 2 6" xfId="3616"/>
    <cellStyle name="Calculation 6 2 2 7" xfId="4997"/>
    <cellStyle name="Calculation 6 2 2 8" xfId="6501"/>
    <cellStyle name="Calculation 6 2 2 9" xfId="7052"/>
    <cellStyle name="Calculation 6 2 2_анекси - фирми со кредити(КРИС)" xfId="833"/>
    <cellStyle name="Calculation 6 2 3" xfId="3033"/>
    <cellStyle name="Calculation 6 2 4" xfId="2838"/>
    <cellStyle name="Calculation 6 2 5" xfId="4832"/>
    <cellStyle name="Calculation 6 2 6" xfId="3615"/>
    <cellStyle name="Calculation 6 2 7" xfId="4998"/>
    <cellStyle name="Calculation 6 2 8" xfId="6256"/>
    <cellStyle name="Calculation 6 2 9" xfId="7423"/>
    <cellStyle name="Calculation 6 2_aneks pokazateli-dejnosti" xfId="834"/>
    <cellStyle name="Calculation 6 3" xfId="835"/>
    <cellStyle name="Calculation 6 3 10" xfId="6889"/>
    <cellStyle name="Calculation 6 3 11" xfId="7438"/>
    <cellStyle name="Calculation 6 3 12" xfId="8369"/>
    <cellStyle name="Calculation 6 3 13" xfId="9005"/>
    <cellStyle name="Calculation 6 3 2" xfId="836"/>
    <cellStyle name="Calculation 6 3 2 10" xfId="6921"/>
    <cellStyle name="Calculation 6 3 2 11" xfId="6794"/>
    <cellStyle name="Calculation 6 3 2 12" xfId="9004"/>
    <cellStyle name="Calculation 6 3 2 2" xfId="3037"/>
    <cellStyle name="Calculation 6 3 2 3" xfId="2834"/>
    <cellStyle name="Calculation 6 3 2 4" xfId="4828"/>
    <cellStyle name="Calculation 6 3 2 5" xfId="3618"/>
    <cellStyle name="Calculation 6 3 2 6" xfId="4995"/>
    <cellStyle name="Calculation 6 3 2 7" xfId="6498"/>
    <cellStyle name="Calculation 6 3 2 8" xfId="6964"/>
    <cellStyle name="Calculation 6 3 2 9" xfId="6890"/>
    <cellStyle name="Calculation 6 3 3" xfId="3036"/>
    <cellStyle name="Calculation 6 3 4" xfId="2835"/>
    <cellStyle name="Calculation 6 3 5" xfId="4829"/>
    <cellStyle name="Calculation 6 3 6" xfId="3617"/>
    <cellStyle name="Calculation 6 3 7" xfId="6374"/>
    <cellStyle name="Calculation 6 3 8" xfId="6499"/>
    <cellStyle name="Calculation 6 3 9" xfId="6963"/>
    <cellStyle name="Calculation 6 3_анекси - фирми со кредити(КРИС)" xfId="837"/>
    <cellStyle name="Calculation 6 4" xfId="3032"/>
    <cellStyle name="Calculation 6 5" xfId="2839"/>
    <cellStyle name="Calculation 6 6" xfId="4833"/>
    <cellStyle name="Calculation 6 7" xfId="3614"/>
    <cellStyle name="Calculation 6 8" xfId="4999"/>
    <cellStyle name="Calculation 6 9" xfId="6502"/>
    <cellStyle name="Calculation 6_aneks pokazateli-dejnosti" xfId="838"/>
    <cellStyle name="Calculation 7" xfId="839"/>
    <cellStyle name="Calculation 7 10" xfId="7050"/>
    <cellStyle name="Calculation 7 11" xfId="7927"/>
    <cellStyle name="Calculation 7 12" xfId="6959"/>
    <cellStyle name="Calculation 7 13" xfId="6810"/>
    <cellStyle name="Calculation 7 14" xfId="8981"/>
    <cellStyle name="Calculation 7 2" xfId="840"/>
    <cellStyle name="Calculation 7 2 10" xfId="6891"/>
    <cellStyle name="Calculation 7 2 11" xfId="6920"/>
    <cellStyle name="Calculation 7 2 12" xfId="6817"/>
    <cellStyle name="Calculation 7 2 13" xfId="9003"/>
    <cellStyle name="Calculation 7 2 2" xfId="841"/>
    <cellStyle name="Calculation 7 2 2 10" xfId="6892"/>
    <cellStyle name="Calculation 7 2 2 11" xfId="6919"/>
    <cellStyle name="Calculation 7 2 2 12" xfId="6818"/>
    <cellStyle name="Calculation 7 2 2 13" xfId="9002"/>
    <cellStyle name="Calculation 7 2 2 2" xfId="842"/>
    <cellStyle name="Calculation 7 2 2 2 10" xfId="6918"/>
    <cellStyle name="Calculation 7 2 2 2 11" xfId="6819"/>
    <cellStyle name="Calculation 7 2 2 2 12" xfId="9001"/>
    <cellStyle name="Calculation 7 2 2 2 2" xfId="3041"/>
    <cellStyle name="Calculation 7 2 2 2 3" xfId="2830"/>
    <cellStyle name="Calculation 7 2 2 2 4" xfId="4824"/>
    <cellStyle name="Calculation 7 2 2 2 5" xfId="3622"/>
    <cellStyle name="Calculation 7 2 2 2 6" xfId="4991"/>
    <cellStyle name="Calculation 7 2 2 2 7" xfId="6495"/>
    <cellStyle name="Calculation 7 2 2 2 8" xfId="7048"/>
    <cellStyle name="Calculation 7 2 2 2 9" xfId="6893"/>
    <cellStyle name="Calculation 7 2 2 3" xfId="3040"/>
    <cellStyle name="Calculation 7 2 2 4" xfId="2831"/>
    <cellStyle name="Calculation 7 2 2 5" xfId="4825"/>
    <cellStyle name="Calculation 7 2 2 6" xfId="3621"/>
    <cellStyle name="Calculation 7 2 2 7" xfId="4992"/>
    <cellStyle name="Calculation 7 2 2 8" xfId="6496"/>
    <cellStyle name="Calculation 7 2 2 9" xfId="7049"/>
    <cellStyle name="Calculation 7 2 2_анекси - фирми со кредити(КРИС)" xfId="843"/>
    <cellStyle name="Calculation 7 2 3" xfId="3039"/>
    <cellStyle name="Calculation 7 2 4" xfId="2832"/>
    <cellStyle name="Calculation 7 2 5" xfId="4826"/>
    <cellStyle name="Calculation 7 2 6" xfId="3620"/>
    <cellStyle name="Calculation 7 2 7" xfId="4993"/>
    <cellStyle name="Calculation 7 2 8" xfId="6353"/>
    <cellStyle name="Calculation 7 2 9" xfId="7425"/>
    <cellStyle name="Calculation 7 2_aneks pokazateli-dejnosti" xfId="844"/>
    <cellStyle name="Calculation 7 3" xfId="845"/>
    <cellStyle name="Calculation 7 3 10" xfId="6894"/>
    <cellStyle name="Calculation 7 3 11" xfId="6917"/>
    <cellStyle name="Calculation 7 3 12" xfId="6820"/>
    <cellStyle name="Calculation 7 3 13" xfId="9000"/>
    <cellStyle name="Calculation 7 3 2" xfId="846"/>
    <cellStyle name="Calculation 7 3 2 10" xfId="7387"/>
    <cellStyle name="Calculation 7 3 2 11" xfId="6821"/>
    <cellStyle name="Calculation 7 3 2 12" xfId="8999"/>
    <cellStyle name="Calculation 7 3 2 2" xfId="3043"/>
    <cellStyle name="Calculation 7 3 2 3" xfId="2828"/>
    <cellStyle name="Calculation 7 3 2 4" xfId="4822"/>
    <cellStyle name="Calculation 7 3 2 5" xfId="3623"/>
    <cellStyle name="Calculation 7 3 2 6" xfId="4989"/>
    <cellStyle name="Calculation 7 3 2 7" xfId="6493"/>
    <cellStyle name="Calculation 7 3 2 8" xfId="5959"/>
    <cellStyle name="Calculation 7 3 2 9" xfId="6895"/>
    <cellStyle name="Calculation 7 3 3" xfId="3042"/>
    <cellStyle name="Calculation 7 3 4" xfId="2829"/>
    <cellStyle name="Calculation 7 3 5" xfId="4823"/>
    <cellStyle name="Calculation 7 3 6" xfId="5328"/>
    <cellStyle name="Calculation 7 3 7" xfId="4990"/>
    <cellStyle name="Calculation 7 3 8" xfId="6494"/>
    <cellStyle name="Calculation 7 3 9" xfId="7047"/>
    <cellStyle name="Calculation 7 3_анекси - фирми со кредити(КРИС)" xfId="847"/>
    <cellStyle name="Calculation 7 4" xfId="3038"/>
    <cellStyle name="Calculation 7 5" xfId="2833"/>
    <cellStyle name="Calculation 7 6" xfId="4827"/>
    <cellStyle name="Calculation 7 7" xfId="3619"/>
    <cellStyle name="Calculation 7 8" xfId="4994"/>
    <cellStyle name="Calculation 7 9" xfId="6497"/>
    <cellStyle name="Calculation 7_aneks pokazateli-dejnosti" xfId="848"/>
    <cellStyle name="Calculation 8" xfId="849"/>
    <cellStyle name="Calculation 8 10" xfId="7046"/>
    <cellStyle name="Calculation 8 11" xfId="6896"/>
    <cellStyle name="Calculation 8 12" xfId="6916"/>
    <cellStyle name="Calculation 8 13" xfId="6822"/>
    <cellStyle name="Calculation 8 14" xfId="8998"/>
    <cellStyle name="Calculation 8 2" xfId="850"/>
    <cellStyle name="Calculation 8 2 10" xfId="6897"/>
    <cellStyle name="Calculation 8 2 11" xfId="6915"/>
    <cellStyle name="Calculation 8 2 12" xfId="7429"/>
    <cellStyle name="Calculation 8 2 13" xfId="8997"/>
    <cellStyle name="Calculation 8 2 2" xfId="851"/>
    <cellStyle name="Calculation 8 2 2 10" xfId="6898"/>
    <cellStyle name="Calculation 8 2 2 11" xfId="6914"/>
    <cellStyle name="Calculation 8 2 2 12" xfId="8912"/>
    <cellStyle name="Calculation 8 2 2 13" xfId="8996"/>
    <cellStyle name="Calculation 8 2 2 2" xfId="852"/>
    <cellStyle name="Calculation 8 2 2 2 10" xfId="6913"/>
    <cellStyle name="Calculation 8 2 2 2 11" xfId="8913"/>
    <cellStyle name="Calculation 8 2 2 2 12" xfId="8982"/>
    <cellStyle name="Calculation 8 2 2 2 2" xfId="3047"/>
    <cellStyle name="Calculation 8 2 2 2 3" xfId="2824"/>
    <cellStyle name="Calculation 8 2 2 2 4" xfId="4820"/>
    <cellStyle name="Calculation 8 2 2 2 5" xfId="3627"/>
    <cellStyle name="Calculation 8 2 2 2 6" xfId="4986"/>
    <cellStyle name="Calculation 8 2 2 2 7" xfId="6489"/>
    <cellStyle name="Calculation 8 2 2 2 8" xfId="7043"/>
    <cellStyle name="Calculation 8 2 2 2 9" xfId="7931"/>
    <cellStyle name="Calculation 8 2 2 3" xfId="3046"/>
    <cellStyle name="Calculation 8 2 2 4" xfId="2825"/>
    <cellStyle name="Calculation 8 2 2 5" xfId="4789"/>
    <cellStyle name="Calculation 8 2 2 6" xfId="3626"/>
    <cellStyle name="Calculation 8 2 2 7" xfId="4987"/>
    <cellStyle name="Calculation 8 2 2 8" xfId="6490"/>
    <cellStyle name="Calculation 8 2 2 9" xfId="7044"/>
    <cellStyle name="Calculation 8 2 2_анекси - фирми со кредити(КРИС)" xfId="853"/>
    <cellStyle name="Calculation 8 2 3" xfId="3045"/>
    <cellStyle name="Calculation 8 2 4" xfId="2826"/>
    <cellStyle name="Calculation 8 2 5" xfId="4788"/>
    <cellStyle name="Calculation 8 2 6" xfId="3625"/>
    <cellStyle name="Calculation 8 2 7" xfId="4988"/>
    <cellStyle name="Calculation 8 2 8" xfId="6491"/>
    <cellStyle name="Calculation 8 2 9" xfId="7045"/>
    <cellStyle name="Calculation 8 2_aneks pokazateli-dejnosti" xfId="854"/>
    <cellStyle name="Calculation 8 3" xfId="855"/>
    <cellStyle name="Calculation 8 3 10" xfId="6899"/>
    <cellStyle name="Calculation 8 3 11" xfId="6912"/>
    <cellStyle name="Calculation 8 3 12" xfId="6961"/>
    <cellStyle name="Calculation 8 3 13" xfId="8995"/>
    <cellStyle name="Calculation 8 3 2" xfId="856"/>
    <cellStyle name="Calculation 8 3 2 10" xfId="6911"/>
    <cellStyle name="Calculation 8 3 2 11" xfId="6906"/>
    <cellStyle name="Calculation 8 3 2 12" xfId="8994"/>
    <cellStyle name="Calculation 8 3 2 2" xfId="3049"/>
    <cellStyle name="Calculation 8 3 2 3" xfId="2822"/>
    <cellStyle name="Calculation 8 3 2 4" xfId="4818"/>
    <cellStyle name="Calculation 8 3 2 5" xfId="3629"/>
    <cellStyle name="Calculation 8 3 2 6" xfId="4984"/>
    <cellStyle name="Calculation 8 3 2 7" xfId="6487"/>
    <cellStyle name="Calculation 8 3 2 8" xfId="7041"/>
    <cellStyle name="Calculation 8 3 2 9" xfId="6900"/>
    <cellStyle name="Calculation 8 3 3" xfId="3048"/>
    <cellStyle name="Calculation 8 3 4" xfId="2823"/>
    <cellStyle name="Calculation 8 3 5" xfId="4819"/>
    <cellStyle name="Calculation 8 3 6" xfId="3628"/>
    <cellStyle name="Calculation 8 3 7" xfId="4985"/>
    <cellStyle name="Calculation 8 3 8" xfId="6488"/>
    <cellStyle name="Calculation 8 3 9" xfId="7042"/>
    <cellStyle name="Calculation 8 3_анекси - фирми со кредити(КРИС)" xfId="857"/>
    <cellStyle name="Calculation 8 4" xfId="3044"/>
    <cellStyle name="Calculation 8 5" xfId="2827"/>
    <cellStyle name="Calculation 8 6" xfId="4821"/>
    <cellStyle name="Calculation 8 7" xfId="3624"/>
    <cellStyle name="Calculation 8 8" xfId="6379"/>
    <cellStyle name="Calculation 8 9" xfId="6492"/>
    <cellStyle name="Calculation 8_aneks pokazateli-dejnosti" xfId="858"/>
    <cellStyle name="Calculation 9" xfId="859"/>
    <cellStyle name="Calculation 9 10" xfId="7040"/>
    <cellStyle name="Calculation 9 11" xfId="6901"/>
    <cellStyle name="Calculation 9 12" xfId="7413"/>
    <cellStyle name="Calculation 9 13" xfId="6907"/>
    <cellStyle name="Calculation 9 14" xfId="8993"/>
    <cellStyle name="Calculation 9 2" xfId="860"/>
    <cellStyle name="Calculation 9 2 10" xfId="6902"/>
    <cellStyle name="Calculation 9 2 11" xfId="6960"/>
    <cellStyle name="Calculation 9 2 12" xfId="6908"/>
    <cellStyle name="Calculation 9 2 13" xfId="8992"/>
    <cellStyle name="Calculation 9 2 2" xfId="861"/>
    <cellStyle name="Calculation 9 2 2 10" xfId="6903"/>
    <cellStyle name="Calculation 9 2 2 11" xfId="7412"/>
    <cellStyle name="Calculation 9 2 2 12" xfId="8911"/>
    <cellStyle name="Calculation 9 2 2 13" xfId="8991"/>
    <cellStyle name="Calculation 9 2 2 2" xfId="862"/>
    <cellStyle name="Calculation 9 2 2 2 10" xfId="6910"/>
    <cellStyle name="Calculation 9 2 2 2 11" xfId="6909"/>
    <cellStyle name="Calculation 9 2 2 2 12" xfId="8849"/>
    <cellStyle name="Calculation 9 2 2 2 2" xfId="3053"/>
    <cellStyle name="Calculation 9 2 2 2 3" xfId="2818"/>
    <cellStyle name="Calculation 9 2 2 2 4" xfId="4815"/>
    <cellStyle name="Calculation 9 2 2 2 5" xfId="3648"/>
    <cellStyle name="Calculation 9 2 2 2 6" xfId="4980"/>
    <cellStyle name="Calculation 9 2 2 2 7" xfId="6483"/>
    <cellStyle name="Calculation 9 2 2 2 8" xfId="7037"/>
    <cellStyle name="Calculation 9 2 2 2 9" xfId="7925"/>
    <cellStyle name="Calculation 9 2 2 3" xfId="3052"/>
    <cellStyle name="Calculation 9 2 2 4" xfId="2819"/>
    <cellStyle name="Calculation 9 2 2 5" xfId="4816"/>
    <cellStyle name="Calculation 9 2 2 6" xfId="3647"/>
    <cellStyle name="Calculation 9 2 2 7" xfId="4981"/>
    <cellStyle name="Calculation 9 2 2 8" xfId="6484"/>
    <cellStyle name="Calculation 9 2 2 9" xfId="7038"/>
    <cellStyle name="Calculation 9 2 2_анекси - фирми со кредити(КРИС)" xfId="863"/>
    <cellStyle name="Calculation 9 2 3" xfId="3051"/>
    <cellStyle name="Calculation 9 2 4" xfId="2820"/>
    <cellStyle name="Calculation 9 2 5" xfId="4691"/>
    <cellStyle name="Calculation 9 2 6" xfId="3646"/>
    <cellStyle name="Calculation 9 2 7" xfId="4982"/>
    <cellStyle name="Calculation 9 2 8" xfId="6485"/>
    <cellStyle name="Calculation 9 2 9" xfId="7039"/>
    <cellStyle name="Calculation 9 2_aneks pokazateli-dejnosti" xfId="864"/>
    <cellStyle name="Calculation 9 3" xfId="865"/>
    <cellStyle name="Calculation 9 3 10" xfId="6904"/>
    <cellStyle name="Calculation 9 3 11" xfId="7386"/>
    <cellStyle name="Calculation 9 3 12" xfId="7149"/>
    <cellStyle name="Calculation 9 3 13" xfId="8990"/>
    <cellStyle name="Calculation 9 3 2" xfId="866"/>
    <cellStyle name="Calculation 9 3 2 10" xfId="7428"/>
    <cellStyle name="Calculation 9 3 2 11" xfId="7150"/>
    <cellStyle name="Calculation 9 3 2 12" xfId="8989"/>
    <cellStyle name="Calculation 9 3 2 2" xfId="3055"/>
    <cellStyle name="Calculation 9 3 2 3" xfId="2816"/>
    <cellStyle name="Calculation 9 3 2 4" xfId="4813"/>
    <cellStyle name="Calculation 9 3 2 5" xfId="3650"/>
    <cellStyle name="Calculation 9 3 2 6" xfId="4978"/>
    <cellStyle name="Calculation 9 3 2 7" xfId="6481"/>
    <cellStyle name="Calculation 9 3 2 8" xfId="7035"/>
    <cellStyle name="Calculation 9 3 2 9" xfId="6905"/>
    <cellStyle name="Calculation 9 3 3" xfId="3054"/>
    <cellStyle name="Calculation 9 3 4" xfId="2817"/>
    <cellStyle name="Calculation 9 3 5" xfId="4814"/>
    <cellStyle name="Calculation 9 3 6" xfId="3649"/>
    <cellStyle name="Calculation 9 3 7" xfId="4979"/>
    <cellStyle name="Calculation 9 3 8" xfId="6482"/>
    <cellStyle name="Calculation 9 3 9" xfId="7036"/>
    <cellStyle name="Calculation 9 3_анекси - фирми со кредити(КРИС)" xfId="867"/>
    <cellStyle name="Calculation 9 4" xfId="3050"/>
    <cellStyle name="Calculation 9 5" xfId="2821"/>
    <cellStyle name="Calculation 9 6" xfId="4817"/>
    <cellStyle name="Calculation 9 7" xfId="3645"/>
    <cellStyle name="Calculation 9 8" xfId="4983"/>
    <cellStyle name="Calculation 9 9" xfId="6486"/>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10" xfId="7164"/>
    <cellStyle name="clsAltData 11" xfId="8362"/>
    <cellStyle name="clsAltData 12" xfId="7915"/>
    <cellStyle name="clsAltData 2" xfId="890"/>
    <cellStyle name="clsAltData 2 10" xfId="7165"/>
    <cellStyle name="clsAltData 2 11" xfId="7359"/>
    <cellStyle name="clsAltData 2 12" xfId="7811"/>
    <cellStyle name="clsAltData 2 2" xfId="891"/>
    <cellStyle name="clsAltData 2 2 10" xfId="7422"/>
    <cellStyle name="clsAltData 2 2 11" xfId="8229"/>
    <cellStyle name="clsAltData 2 2 2" xfId="3070"/>
    <cellStyle name="clsAltData 2 2 3" xfId="3674"/>
    <cellStyle name="clsAltData 2 2 4" xfId="3957"/>
    <cellStyle name="clsAltData 2 2 5" xfId="4926"/>
    <cellStyle name="clsAltData 2 2 6" xfId="6582"/>
    <cellStyle name="clsAltData 2 2 7" xfId="6989"/>
    <cellStyle name="clsAltData 2 2 8" xfId="6814"/>
    <cellStyle name="clsAltData 2 2 9" xfId="7166"/>
    <cellStyle name="clsAltData 2 3" xfId="3069"/>
    <cellStyle name="clsAltData 2 4" xfId="3673"/>
    <cellStyle name="clsAltData 2 5" xfId="3958"/>
    <cellStyle name="clsAltData 2 6" xfId="4925"/>
    <cellStyle name="clsAltData 2 7" xfId="6581"/>
    <cellStyle name="clsAltData 2 8" xfId="6988"/>
    <cellStyle name="clsAltData 2 9" xfId="6815"/>
    <cellStyle name="clsAltData 2_анекси - фирми со кредити(КРИС)" xfId="892"/>
    <cellStyle name="clsAltData 3" xfId="3068"/>
    <cellStyle name="clsAltData 4" xfId="3672"/>
    <cellStyle name="clsAltData 5" xfId="3959"/>
    <cellStyle name="clsAltData 6" xfId="4924"/>
    <cellStyle name="clsAltData 7" xfId="6580"/>
    <cellStyle name="clsAltData 8" xfId="6987"/>
    <cellStyle name="clsAltData 9" xfId="6816"/>
    <cellStyle name="clsAltData_aneks pokazateli-dejnosti" xfId="893"/>
    <cellStyle name="clsAltMRVData" xfId="894"/>
    <cellStyle name="clsAltMRVData 10" xfId="7167"/>
    <cellStyle name="clsAltMRVData 11" xfId="7427"/>
    <cellStyle name="clsAltMRVData 12" xfId="7914"/>
    <cellStyle name="clsAltMRVData 2" xfId="895"/>
    <cellStyle name="clsAltMRVData 2 10" xfId="7168"/>
    <cellStyle name="clsAltMRVData 2 11" xfId="7358"/>
    <cellStyle name="clsAltMRVData 2 12" xfId="7812"/>
    <cellStyle name="clsAltMRVData 2 2" xfId="896"/>
    <cellStyle name="clsAltMRVData 2 2 10" xfId="7357"/>
    <cellStyle name="clsAltMRVData 2 2 11" xfId="8230"/>
    <cellStyle name="clsAltMRVData 2 2 2" xfId="3073"/>
    <cellStyle name="clsAltMRVData 2 2 3" xfId="3676"/>
    <cellStyle name="clsAltMRVData 2 2 4" xfId="5854"/>
    <cellStyle name="clsAltMRVData 2 2 5" xfId="4929"/>
    <cellStyle name="clsAltMRVData 2 2 6" xfId="6585"/>
    <cellStyle name="clsAltMRVData 2 2 7" xfId="6992"/>
    <cellStyle name="clsAltMRVData 2 2 8" xfId="6811"/>
    <cellStyle name="clsAltMRVData 2 2 9" xfId="7169"/>
    <cellStyle name="clsAltMRVData 2 3" xfId="3072"/>
    <cellStyle name="clsAltMRVData 2 4" xfId="5341"/>
    <cellStyle name="clsAltMRVData 2 5" xfId="3955"/>
    <cellStyle name="clsAltMRVData 2 6" xfId="4928"/>
    <cellStyle name="clsAltMRVData 2 7" xfId="6584"/>
    <cellStyle name="clsAltMRVData 2 8" xfId="6991"/>
    <cellStyle name="clsAltMRVData 2 9" xfId="6812"/>
    <cellStyle name="clsAltMRVData 2_анекси - фирми со кредити(КРИС)" xfId="897"/>
    <cellStyle name="clsAltMRVData 3" xfId="3071"/>
    <cellStyle name="clsAltMRVData 4" xfId="3675"/>
    <cellStyle name="clsAltMRVData 5" xfId="3956"/>
    <cellStyle name="clsAltMRVData 6" xfId="4927"/>
    <cellStyle name="clsAltMRVData 7" xfId="6583"/>
    <cellStyle name="clsAltMRVData 8" xfId="6990"/>
    <cellStyle name="clsAltMRVData 9" xfId="6813"/>
    <cellStyle name="clsAltMRVData_aneks pokazateli-dejnosti" xfId="898"/>
    <cellStyle name="clsBlank" xfId="899"/>
    <cellStyle name="clsColumnHeader" xfId="900"/>
    <cellStyle name="clsColumnHeader 10" xfId="7171"/>
    <cellStyle name="clsColumnHeader 11" xfId="7264"/>
    <cellStyle name="clsColumnHeader 12" xfId="8231"/>
    <cellStyle name="clsColumnHeader 2" xfId="901"/>
    <cellStyle name="clsColumnHeader 2 10" xfId="7172"/>
    <cellStyle name="clsColumnHeader 2 11" xfId="7944"/>
    <cellStyle name="clsColumnHeader 2 12" xfId="8232"/>
    <cellStyle name="clsColumnHeader 2 2" xfId="902"/>
    <cellStyle name="clsColumnHeader 2 2 10" xfId="7920"/>
    <cellStyle name="clsColumnHeader 2 2 11" xfId="8233"/>
    <cellStyle name="clsColumnHeader 2 2 2" xfId="3077"/>
    <cellStyle name="clsColumnHeader 2 2 3" xfId="5331"/>
    <cellStyle name="clsColumnHeader 2 2 4" xfId="2534"/>
    <cellStyle name="clsColumnHeader 2 2 5" xfId="4933"/>
    <cellStyle name="clsColumnHeader 2 2 6" xfId="6586"/>
    <cellStyle name="clsColumnHeader 2 2 7" xfId="7388"/>
    <cellStyle name="clsColumnHeader 2 2 8" xfId="6809"/>
    <cellStyle name="clsColumnHeader 2 2 9" xfId="7173"/>
    <cellStyle name="clsColumnHeader 2 3" xfId="3076"/>
    <cellStyle name="clsColumnHeader 2 4" xfId="2536"/>
    <cellStyle name="clsColumnHeader 2 5" xfId="3670"/>
    <cellStyle name="clsColumnHeader 2 6" xfId="4932"/>
    <cellStyle name="clsColumnHeader 2 7" xfId="6361"/>
    <cellStyle name="clsColumnHeader 2 8" xfId="6994"/>
    <cellStyle name="clsColumnHeader 2 9" xfId="7937"/>
    <cellStyle name="clsColumnHeader 2_анекси - фирми со кредити(КРИС)" xfId="903"/>
    <cellStyle name="clsColumnHeader 3" xfId="3075"/>
    <cellStyle name="clsColumnHeader 4" xfId="2535"/>
    <cellStyle name="clsColumnHeader 5" xfId="3671"/>
    <cellStyle name="clsColumnHeader 6" xfId="4931"/>
    <cellStyle name="clsColumnHeader 7" xfId="6362"/>
    <cellStyle name="clsColumnHeader 8" xfId="6993"/>
    <cellStyle name="clsColumnHeader 9" xfId="7938"/>
    <cellStyle name="clsColumnHeader_aneks pokazateli-dejnosti" xfId="904"/>
    <cellStyle name="clsData" xfId="905"/>
    <cellStyle name="clsData 10" xfId="7174"/>
    <cellStyle name="clsData 11" xfId="8942"/>
    <cellStyle name="clsData 12" xfId="8846"/>
    <cellStyle name="clsData 2" xfId="906"/>
    <cellStyle name="clsData 2 10" xfId="7175"/>
    <cellStyle name="clsData 2 11" xfId="8909"/>
    <cellStyle name="clsData 2 12" xfId="8234"/>
    <cellStyle name="clsData 2 2" xfId="907"/>
    <cellStyle name="clsData 2 2 10" xfId="7263"/>
    <cellStyle name="clsData 2 2 11" xfId="8235"/>
    <cellStyle name="clsData 2 2 2" xfId="3080"/>
    <cellStyle name="clsData 2 2 3" xfId="3916"/>
    <cellStyle name="clsData 2 2 4" xfId="2531"/>
    <cellStyle name="clsData 2 2 5" xfId="6472"/>
    <cellStyle name="clsData 2 2 6" xfId="6358"/>
    <cellStyle name="clsData 2 2 7" xfId="6997"/>
    <cellStyle name="clsData 2 2 8" xfId="7934"/>
    <cellStyle name="clsData 2 2 9" xfId="7176"/>
    <cellStyle name="clsData 2 3" xfId="3079"/>
    <cellStyle name="clsData 2 4" xfId="2530"/>
    <cellStyle name="clsData 2 5" xfId="2532"/>
    <cellStyle name="clsData 2 6" xfId="6469"/>
    <cellStyle name="clsData 2 7" xfId="6359"/>
    <cellStyle name="clsData 2 8" xfId="6996"/>
    <cellStyle name="clsData 2 9" xfId="7935"/>
    <cellStyle name="clsData 2_анекси - фирми со кредити(КРИС)" xfId="908"/>
    <cellStyle name="clsData 3" xfId="3078"/>
    <cellStyle name="clsData 4" xfId="4086"/>
    <cellStyle name="clsData 5" xfId="2533"/>
    <cellStyle name="clsData 6" xfId="4934"/>
    <cellStyle name="clsData 7" xfId="6360"/>
    <cellStyle name="clsData 8" xfId="6995"/>
    <cellStyle name="clsData 9" xfId="7936"/>
    <cellStyle name="clsData_aneks pokazateli-dejnosti" xfId="909"/>
    <cellStyle name="clsDefault" xfId="910"/>
    <cellStyle name="clsFooter" xfId="911"/>
    <cellStyle name="clsFooter 10" xfId="7178"/>
    <cellStyle name="clsFooter 11" xfId="7262"/>
    <cellStyle name="clsFooter 12" xfId="8236"/>
    <cellStyle name="clsFooter 2" xfId="912"/>
    <cellStyle name="clsFooter 2 10" xfId="7179"/>
    <cellStyle name="clsFooter 2 11" xfId="7261"/>
    <cellStyle name="clsFooter 2 12" xfId="8237"/>
    <cellStyle name="clsFooter 2 2" xfId="913"/>
    <cellStyle name="clsFooter 2 2 10" xfId="7260"/>
    <cellStyle name="clsFooter 2 2 11" xfId="8238"/>
    <cellStyle name="clsFooter 2 2 2" xfId="3084"/>
    <cellStyle name="clsFooter 2 2 3" xfId="4084"/>
    <cellStyle name="clsFooter 2 2 4" xfId="4799"/>
    <cellStyle name="clsFooter 2 2 5" xfId="4938"/>
    <cellStyle name="clsFooter 2 2 6" xfId="6590"/>
    <cellStyle name="clsFooter 2 2 7" xfId="7000"/>
    <cellStyle name="clsFooter 2 2 8" xfId="6806"/>
    <cellStyle name="clsFooter 2 2 9" xfId="7180"/>
    <cellStyle name="clsFooter 2 3" xfId="3083"/>
    <cellStyle name="clsFooter 2 4" xfId="2542"/>
    <cellStyle name="clsFooter 2 5" xfId="3666"/>
    <cellStyle name="clsFooter 2 6" xfId="4937"/>
    <cellStyle name="clsFooter 2 7" xfId="6589"/>
    <cellStyle name="clsFooter 2 8" xfId="7442"/>
    <cellStyle name="clsFooter 2 9" xfId="6807"/>
    <cellStyle name="clsFooter 2_анекси - фирми со кредити(КРИС)" xfId="914"/>
    <cellStyle name="clsFooter 3" xfId="3082"/>
    <cellStyle name="clsFooter 4" xfId="3918"/>
    <cellStyle name="clsFooter 5" xfId="3667"/>
    <cellStyle name="clsFooter 6" xfId="4936"/>
    <cellStyle name="clsFooter 7" xfId="6588"/>
    <cellStyle name="clsFooter 8" xfId="6999"/>
    <cellStyle name="clsFooter 9" xfId="6808"/>
    <cellStyle name="clsFooter_aneks pokazateli-dejnosti" xfId="915"/>
    <cellStyle name="clsIndexTableTitle" xfId="916"/>
    <cellStyle name="clsIndexTableTitle 10" xfId="7181"/>
    <cellStyle name="clsIndexTableTitle 11" xfId="7256"/>
    <cellStyle name="clsIndexTableTitle 12" xfId="8239"/>
    <cellStyle name="clsIndexTableTitle 2" xfId="917"/>
    <cellStyle name="clsIndexTableTitle 2 10" xfId="7182"/>
    <cellStyle name="clsIndexTableTitle 2 11" xfId="7177"/>
    <cellStyle name="clsIndexTableTitle 2 12" xfId="8240"/>
    <cellStyle name="clsIndexTableTitle 2 2" xfId="918"/>
    <cellStyle name="clsIndexTableTitle 2 2 10" xfId="7170"/>
    <cellStyle name="clsIndexTableTitle 2 2 11" xfId="8241"/>
    <cellStyle name="clsIndexTableTitle 2 2 2" xfId="3087"/>
    <cellStyle name="clsIndexTableTitle 2 2 3" xfId="2538"/>
    <cellStyle name="clsIndexTableTitle 2 2 4" xfId="3663"/>
    <cellStyle name="clsIndexTableTitle 2 2 5" xfId="4941"/>
    <cellStyle name="clsIndexTableTitle 2 2 6" xfId="6593"/>
    <cellStyle name="clsIndexTableTitle 2 2 7" xfId="5958"/>
    <cellStyle name="clsIndexTableTitle 2 2 8" xfId="6803"/>
    <cellStyle name="clsIndexTableTitle 2 2 9" xfId="7183"/>
    <cellStyle name="clsIndexTableTitle 2 3" xfId="3086"/>
    <cellStyle name="clsIndexTableTitle 2 4" xfId="3924"/>
    <cellStyle name="clsIndexTableTitle 2 5" xfId="3664"/>
    <cellStyle name="clsIndexTableTitle 2 6" xfId="4940"/>
    <cellStyle name="clsIndexTableTitle 2 7" xfId="6592"/>
    <cellStyle name="clsIndexTableTitle 2 8" xfId="7417"/>
    <cellStyle name="clsIndexTableTitle 2 9" xfId="6804"/>
    <cellStyle name="clsIndexTableTitle 2_анекси - фирми со кредити(КРИС)" xfId="919"/>
    <cellStyle name="clsIndexTableTitle 3" xfId="3085"/>
    <cellStyle name="clsIndexTableTitle 4" xfId="3923"/>
    <cellStyle name="clsIndexTableTitle 5" xfId="3665"/>
    <cellStyle name="clsIndexTableTitle 6" xfId="4939"/>
    <cellStyle name="clsIndexTableTitle 7" xfId="6591"/>
    <cellStyle name="clsIndexTableTitle 8" xfId="7415"/>
    <cellStyle name="clsIndexTableTitle 9" xfId="6805"/>
    <cellStyle name="clsIndexTableTitle_aneks pokazateli-dejnosti" xfId="920"/>
    <cellStyle name="clsMRVData" xfId="921"/>
    <cellStyle name="clsMRVData 10" xfId="7184"/>
    <cellStyle name="clsMRVData 11" xfId="7163"/>
    <cellStyle name="clsMRVData 12" xfId="8242"/>
    <cellStyle name="clsMRVData 2" xfId="922"/>
    <cellStyle name="clsMRVData 2 10" xfId="7185"/>
    <cellStyle name="clsMRVData 2 11" xfId="7162"/>
    <cellStyle name="clsMRVData 2 12" xfId="8243"/>
    <cellStyle name="clsMRVData 2 2" xfId="923"/>
    <cellStyle name="clsMRVData 2 2 10" xfId="7161"/>
    <cellStyle name="clsMRVData 2 2 11" xfId="8244"/>
    <cellStyle name="clsMRVData 2 2 2" xfId="3090"/>
    <cellStyle name="clsMRVData 2 2 3" xfId="3938"/>
    <cellStyle name="clsMRVData 2 2 4" xfId="3519"/>
    <cellStyle name="clsMRVData 2 2 5" xfId="4944"/>
    <cellStyle name="clsMRVData 2 2 6" xfId="6594"/>
    <cellStyle name="clsMRVData 2 2 7" xfId="7003"/>
    <cellStyle name="clsMRVData 2 2 8" xfId="6802"/>
    <cellStyle name="clsMRVData 2 2 9" xfId="7186"/>
    <cellStyle name="clsMRVData 2 3" xfId="3089"/>
    <cellStyle name="clsMRVData 2 4" xfId="3929"/>
    <cellStyle name="clsMRVData 2 5" xfId="3520"/>
    <cellStyle name="clsMRVData 2 6" xfId="4943"/>
    <cellStyle name="clsMRVData 2 7" xfId="6356"/>
    <cellStyle name="clsMRVData 2 8" xfId="7002"/>
    <cellStyle name="clsMRVData 2 9" xfId="7932"/>
    <cellStyle name="clsMRVData 2_анекси - фирми со кредити(КРИС)" xfId="924"/>
    <cellStyle name="clsMRVData 3" xfId="3088"/>
    <cellStyle name="clsMRVData 4" xfId="3928"/>
    <cellStyle name="clsMRVData 5" xfId="3521"/>
    <cellStyle name="clsMRVData 6" xfId="4942"/>
    <cellStyle name="clsMRVData 7" xfId="6357"/>
    <cellStyle name="clsMRVData 8" xfId="7001"/>
    <cellStyle name="clsMRVData 9" xfId="7933"/>
    <cellStyle name="clsMRVData_aneks pokazateli-dejnosti" xfId="925"/>
    <cellStyle name="clsReportFooter" xfId="926"/>
    <cellStyle name="clsReportFooter 10" xfId="7187"/>
    <cellStyle name="clsReportFooter 11" xfId="7160"/>
    <cellStyle name="clsReportFooter 12" xfId="8245"/>
    <cellStyle name="clsReportFooter 2" xfId="927"/>
    <cellStyle name="clsReportFooter 2 10" xfId="7188"/>
    <cellStyle name="clsReportFooter 2 11" xfId="7159"/>
    <cellStyle name="clsReportFooter 2 12" xfId="8246"/>
    <cellStyle name="clsReportFooter 2 2" xfId="928"/>
    <cellStyle name="clsReportFooter 2 2 10" xfId="7158"/>
    <cellStyle name="clsReportFooter 2 2 11" xfId="8247"/>
    <cellStyle name="clsReportFooter 2 2 2" xfId="3093"/>
    <cellStyle name="clsReportFooter 2 2 3" xfId="3941"/>
    <cellStyle name="clsReportFooter 2 2 4" xfId="3515"/>
    <cellStyle name="clsReportFooter 2 2 5" xfId="4947"/>
    <cellStyle name="clsReportFooter 2 2 6" xfId="6597"/>
    <cellStyle name="clsReportFooter 2 2 7" xfId="7006"/>
    <cellStyle name="clsReportFooter 2 2 8" xfId="6799"/>
    <cellStyle name="clsReportFooter 2 2 9" xfId="7189"/>
    <cellStyle name="clsReportFooter 2 3" xfId="3092"/>
    <cellStyle name="clsReportFooter 2 4" xfId="3940"/>
    <cellStyle name="clsReportFooter 2 5" xfId="3517"/>
    <cellStyle name="clsReportFooter 2 6" xfId="4946"/>
    <cellStyle name="clsReportFooter 2 7" xfId="6596"/>
    <cellStyle name="clsReportFooter 2 8" xfId="7005"/>
    <cellStyle name="clsReportFooter 2 9" xfId="6800"/>
    <cellStyle name="clsReportFooter 2_анекси - фирми со кредити(КРИС)" xfId="929"/>
    <cellStyle name="clsReportFooter 3" xfId="3091"/>
    <cellStyle name="clsReportFooter 4" xfId="3939"/>
    <cellStyle name="clsReportFooter 5" xfId="3518"/>
    <cellStyle name="clsReportFooter 6" xfId="4945"/>
    <cellStyle name="clsReportFooter 7" xfId="6595"/>
    <cellStyle name="clsReportFooter 8" xfId="7004"/>
    <cellStyle name="clsReportFooter 9" xfId="6801"/>
    <cellStyle name="clsReportFooter_aneks pokazateli-dejnosti" xfId="930"/>
    <cellStyle name="clsReportHeader" xfId="931"/>
    <cellStyle name="clsReportHeader 10" xfId="7190"/>
    <cellStyle name="clsReportHeader 11" xfId="7157"/>
    <cellStyle name="clsReportHeader 12" xfId="8248"/>
    <cellStyle name="clsReportHeader 2" xfId="932"/>
    <cellStyle name="clsReportHeader 2 10" xfId="7231"/>
    <cellStyle name="clsReportHeader 2 11" xfId="7156"/>
    <cellStyle name="clsReportHeader 2 12" xfId="8249"/>
    <cellStyle name="clsReportHeader 2 2" xfId="933"/>
    <cellStyle name="clsReportHeader 2 2 10" xfId="7155"/>
    <cellStyle name="clsReportHeader 2 2 11" xfId="8250"/>
    <cellStyle name="clsReportHeader 2 2 2" xfId="3096"/>
    <cellStyle name="clsReportHeader 2 2 3" xfId="3944"/>
    <cellStyle name="clsReportHeader 2 2 4" xfId="3510"/>
    <cellStyle name="clsReportHeader 2 2 5" xfId="4950"/>
    <cellStyle name="clsReportHeader 2 2 6" xfId="6600"/>
    <cellStyle name="clsReportHeader 2 2 7" xfId="7009"/>
    <cellStyle name="clsReportHeader 2 2 8" xfId="6796"/>
    <cellStyle name="clsReportHeader 2 2 9" xfId="7252"/>
    <cellStyle name="clsReportHeader 2 3" xfId="3095"/>
    <cellStyle name="clsReportHeader 2 4" xfId="3943"/>
    <cellStyle name="clsReportHeader 2 5" xfId="3511"/>
    <cellStyle name="clsReportHeader 2 6" xfId="4949"/>
    <cellStyle name="clsReportHeader 2 7" xfId="6599"/>
    <cellStyle name="clsReportHeader 2 8" xfId="7008"/>
    <cellStyle name="clsReportHeader 2 9" xfId="6797"/>
    <cellStyle name="clsReportHeader 2_анекси - фирми со кредити(КРИС)" xfId="934"/>
    <cellStyle name="clsReportHeader 3" xfId="3094"/>
    <cellStyle name="clsReportHeader 4" xfId="3942"/>
    <cellStyle name="clsReportHeader 5" xfId="3512"/>
    <cellStyle name="clsReportHeader 6" xfId="4948"/>
    <cellStyle name="clsReportHeader 7" xfId="6598"/>
    <cellStyle name="clsReportHeader 8" xfId="7007"/>
    <cellStyle name="clsReportHeader 9" xfId="6798"/>
    <cellStyle name="clsReportHeader_aneks pokazateli-dejnosti" xfId="935"/>
    <cellStyle name="clsRowHeader" xfId="936"/>
    <cellStyle name="clsRowHeader 10" xfId="7253"/>
    <cellStyle name="clsRowHeader 11" xfId="7154"/>
    <cellStyle name="clsRowHeader 12" xfId="8251"/>
    <cellStyle name="clsRowHeader 2" xfId="937"/>
    <cellStyle name="clsRowHeader 2 10" xfId="7254"/>
    <cellStyle name="clsRowHeader 2 11" xfId="7153"/>
    <cellStyle name="clsRowHeader 2 12" xfId="8252"/>
    <cellStyle name="clsRowHeader 2 2" xfId="938"/>
    <cellStyle name="clsRowHeader 2 2 10" xfId="7152"/>
    <cellStyle name="clsRowHeader 2 2 11" xfId="8253"/>
    <cellStyle name="clsRowHeader 2 2 2" xfId="3099"/>
    <cellStyle name="clsRowHeader 2 2 3" xfId="3947"/>
    <cellStyle name="clsRowHeader 2 2 4" xfId="3505"/>
    <cellStyle name="clsRowHeader 2 2 5" xfId="4953"/>
    <cellStyle name="clsRowHeader 2 2 6" xfId="6603"/>
    <cellStyle name="clsRowHeader 2 2 7" xfId="7012"/>
    <cellStyle name="clsRowHeader 2 2 8" xfId="6355"/>
    <cellStyle name="clsRowHeader 2 2 9" xfId="7255"/>
    <cellStyle name="clsRowHeader 2 3" xfId="3098"/>
    <cellStyle name="clsRowHeader 2 4" xfId="3946"/>
    <cellStyle name="clsRowHeader 2 5" xfId="3507"/>
    <cellStyle name="clsRowHeader 2 6" xfId="4952"/>
    <cellStyle name="clsRowHeader 2 7" xfId="6602"/>
    <cellStyle name="clsRowHeader 2 8" xfId="7011"/>
    <cellStyle name="clsRowHeader 2 9" xfId="6254"/>
    <cellStyle name="clsRowHeader 2_анекси - фирми со кредити(КРИС)" xfId="939"/>
    <cellStyle name="clsRowHeader 3" xfId="3097"/>
    <cellStyle name="clsRowHeader 4" xfId="3945"/>
    <cellStyle name="clsRowHeader 5" xfId="3509"/>
    <cellStyle name="clsRowHeader 6" xfId="4951"/>
    <cellStyle name="clsRowHeader 7" xfId="6601"/>
    <cellStyle name="clsRowHeader 8" xfId="7010"/>
    <cellStyle name="clsRowHeader 9" xfId="6795"/>
    <cellStyle name="clsRowHeader_aneks pokazateli-dejnosti" xfId="940"/>
    <cellStyle name="clsScale" xfId="941"/>
    <cellStyle name="clsSection" xfId="942"/>
    <cellStyle name="clsSection 10" xfId="7257"/>
    <cellStyle name="clsSection 11" xfId="7151"/>
    <cellStyle name="clsSection 12" xfId="8254"/>
    <cellStyle name="clsSection 2" xfId="943"/>
    <cellStyle name="clsSection 2 10" xfId="7258"/>
    <cellStyle name="clsSection 2 11" xfId="7941"/>
    <cellStyle name="clsSection 2 12" xfId="8255"/>
    <cellStyle name="clsSection 2 2" xfId="944"/>
    <cellStyle name="clsSection 2 2 10" xfId="7926"/>
    <cellStyle name="clsSection 2 2 11" xfId="8256"/>
    <cellStyle name="clsSection 2 2 2" xfId="3103"/>
    <cellStyle name="clsSection 2 2 3" xfId="3954"/>
    <cellStyle name="clsSection 2 2 4" xfId="3488"/>
    <cellStyle name="clsSection 2 2 5" xfId="4956"/>
    <cellStyle name="clsSection 2 2 6" xfId="6607"/>
    <cellStyle name="clsSection 2 2 7" xfId="7015"/>
    <cellStyle name="clsSection 2 2 8" xfId="6944"/>
    <cellStyle name="clsSection 2 2 9" xfId="7259"/>
    <cellStyle name="clsSection 2 3" xfId="3102"/>
    <cellStyle name="clsSection 2 4" xfId="3953"/>
    <cellStyle name="clsSection 2 5" xfId="3489"/>
    <cellStyle name="clsSection 2 6" xfId="4955"/>
    <cellStyle name="clsSection 2 7" xfId="6606"/>
    <cellStyle name="clsSection 2 8" xfId="7014"/>
    <cellStyle name="clsSection 2 9" xfId="6363"/>
    <cellStyle name="clsSection 2_анекси - фирми со кредити(КРИС)" xfId="945"/>
    <cellStyle name="clsSection 3" xfId="3101"/>
    <cellStyle name="clsSection 4" xfId="3952"/>
    <cellStyle name="clsSection 5" xfId="3491"/>
    <cellStyle name="clsSection 6" xfId="4954"/>
    <cellStyle name="clsSection 7" xfId="6605"/>
    <cellStyle name="clsSection 8" xfId="7013"/>
    <cellStyle name="clsSection 9" xfId="6253"/>
    <cellStyle name="clsSection_aneks pokazateli-dejnosti" xfId="946"/>
    <cellStyle name="Comma" xfId="2513" builtinId="3"/>
    <cellStyle name="Comma 10" xfId="947"/>
    <cellStyle name="Comma 10 2" xfId="948"/>
    <cellStyle name="Comma 10 2 2" xfId="949"/>
    <cellStyle name="Comma 11" xfId="950"/>
    <cellStyle name="Comma 11 2" xfId="951"/>
    <cellStyle name="Comma 11 2 2" xfId="952"/>
    <cellStyle name="Comma 11 2 2 2" xfId="953"/>
    <cellStyle name="Comma 11 2 2 2 2" xfId="3108"/>
    <cellStyle name="Comma 11 2 2 3" xfId="3107"/>
    <cellStyle name="Comma 11 2 3" xfId="3106"/>
    <cellStyle name="Comma 11 3" xfId="954"/>
    <cellStyle name="Comma 11 3 2" xfId="955"/>
    <cellStyle name="Comma 11 3 2 2" xfId="3110"/>
    <cellStyle name="Comma 11 3 3" xfId="3109"/>
    <cellStyle name="Comma 11 4" xfId="3105"/>
    <cellStyle name="Comma 12" xfId="956"/>
    <cellStyle name="Comma 12 2" xfId="957"/>
    <cellStyle name="Comma 12 2 2" xfId="958"/>
    <cellStyle name="Comma 12 2 2 2" xfId="3113"/>
    <cellStyle name="Comma 12 2 3" xfId="3112"/>
    <cellStyle name="Comma 12 3" xfId="3111"/>
    <cellStyle name="Comma 13" xfId="959"/>
    <cellStyle name="Comma 13 2" xfId="960"/>
    <cellStyle name="Comma 13 2 2" xfId="961"/>
    <cellStyle name="Comma 13 2 2 2" xfId="3116"/>
    <cellStyle name="Comma 13 2 3" xfId="3115"/>
    <cellStyle name="Comma 13 3" xfId="3114"/>
    <cellStyle name="Comma 14" xfId="962"/>
    <cellStyle name="Comma 14 2" xfId="963"/>
    <cellStyle name="Comma 14 2 2" xfId="964"/>
    <cellStyle name="Comma 14 2 2 2" xfId="3119"/>
    <cellStyle name="Comma 14 2 3" xfId="3118"/>
    <cellStyle name="Comma 14 3" xfId="3117"/>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12" xfId="2539"/>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omma 9 2 2 2" xfId="3174"/>
    <cellStyle name="Comma 9 2 3" xfId="3173"/>
    <cellStyle name="Comma 9 3" xfId="3172"/>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 2 2" xfId="3230"/>
    <cellStyle name="Heading 3 10 2 2 3" xfId="2945"/>
    <cellStyle name="Heading 3 10 2 2 4" xfId="5435"/>
    <cellStyle name="Heading 3 10 2 2 5" xfId="7193"/>
    <cellStyle name="Heading 3 10 2 2 6" xfId="6634"/>
    <cellStyle name="Heading 3 10 2 2 7" xfId="7961"/>
    <cellStyle name="Heading 3 10 2 2 8" xfId="9135"/>
    <cellStyle name="Heading 3 10 2 3" xfId="3229"/>
    <cellStyle name="Heading 3 10 2 4" xfId="2946"/>
    <cellStyle name="Heading 3 10 2 5" xfId="5436"/>
    <cellStyle name="Heading 3 10 2 6" xfId="7192"/>
    <cellStyle name="Heading 3 10 2 7" xfId="7384"/>
    <cellStyle name="Heading 3 10 2 8" xfId="7960"/>
    <cellStyle name="Heading 3 10 2 9" xfId="9136"/>
    <cellStyle name="Heading 3 10 2_анекси - фирми со кредити(КРИС)" xfId="1146"/>
    <cellStyle name="Heading 3 10 3" xfId="3228"/>
    <cellStyle name="Heading 3 10 4" xfId="2947"/>
    <cellStyle name="Heading 3 10 5" xfId="5437"/>
    <cellStyle name="Heading 3 10 6" xfId="7191"/>
    <cellStyle name="Heading 3 10 7" xfId="6635"/>
    <cellStyle name="Heading 3 10 8" xfId="7537"/>
    <cellStyle name="Heading 3 10 9" xfId="9137"/>
    <cellStyle name="Heading 3 10_aneks pokazateli-dejnosti" xfId="1147"/>
    <cellStyle name="Heading 3 11" xfId="1148"/>
    <cellStyle name="Heading 3 11 2" xfId="1149"/>
    <cellStyle name="Heading 3 11 2 2" xfId="1150"/>
    <cellStyle name="Heading 3 11 2 2 2" xfId="3233"/>
    <cellStyle name="Heading 3 11 2 2 3" xfId="2942"/>
    <cellStyle name="Heading 3 11 2 2 4" xfId="5432"/>
    <cellStyle name="Heading 3 11 2 2 5" xfId="7196"/>
    <cellStyle name="Heading 3 11 2 2 6" xfId="7396"/>
    <cellStyle name="Heading 3 11 2 2 7" xfId="7536"/>
    <cellStyle name="Heading 3 11 2 2 8" xfId="9132"/>
    <cellStyle name="Heading 3 11 2 3" xfId="3232"/>
    <cellStyle name="Heading 3 11 2 4" xfId="2943"/>
    <cellStyle name="Heading 3 11 2 5" xfId="5433"/>
    <cellStyle name="Heading 3 11 2 6" xfId="7195"/>
    <cellStyle name="Heading 3 11 2 7" xfId="6632"/>
    <cellStyle name="Heading 3 11 2 8" xfId="7963"/>
    <cellStyle name="Heading 3 11 2 9" xfId="9133"/>
    <cellStyle name="Heading 3 11 2_анекси - фирми со кредити(КРИС)" xfId="1151"/>
    <cellStyle name="Heading 3 11 3" xfId="3231"/>
    <cellStyle name="Heading 3 11 4" xfId="2944"/>
    <cellStyle name="Heading 3 11 5" xfId="5434"/>
    <cellStyle name="Heading 3 11 6" xfId="7194"/>
    <cellStyle name="Heading 3 11 7" xfId="6633"/>
    <cellStyle name="Heading 3 11 8" xfId="7962"/>
    <cellStyle name="Heading 3 11 9" xfId="9134"/>
    <cellStyle name="Heading 3 11_aneks pokazateli-dejnosti" xfId="1152"/>
    <cellStyle name="Heading 3 12" xfId="1153"/>
    <cellStyle name="Heading 3 12 2" xfId="1154"/>
    <cellStyle name="Heading 3 12 2 2" xfId="1155"/>
    <cellStyle name="Heading 3 12 2 2 2" xfId="3236"/>
    <cellStyle name="Heading 3 12 2 2 3" xfId="2939"/>
    <cellStyle name="Heading 3 12 2 2 4" xfId="5429"/>
    <cellStyle name="Heading 3 12 2 2 5" xfId="7199"/>
    <cellStyle name="Heading 3 12 2 2 6" xfId="6629"/>
    <cellStyle name="Heading 3 12 2 2 7" xfId="7533"/>
    <cellStyle name="Heading 3 12 2 2 8" xfId="9129"/>
    <cellStyle name="Heading 3 12 2 3" xfId="3235"/>
    <cellStyle name="Heading 3 12 2 4" xfId="2940"/>
    <cellStyle name="Heading 3 12 2 5" xfId="5430"/>
    <cellStyle name="Heading 3 12 2 6" xfId="7198"/>
    <cellStyle name="Heading 3 12 2 7" xfId="6630"/>
    <cellStyle name="Heading 3 12 2 8" xfId="7534"/>
    <cellStyle name="Heading 3 12 2 9" xfId="9130"/>
    <cellStyle name="Heading 3 12 2_анекси - фирми со кредити(КРИС)" xfId="1156"/>
    <cellStyle name="Heading 3 12 3" xfId="3234"/>
    <cellStyle name="Heading 3 12 4" xfId="2941"/>
    <cellStyle name="Heading 3 12 5" xfId="5431"/>
    <cellStyle name="Heading 3 12 6" xfId="7197"/>
    <cellStyle name="Heading 3 12 7" xfId="6631"/>
    <cellStyle name="Heading 3 12 8" xfId="7535"/>
    <cellStyle name="Heading 3 12 9" xfId="9131"/>
    <cellStyle name="Heading 3 12_aneks pokazateli-dejnosti" xfId="1157"/>
    <cellStyle name="Heading 3 13" xfId="1158"/>
    <cellStyle name="Heading 3 13 2" xfId="1159"/>
    <cellStyle name="Heading 3 13 2 2" xfId="1160"/>
    <cellStyle name="Heading 3 13 2 2 2" xfId="3239"/>
    <cellStyle name="Heading 3 13 2 2 3" xfId="2936"/>
    <cellStyle name="Heading 3 13 2 2 4" xfId="5426"/>
    <cellStyle name="Heading 3 13 2 2 5" xfId="7202"/>
    <cellStyle name="Heading 3 13 2 2 6" xfId="7430"/>
    <cellStyle name="Heading 3 13 2 2 7" xfId="7530"/>
    <cellStyle name="Heading 3 13 2 2 8" xfId="9126"/>
    <cellStyle name="Heading 3 13 2 3" xfId="3238"/>
    <cellStyle name="Heading 3 13 2 4" xfId="2937"/>
    <cellStyle name="Heading 3 13 2 5" xfId="5427"/>
    <cellStyle name="Heading 3 13 2 6" xfId="7201"/>
    <cellStyle name="Heading 3 13 2 7" xfId="6627"/>
    <cellStyle name="Heading 3 13 2 8" xfId="7531"/>
    <cellStyle name="Heading 3 13 2 9" xfId="9127"/>
    <cellStyle name="Heading 3 13 2_анекси - фирми со кредити(КРИС)" xfId="1161"/>
    <cellStyle name="Heading 3 13 3" xfId="3237"/>
    <cellStyle name="Heading 3 13 4" xfId="2938"/>
    <cellStyle name="Heading 3 13 5" xfId="5428"/>
    <cellStyle name="Heading 3 13 6" xfId="7200"/>
    <cellStyle name="Heading 3 13 7" xfId="6628"/>
    <cellStyle name="Heading 3 13 8" xfId="7532"/>
    <cellStyle name="Heading 3 13 9" xfId="9128"/>
    <cellStyle name="Heading 3 13_aneks pokazateli-dejnosti" xfId="1162"/>
    <cellStyle name="Heading 3 14" xfId="1163"/>
    <cellStyle name="Heading 3 14 2" xfId="1164"/>
    <cellStyle name="Heading 3 14 2 2" xfId="1165"/>
    <cellStyle name="Heading 3 14 2 2 2" xfId="3242"/>
    <cellStyle name="Heading 3 14 2 2 3" xfId="2934"/>
    <cellStyle name="Heading 3 14 2 2 4" xfId="5423"/>
    <cellStyle name="Heading 3 14 2 2 5" xfId="7205"/>
    <cellStyle name="Heading 3 14 2 2 6" xfId="6625"/>
    <cellStyle name="Heading 3 14 2 2 7" xfId="7527"/>
    <cellStyle name="Heading 3 14 2 2 8" xfId="9123"/>
    <cellStyle name="Heading 3 14 2 3" xfId="3241"/>
    <cellStyle name="Heading 3 14 2 4" xfId="5312"/>
    <cellStyle name="Heading 3 14 2 5" xfId="5424"/>
    <cellStyle name="Heading 3 14 2 6" xfId="7204"/>
    <cellStyle name="Heading 3 14 2 7" xfId="6626"/>
    <cellStyle name="Heading 3 14 2 8" xfId="7528"/>
    <cellStyle name="Heading 3 14 2 9" xfId="9124"/>
    <cellStyle name="Heading 3 14 2_анекси - фирми со кредити(КРИС)" xfId="1166"/>
    <cellStyle name="Heading 3 14 3" xfId="3240"/>
    <cellStyle name="Heading 3 14 4" xfId="2935"/>
    <cellStyle name="Heading 3 14 5" xfId="5425"/>
    <cellStyle name="Heading 3 14 6" xfId="7203"/>
    <cellStyle name="Heading 3 14 7" xfId="7411"/>
    <cellStyle name="Heading 3 14 8" xfId="7529"/>
    <cellStyle name="Heading 3 14 9" xfId="9125"/>
    <cellStyle name="Heading 3 14_aneks pokazateli-dejnosti" xfId="1167"/>
    <cellStyle name="Heading 3 2" xfId="1168"/>
    <cellStyle name="Heading 3 2 10" xfId="2636"/>
    <cellStyle name="Heading 3 2 11" xfId="2933"/>
    <cellStyle name="Heading 3 2 12" xfId="5422"/>
    <cellStyle name="Heading 3 2 13" xfId="7206"/>
    <cellStyle name="Heading 3 2 14" xfId="6624"/>
    <cellStyle name="Heading 3 2 15" xfId="7526"/>
    <cellStyle name="Heading 3 2 16" xfId="9122"/>
    <cellStyle name="Heading 3 2 2" xfId="1169"/>
    <cellStyle name="Heading 3 2 2 10" xfId="5015"/>
    <cellStyle name="Heading 3 2 2 11" xfId="2932"/>
    <cellStyle name="Heading 3 2 2 12" xfId="5421"/>
    <cellStyle name="Heading 3 2 2 13" xfId="7207"/>
    <cellStyle name="Heading 3 2 2 14" xfId="6623"/>
    <cellStyle name="Heading 3 2 2 15" xfId="7525"/>
    <cellStyle name="Heading 3 2 2 16" xfId="9121"/>
    <cellStyle name="Heading 3 2 2 2" xfId="1170"/>
    <cellStyle name="Heading 3 2 2 2 2" xfId="1171"/>
    <cellStyle name="Heading 3 2 2 2 2 2" xfId="1172"/>
    <cellStyle name="Heading 3 2 2 2 2 2 2" xfId="3247"/>
    <cellStyle name="Heading 3 2 2 2 2 2 3" xfId="2929"/>
    <cellStyle name="Heading 3 2 2 2 2 2 4" xfId="5418"/>
    <cellStyle name="Heading 3 2 2 2 2 2 5" xfId="7210"/>
    <cellStyle name="Heading 3 2 2 2 2 2 6" xfId="7375"/>
    <cellStyle name="Heading 3 2 2 2 2 2 7" xfId="7522"/>
    <cellStyle name="Heading 3 2 2 2 2 2 8" xfId="9118"/>
    <cellStyle name="Heading 3 2 2 2 2 3" xfId="3246"/>
    <cellStyle name="Heading 3 2 2 2 2 4" xfId="2930"/>
    <cellStyle name="Heading 3 2 2 2 2 5" xfId="5419"/>
    <cellStyle name="Heading 3 2 2 2 2 6" xfId="7209"/>
    <cellStyle name="Heading 3 2 2 2 2 7" xfId="7420"/>
    <cellStyle name="Heading 3 2 2 2 2 8" xfId="7523"/>
    <cellStyle name="Heading 3 2 2 2 2 9" xfId="9119"/>
    <cellStyle name="Heading 3 2 2 2 2_анекси - фирми со кредити(КРИС)" xfId="1173"/>
    <cellStyle name="Heading 3 2 2 2 3" xfId="3245"/>
    <cellStyle name="Heading 3 2 2 2 4" xfId="2931"/>
    <cellStyle name="Heading 3 2 2 2 5" xfId="5420"/>
    <cellStyle name="Heading 3 2 2 2 6" xfId="7208"/>
    <cellStyle name="Heading 3 2 2 2 7" xfId="7418"/>
    <cellStyle name="Heading 3 2 2 2 8" xfId="7524"/>
    <cellStyle name="Heading 3 2 2 2 9" xfId="9120"/>
    <cellStyle name="Heading 3 2 2 2_aneks pokazateli-dejnosti" xfId="1174"/>
    <cellStyle name="Heading 3 2 2 3" xfId="1175"/>
    <cellStyle name="Heading 3 2 2 3 2" xfId="1176"/>
    <cellStyle name="Heading 3 2 2 3 2 2" xfId="3249"/>
    <cellStyle name="Heading 3 2 2 3 2 3" xfId="5311"/>
    <cellStyle name="Heading 3 2 2 3 2 4" xfId="5416"/>
    <cellStyle name="Heading 3 2 2 3 2 5" xfId="7212"/>
    <cellStyle name="Heading 3 2 2 3 2 6" xfId="6621"/>
    <cellStyle name="Heading 3 2 2 3 2 7" xfId="7520"/>
    <cellStyle name="Heading 3 2 2 3 2 8" xfId="9116"/>
    <cellStyle name="Heading 3 2 2 3 3" xfId="3248"/>
    <cellStyle name="Heading 3 2 2 3 4" xfId="4685"/>
    <cellStyle name="Heading 3 2 2 3 5" xfId="5417"/>
    <cellStyle name="Heading 3 2 2 3 6" xfId="7211"/>
    <cellStyle name="Heading 3 2 2 3 7" xfId="6622"/>
    <cellStyle name="Heading 3 2 2 3 8" xfId="7521"/>
    <cellStyle name="Heading 3 2 2 3 9" xfId="9117"/>
    <cellStyle name="Heading 3 2 2 3_анекси - фирми со кредити(КРИС)" xfId="1177"/>
    <cellStyle name="Heading 3 2 2 4" xfId="1178"/>
    <cellStyle name="Heading 3 2 2 4 2" xfId="1179"/>
    <cellStyle name="Heading 3 2 2 4 2 2" xfId="3251"/>
    <cellStyle name="Heading 3 2 2 4 2 3" xfId="2927"/>
    <cellStyle name="Heading 3 2 2 4 2 4" xfId="5414"/>
    <cellStyle name="Heading 3 2 2 4 2 5" xfId="7214"/>
    <cellStyle name="Heading 3 2 2 4 2 6" xfId="6619"/>
    <cellStyle name="Heading 3 2 2 4 2 7" xfId="7518"/>
    <cellStyle name="Heading 3 2 2 4 2 8" xfId="9114"/>
    <cellStyle name="Heading 3 2 2 4 3" xfId="3250"/>
    <cellStyle name="Heading 3 2 2 4 4" xfId="2928"/>
    <cellStyle name="Heading 3 2 2 4 5" xfId="5415"/>
    <cellStyle name="Heading 3 2 2 4 6" xfId="7213"/>
    <cellStyle name="Heading 3 2 2 4 7" xfId="6620"/>
    <cellStyle name="Heading 3 2 2 4 8" xfId="7519"/>
    <cellStyle name="Heading 3 2 2 4 9" xfId="9115"/>
    <cellStyle name="Heading 3 2 2 4_анекси - фирми со кредити(КРИС)" xfId="1180"/>
    <cellStyle name="Heading 3 2 2 5" xfId="1181"/>
    <cellStyle name="Heading 3 2 2 5 2" xfId="3252"/>
    <cellStyle name="Heading 3 2 2 5 3" xfId="2926"/>
    <cellStyle name="Heading 3 2 2 5 4" xfId="5413"/>
    <cellStyle name="Heading 3 2 2 5 5" xfId="7215"/>
    <cellStyle name="Heading 3 2 2 5 6" xfId="6962"/>
    <cellStyle name="Heading 3 2 2 5 7" xfId="7517"/>
    <cellStyle name="Heading 3 2 2 5 8" xfId="9113"/>
    <cellStyle name="Heading 3 2 2 6" xfId="3244"/>
    <cellStyle name="Heading 3 2 2 7" xfId="2635"/>
    <cellStyle name="Heading 3 2 2 8" xfId="3171"/>
    <cellStyle name="Heading 3 2 2 9" xfId="3449"/>
    <cellStyle name="Heading 3 2 2_aneks pokazateli-dejnosti" xfId="1182"/>
    <cellStyle name="Heading 3 2 3" xfId="1183"/>
    <cellStyle name="Heading 3 2 3 2" xfId="1184"/>
    <cellStyle name="Heading 3 2 3 2 2" xfId="1185"/>
    <cellStyle name="Heading 3 2 3 2 2 2" xfId="3255"/>
    <cellStyle name="Heading 3 2 3 2 2 3" xfId="2923"/>
    <cellStyle name="Heading 3 2 3 2 2 4" xfId="5410"/>
    <cellStyle name="Heading 3 2 3 2 2 5" xfId="7218"/>
    <cellStyle name="Heading 3 2 3 2 2 6" xfId="7444"/>
    <cellStyle name="Heading 3 2 3 2 2 7" xfId="7514"/>
    <cellStyle name="Heading 3 2 3 2 2 8" xfId="9110"/>
    <cellStyle name="Heading 3 2 3 2 3" xfId="3254"/>
    <cellStyle name="Heading 3 2 3 2 4" xfId="2924"/>
    <cellStyle name="Heading 3 2 3 2 5" xfId="5411"/>
    <cellStyle name="Heading 3 2 3 2 6" xfId="7217"/>
    <cellStyle name="Heading 3 2 3 2 7" xfId="6617"/>
    <cellStyle name="Heading 3 2 3 2 8" xfId="7515"/>
    <cellStyle name="Heading 3 2 3 2 9" xfId="9111"/>
    <cellStyle name="Heading 3 2 3 2_анекси - фирми со кредити(КРИС)" xfId="1186"/>
    <cellStyle name="Heading 3 2 3 3" xfId="3253"/>
    <cellStyle name="Heading 3 2 3 4" xfId="2925"/>
    <cellStyle name="Heading 3 2 3 5" xfId="5412"/>
    <cellStyle name="Heading 3 2 3 6" xfId="7216"/>
    <cellStyle name="Heading 3 2 3 7" xfId="6618"/>
    <cellStyle name="Heading 3 2 3 8" xfId="7516"/>
    <cellStyle name="Heading 3 2 3 9" xfId="9112"/>
    <cellStyle name="Heading 3 2 3_aneks pokazateli-dejnosti" xfId="1187"/>
    <cellStyle name="Heading 3 2 4" xfId="1188"/>
    <cellStyle name="Heading 3 2 4 2" xfId="1189"/>
    <cellStyle name="Heading 3 2 4 2 2" xfId="1190"/>
    <cellStyle name="Heading 3 2 4 2 2 2" xfId="3258"/>
    <cellStyle name="Heading 3 2 4 2 2 3" xfId="2920"/>
    <cellStyle name="Heading 3 2 4 2 2 4" xfId="5407"/>
    <cellStyle name="Heading 3 2 4 2 2 5" xfId="7221"/>
    <cellStyle name="Heading 3 2 4 2 2 6" xfId="6614"/>
    <cellStyle name="Heading 3 2 4 2 2 7" xfId="7511"/>
    <cellStyle name="Heading 3 2 4 2 2 8" xfId="9107"/>
    <cellStyle name="Heading 3 2 4 2 3" xfId="3257"/>
    <cellStyle name="Heading 3 2 4 2 4" xfId="2921"/>
    <cellStyle name="Heading 3 2 4 2 5" xfId="5408"/>
    <cellStyle name="Heading 3 2 4 2 6" xfId="7220"/>
    <cellStyle name="Heading 3 2 4 2 7" xfId="6615"/>
    <cellStyle name="Heading 3 2 4 2 8" xfId="7512"/>
    <cellStyle name="Heading 3 2 4 2 9" xfId="9108"/>
    <cellStyle name="Heading 3 2 4 2_анекси - фирми со кредити(КРИС)" xfId="1191"/>
    <cellStyle name="Heading 3 2 4 3" xfId="3256"/>
    <cellStyle name="Heading 3 2 4 4" xfId="2922"/>
    <cellStyle name="Heading 3 2 4 5" xfId="5409"/>
    <cellStyle name="Heading 3 2 4 6" xfId="7219"/>
    <cellStyle name="Heading 3 2 4 7" xfId="6616"/>
    <cellStyle name="Heading 3 2 4 8" xfId="7513"/>
    <cellStyle name="Heading 3 2 4 9" xfId="9109"/>
    <cellStyle name="Heading 3 2 4_aneks pokazateli-dejnosti" xfId="1192"/>
    <cellStyle name="Heading 3 2 5" xfId="1193"/>
    <cellStyle name="Heading 3 2 5 2" xfId="1194"/>
    <cellStyle name="Heading 3 2 5 2 2" xfId="1195"/>
    <cellStyle name="Heading 3 2 5 2 2 2" xfId="3261"/>
    <cellStyle name="Heading 3 2 5 2 2 3" xfId="5309"/>
    <cellStyle name="Heading 3 2 5 2 2 4" xfId="5404"/>
    <cellStyle name="Heading 3 2 5 2 2 5" xfId="7224"/>
    <cellStyle name="Heading 3 2 5 2 2 6" xfId="7392"/>
    <cellStyle name="Heading 3 2 5 2 2 7" xfId="7508"/>
    <cellStyle name="Heading 3 2 5 2 2 8" xfId="9104"/>
    <cellStyle name="Heading 3 2 5 2 3" xfId="3260"/>
    <cellStyle name="Heading 3 2 5 2 4" xfId="2918"/>
    <cellStyle name="Heading 3 2 5 2 5" xfId="5405"/>
    <cellStyle name="Heading 3 2 5 2 6" xfId="7223"/>
    <cellStyle name="Heading 3 2 5 2 7" xfId="7441"/>
    <cellStyle name="Heading 3 2 5 2 8" xfId="7509"/>
    <cellStyle name="Heading 3 2 5 2 9" xfId="9105"/>
    <cellStyle name="Heading 3 2 5 2_анекси - фирми со кредити(КРИС)" xfId="1196"/>
    <cellStyle name="Heading 3 2 5 3" xfId="3259"/>
    <cellStyle name="Heading 3 2 5 4" xfId="2919"/>
    <cellStyle name="Heading 3 2 5 5" xfId="5406"/>
    <cellStyle name="Heading 3 2 5 6" xfId="7222"/>
    <cellStyle name="Heading 3 2 5 7" xfId="7439"/>
    <cellStyle name="Heading 3 2 5 8" xfId="7510"/>
    <cellStyle name="Heading 3 2 5 9" xfId="9106"/>
    <cellStyle name="Heading 3 2 5_aneks pokazateli-dejnosti" xfId="1197"/>
    <cellStyle name="Heading 3 2 6" xfId="1198"/>
    <cellStyle name="Heading 3 2 6 2" xfId="1199"/>
    <cellStyle name="Heading 3 2 6 2 2" xfId="3263"/>
    <cellStyle name="Heading 3 2 6 2 3" xfId="2916"/>
    <cellStyle name="Heading 3 2 6 2 4" xfId="5402"/>
    <cellStyle name="Heading 3 2 6 2 5" xfId="7226"/>
    <cellStyle name="Heading 3 2 6 2 6" xfId="6612"/>
    <cellStyle name="Heading 3 2 6 2 7" xfId="7506"/>
    <cellStyle name="Heading 3 2 6 2 8" xfId="9102"/>
    <cellStyle name="Heading 3 2 6 3" xfId="3262"/>
    <cellStyle name="Heading 3 2 6 4" xfId="2917"/>
    <cellStyle name="Heading 3 2 6 5" xfId="5403"/>
    <cellStyle name="Heading 3 2 6 6" xfId="7225"/>
    <cellStyle name="Heading 3 2 6 7" xfId="6613"/>
    <cellStyle name="Heading 3 2 6 8" xfId="7507"/>
    <cellStyle name="Heading 3 2 6 9" xfId="9103"/>
    <cellStyle name="Heading 3 2 6_анекси - фирми со кредити(КРИС)" xfId="1200"/>
    <cellStyle name="Heading 3 2 7" xfId="1201"/>
    <cellStyle name="Heading 3 2 7 2" xfId="1202"/>
    <cellStyle name="Heading 3 2 7 2 2" xfId="3265"/>
    <cellStyle name="Heading 3 2 7 2 3" xfId="2913"/>
    <cellStyle name="Heading 3 2 7 2 4" xfId="5400"/>
    <cellStyle name="Heading 3 2 7 2 5" xfId="7228"/>
    <cellStyle name="Heading 3 2 7 2 6" xfId="6610"/>
    <cellStyle name="Heading 3 2 7 2 7" xfId="7504"/>
    <cellStyle name="Heading 3 2 7 2 8" xfId="9100"/>
    <cellStyle name="Heading 3 2 7 3" xfId="3264"/>
    <cellStyle name="Heading 3 2 7 4" xfId="2914"/>
    <cellStyle name="Heading 3 2 7 5" xfId="5401"/>
    <cellStyle name="Heading 3 2 7 6" xfId="7227"/>
    <cellStyle name="Heading 3 2 7 7" xfId="6611"/>
    <cellStyle name="Heading 3 2 7 8" xfId="7505"/>
    <cellStyle name="Heading 3 2 7 9" xfId="9101"/>
    <cellStyle name="Heading 3 2 7_анекси - фирми со кредити(КРИС)" xfId="1203"/>
    <cellStyle name="Heading 3 2 8" xfId="1204"/>
    <cellStyle name="Heading 3 2 8 2" xfId="3266"/>
    <cellStyle name="Heading 3 2 8 3" xfId="2912"/>
    <cellStyle name="Heading 3 2 8 4" xfId="5399"/>
    <cellStyle name="Heading 3 2 8 5" xfId="7229"/>
    <cellStyle name="Heading 3 2 8 6" xfId="6609"/>
    <cellStyle name="Heading 3 2 8 7" xfId="7503"/>
    <cellStyle name="Heading 3 2 8 8" xfId="9099"/>
    <cellStyle name="Heading 3 2 9" xfId="3243"/>
    <cellStyle name="Heading 3 2_aneks pokazateli-dejnosti" xfId="1205"/>
    <cellStyle name="Heading 3 3" xfId="1206"/>
    <cellStyle name="Heading 3 3 10" xfId="9098"/>
    <cellStyle name="Heading 3 3 2" xfId="1207"/>
    <cellStyle name="Heading 3 3 3" xfId="1208"/>
    <cellStyle name="Heading 3 3 3 2" xfId="1209"/>
    <cellStyle name="Heading 3 3 3 2 2" xfId="3269"/>
    <cellStyle name="Heading 3 3 3 2 3" xfId="2815"/>
    <cellStyle name="Heading 3 3 3 2 4" xfId="5395"/>
    <cellStyle name="Heading 3 3 3 2 5" xfId="7233"/>
    <cellStyle name="Heading 3 3 3 2 6" xfId="6587"/>
    <cellStyle name="Heading 3 3 3 2 7" xfId="7499"/>
    <cellStyle name="Heading 3 3 3 2 8" xfId="9096"/>
    <cellStyle name="Heading 3 3 3 3" xfId="3268"/>
    <cellStyle name="Heading 3 3 3 4" xfId="2911"/>
    <cellStyle name="Heading 3 3 3 5" xfId="5396"/>
    <cellStyle name="Heading 3 3 3 6" xfId="7232"/>
    <cellStyle name="Heading 3 3 3 7" xfId="6604"/>
    <cellStyle name="Heading 3 3 3 8" xfId="7500"/>
    <cellStyle name="Heading 3 3 3 9" xfId="9097"/>
    <cellStyle name="Heading 3 3 3_анекси - фирми со кредити(КРИС)" xfId="1210"/>
    <cellStyle name="Heading 3 3 4" xfId="3267"/>
    <cellStyle name="Heading 3 3 5" xfId="5326"/>
    <cellStyle name="Heading 3 3 6" xfId="5398"/>
    <cellStyle name="Heading 3 3 7" xfId="7230"/>
    <cellStyle name="Heading 3 3 8" xfId="6608"/>
    <cellStyle name="Heading 3 3 9" xfId="7502"/>
    <cellStyle name="Heading 3 3_aneks pokazateli-dejnosti" xfId="1211"/>
    <cellStyle name="Heading 3 4" xfId="1212"/>
    <cellStyle name="Heading 3 4 2" xfId="1213"/>
    <cellStyle name="Heading 3 4 2 2" xfId="1214"/>
    <cellStyle name="Heading 3 4 2 2 2" xfId="3272"/>
    <cellStyle name="Heading 3 4 2 2 3" xfId="2812"/>
    <cellStyle name="Heading 3 4 2 2 4" xfId="5392"/>
    <cellStyle name="Heading 3 4 2 2 5" xfId="7236"/>
    <cellStyle name="Heading 3 4 2 2 6" xfId="6577"/>
    <cellStyle name="Heading 3 4 2 2 7" xfId="7496"/>
    <cellStyle name="Heading 3 4 2 2 8" xfId="9093"/>
    <cellStyle name="Heading 3 4 2 3" xfId="3271"/>
    <cellStyle name="Heading 3 4 2 4" xfId="2813"/>
    <cellStyle name="Heading 3 4 2 5" xfId="5393"/>
    <cellStyle name="Heading 3 4 2 6" xfId="7235"/>
    <cellStyle name="Heading 3 4 2 7" xfId="6578"/>
    <cellStyle name="Heading 3 4 2 8" xfId="7497"/>
    <cellStyle name="Heading 3 4 2 9" xfId="9094"/>
    <cellStyle name="Heading 3 4 2_анекси - фирми со кредити(КРИС)" xfId="1215"/>
    <cellStyle name="Heading 3 4 3" xfId="3270"/>
    <cellStyle name="Heading 3 4 4" xfId="2814"/>
    <cellStyle name="Heading 3 4 5" xfId="5394"/>
    <cellStyle name="Heading 3 4 6" xfId="7234"/>
    <cellStyle name="Heading 3 4 7" xfId="6579"/>
    <cellStyle name="Heading 3 4 8" xfId="7498"/>
    <cellStyle name="Heading 3 4 9" xfId="9095"/>
    <cellStyle name="Heading 3 4_aneks pokazateli-dejnosti" xfId="1216"/>
    <cellStyle name="Heading 3 5" xfId="1217"/>
    <cellStyle name="Heading 3 5 2" xfId="1218"/>
    <cellStyle name="Heading 3 5 2 2" xfId="1219"/>
    <cellStyle name="Heading 3 5 2 2 2" xfId="3275"/>
    <cellStyle name="Heading 3 5 2 2 3" xfId="2809"/>
    <cellStyle name="Heading 3 5 2 2 4" xfId="5389"/>
    <cellStyle name="Heading 3 5 2 2 5" xfId="7239"/>
    <cellStyle name="Heading 3 5 2 2 6" xfId="6574"/>
    <cellStyle name="Heading 3 5 2 2 7" xfId="7493"/>
    <cellStyle name="Heading 3 5 2 2 8" xfId="9090"/>
    <cellStyle name="Heading 3 5 2 3" xfId="3274"/>
    <cellStyle name="Heading 3 5 2 4" xfId="2810"/>
    <cellStyle name="Heading 3 5 2 5" xfId="5390"/>
    <cellStyle name="Heading 3 5 2 6" xfId="7238"/>
    <cellStyle name="Heading 3 5 2 7" xfId="6575"/>
    <cellStyle name="Heading 3 5 2 8" xfId="7494"/>
    <cellStyle name="Heading 3 5 2 9" xfId="9091"/>
    <cellStyle name="Heading 3 5 2_анекси - фирми со кредити(КРИС)" xfId="1220"/>
    <cellStyle name="Heading 3 5 3" xfId="3273"/>
    <cellStyle name="Heading 3 5 4" xfId="2811"/>
    <cellStyle name="Heading 3 5 5" xfId="5391"/>
    <cellStyle name="Heading 3 5 6" xfId="7237"/>
    <cellStyle name="Heading 3 5 7" xfId="6576"/>
    <cellStyle name="Heading 3 5 8" xfId="7495"/>
    <cellStyle name="Heading 3 5 9" xfId="9092"/>
    <cellStyle name="Heading 3 5_aneks pokazateli-dejnosti" xfId="1221"/>
    <cellStyle name="Heading 3 6" xfId="1222"/>
    <cellStyle name="Heading 3 6 2" xfId="1223"/>
    <cellStyle name="Heading 3 6 2 2" xfId="1224"/>
    <cellStyle name="Heading 3 6 2 2 2" xfId="3278"/>
    <cellStyle name="Heading 3 6 2 2 3" xfId="2806"/>
    <cellStyle name="Heading 3 6 2 2 4" xfId="5386"/>
    <cellStyle name="Heading 3 6 2 2 5" xfId="7242"/>
    <cellStyle name="Heading 3 6 2 2 6" xfId="6478"/>
    <cellStyle name="Heading 3 6 2 2 7" xfId="7490"/>
    <cellStyle name="Heading 3 6 2 2 8" xfId="9087"/>
    <cellStyle name="Heading 3 6 2 3" xfId="3277"/>
    <cellStyle name="Heading 3 6 2 4" xfId="2807"/>
    <cellStyle name="Heading 3 6 2 5" xfId="5387"/>
    <cellStyle name="Heading 3 6 2 6" xfId="7241"/>
    <cellStyle name="Heading 3 6 2 7" xfId="6479"/>
    <cellStyle name="Heading 3 6 2 8" xfId="7491"/>
    <cellStyle name="Heading 3 6 2 9" xfId="9088"/>
    <cellStyle name="Heading 3 6 2_анекси - фирми со кредити(КРИС)" xfId="1225"/>
    <cellStyle name="Heading 3 6 3" xfId="3276"/>
    <cellStyle name="Heading 3 6 4" xfId="2808"/>
    <cellStyle name="Heading 3 6 5" xfId="5388"/>
    <cellStyle name="Heading 3 6 6" xfId="7240"/>
    <cellStyle name="Heading 3 6 7" xfId="6480"/>
    <cellStyle name="Heading 3 6 8" xfId="7492"/>
    <cellStyle name="Heading 3 6 9" xfId="9089"/>
    <cellStyle name="Heading 3 6_aneks pokazateli-dejnosti" xfId="1226"/>
    <cellStyle name="Heading 3 7" xfId="1227"/>
    <cellStyle name="Heading 3 7 2" xfId="1228"/>
    <cellStyle name="Heading 3 7 2 2" xfId="1229"/>
    <cellStyle name="Heading 3 7 2 2 2" xfId="3281"/>
    <cellStyle name="Heading 3 7 2 2 3" xfId="2803"/>
    <cellStyle name="Heading 3 7 2 2 4" xfId="5383"/>
    <cellStyle name="Heading 3 7 2 2 5" xfId="7245"/>
    <cellStyle name="Heading 3 7 2 2 6" xfId="6446"/>
    <cellStyle name="Heading 3 7 2 2 7" xfId="7487"/>
    <cellStyle name="Heading 3 7 2 2 8" xfId="9084"/>
    <cellStyle name="Heading 3 7 2 3" xfId="3280"/>
    <cellStyle name="Heading 3 7 2 4" xfId="2804"/>
    <cellStyle name="Heading 3 7 2 5" xfId="5384"/>
    <cellStyle name="Heading 3 7 2 6" xfId="7244"/>
    <cellStyle name="Heading 3 7 2 7" xfId="6447"/>
    <cellStyle name="Heading 3 7 2 8" xfId="7488"/>
    <cellStyle name="Heading 3 7 2 9" xfId="9085"/>
    <cellStyle name="Heading 3 7 2_анекси - фирми со кредити(КРИС)" xfId="1230"/>
    <cellStyle name="Heading 3 7 3" xfId="3279"/>
    <cellStyle name="Heading 3 7 4" xfId="2805"/>
    <cellStyle name="Heading 3 7 5" xfId="5385"/>
    <cellStyle name="Heading 3 7 6" xfId="7243"/>
    <cellStyle name="Heading 3 7 7" xfId="6477"/>
    <cellStyle name="Heading 3 7 8" xfId="7489"/>
    <cellStyle name="Heading 3 7 9" xfId="9086"/>
    <cellStyle name="Heading 3 7_aneks pokazateli-dejnosti" xfId="1231"/>
    <cellStyle name="Heading 3 8" xfId="1232"/>
    <cellStyle name="Heading 3 8 2" xfId="1233"/>
    <cellStyle name="Heading 3 8 2 2" xfId="1234"/>
    <cellStyle name="Heading 3 8 2 2 2" xfId="3284"/>
    <cellStyle name="Heading 3 8 2 2 3" xfId="2802"/>
    <cellStyle name="Heading 3 8 2 2 4" xfId="5380"/>
    <cellStyle name="Heading 3 8 2 2 5" xfId="7248"/>
    <cellStyle name="Heading 3 8 2 2 6" xfId="6443"/>
    <cellStyle name="Heading 3 8 2 2 7" xfId="7484"/>
    <cellStyle name="Heading 3 8 2 2 8" xfId="9081"/>
    <cellStyle name="Heading 3 8 2 3" xfId="3283"/>
    <cellStyle name="Heading 3 8 2 4" xfId="5340"/>
    <cellStyle name="Heading 3 8 2 5" xfId="5381"/>
    <cellStyle name="Heading 3 8 2 6" xfId="7247"/>
    <cellStyle name="Heading 3 8 2 7" xfId="6444"/>
    <cellStyle name="Heading 3 8 2 8" xfId="7485"/>
    <cellStyle name="Heading 3 8 2 9" xfId="9082"/>
    <cellStyle name="Heading 3 8 2_анекси - фирми со кредити(КРИС)" xfId="1235"/>
    <cellStyle name="Heading 3 8 3" xfId="3282"/>
    <cellStyle name="Heading 3 8 4" xfId="5336"/>
    <cellStyle name="Heading 3 8 5" xfId="5382"/>
    <cellStyle name="Heading 3 8 6" xfId="7246"/>
    <cellStyle name="Heading 3 8 7" xfId="6445"/>
    <cellStyle name="Heading 3 8 8" xfId="7486"/>
    <cellStyle name="Heading 3 8 9" xfId="9083"/>
    <cellStyle name="Heading 3 8_aneks pokazateli-dejnosti" xfId="1236"/>
    <cellStyle name="Heading 3 9" xfId="1237"/>
    <cellStyle name="Heading 3 9 2" xfId="1238"/>
    <cellStyle name="Heading 3 9 2 2" xfId="1239"/>
    <cellStyle name="Heading 3 9 2 2 2" xfId="3287"/>
    <cellStyle name="Heading 3 9 2 2 3" xfId="5334"/>
    <cellStyle name="Heading 3 9 2 2 4" xfId="5377"/>
    <cellStyle name="Heading 3 9 2 2 5" xfId="7251"/>
    <cellStyle name="Heading 3 9 2 2 6" xfId="6440"/>
    <cellStyle name="Heading 3 9 2 2 7" xfId="7481"/>
    <cellStyle name="Heading 3 9 2 2 8" xfId="9078"/>
    <cellStyle name="Heading 3 9 2 3" xfId="3286"/>
    <cellStyle name="Heading 3 9 2 4" xfId="2800"/>
    <cellStyle name="Heading 3 9 2 5" xfId="5378"/>
    <cellStyle name="Heading 3 9 2 6" xfId="7250"/>
    <cellStyle name="Heading 3 9 2 7" xfId="6441"/>
    <cellStyle name="Heading 3 9 2 8" xfId="7482"/>
    <cellStyle name="Heading 3 9 2 9" xfId="9079"/>
    <cellStyle name="Heading 3 9 2_анекси - фирми со кредити(КРИС)" xfId="1240"/>
    <cellStyle name="Heading 3 9 3" xfId="3285"/>
    <cellStyle name="Heading 3 9 4" xfId="2801"/>
    <cellStyle name="Heading 3 9 5" xfId="5379"/>
    <cellStyle name="Heading 3 9 6" xfId="7249"/>
    <cellStyle name="Heading 3 9 7" xfId="6442"/>
    <cellStyle name="Heading 3 9 8" xfId="7483"/>
    <cellStyle name="Heading 3 9 9" xfId="908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Hyperlink" xfId="2512" builtinId="8"/>
    <cellStyle name="imf-one decimal" xfId="1265"/>
    <cellStyle name="imf-zero decimal" xfId="1266"/>
    <cellStyle name="Input 10" xfId="1267"/>
    <cellStyle name="Input 10 10" xfId="6767"/>
    <cellStyle name="Input 10 11" xfId="7265"/>
    <cellStyle name="Input 10 12" xfId="6439"/>
    <cellStyle name="Input 10 13" xfId="5943"/>
    <cellStyle name="Input 10 14" xfId="7996"/>
    <cellStyle name="Input 10 2" xfId="1268"/>
    <cellStyle name="Input 10 2 10" xfId="7266"/>
    <cellStyle name="Input 10 2 11" xfId="6438"/>
    <cellStyle name="Input 10 2 12" xfId="7952"/>
    <cellStyle name="Input 10 2 13" xfId="7995"/>
    <cellStyle name="Input 10 2 2" xfId="1269"/>
    <cellStyle name="Input 10 2 2 10" xfId="7267"/>
    <cellStyle name="Input 10 2 2 11" xfId="6437"/>
    <cellStyle name="Input 10 2 2 12" xfId="7463"/>
    <cellStyle name="Input 10 2 2 13" xfId="7994"/>
    <cellStyle name="Input 10 2 2 2" xfId="1270"/>
    <cellStyle name="Input 10 2 2 2 10" xfId="6436"/>
    <cellStyle name="Input 10 2 2 2 11" xfId="7464"/>
    <cellStyle name="Input 10 2 2 2 12" xfId="7993"/>
    <cellStyle name="Input 10 2 2 2 2" xfId="3308"/>
    <cellStyle name="Input 10 2 2 2 3" xfId="2572"/>
    <cellStyle name="Input 10 2 2 2 4" xfId="3294"/>
    <cellStyle name="Input 10 2 2 2 5" xfId="5079"/>
    <cellStyle name="Input 10 2 2 2 6" xfId="2779"/>
    <cellStyle name="Input 10 2 2 2 7" xfId="5362"/>
    <cellStyle name="Input 10 2 2 2 8" xfId="6765"/>
    <cellStyle name="Input 10 2 2 2 9" xfId="7268"/>
    <cellStyle name="Input 10 2 2 3" xfId="3307"/>
    <cellStyle name="Input 10 2 2 4" xfId="2573"/>
    <cellStyle name="Input 10 2 2 5" xfId="3295"/>
    <cellStyle name="Input 10 2 2 6" xfId="5078"/>
    <cellStyle name="Input 10 2 2 7" xfId="2780"/>
    <cellStyle name="Input 10 2 2 8" xfId="5363"/>
    <cellStyle name="Input 10 2 2 9" xfId="7440"/>
    <cellStyle name="Input 10 2 2_анекси - фирми со кредити(КРИС)" xfId="1271"/>
    <cellStyle name="Input 10 2 3" xfId="3306"/>
    <cellStyle name="Input 10 2 4" xfId="2574"/>
    <cellStyle name="Input 10 2 5" xfId="3296"/>
    <cellStyle name="Input 10 2 6" xfId="5077"/>
    <cellStyle name="Input 10 2 7" xfId="2781"/>
    <cellStyle name="Input 10 2 8" xfId="5364"/>
    <cellStyle name="Input 10 2 9" xfId="6766"/>
    <cellStyle name="Input 10 2_aneks pokazateli-dejnosti" xfId="1272"/>
    <cellStyle name="Input 10 3" xfId="1273"/>
    <cellStyle name="Input 10 3 10" xfId="7269"/>
    <cellStyle name="Input 10 3 11" xfId="6435"/>
    <cellStyle name="Input 10 3 12" xfId="7465"/>
    <cellStyle name="Input 10 3 13" xfId="7813"/>
    <cellStyle name="Input 10 3 2" xfId="1274"/>
    <cellStyle name="Input 10 3 2 10" xfId="7378"/>
    <cellStyle name="Input 10 3 2 11" xfId="7466"/>
    <cellStyle name="Input 10 3 2 12" xfId="8368"/>
    <cellStyle name="Input 10 3 2 2" xfId="3310"/>
    <cellStyle name="Input 10 3 2 3" xfId="2570"/>
    <cellStyle name="Input 10 3 2 4" xfId="3292"/>
    <cellStyle name="Input 10 3 2 5" xfId="5081"/>
    <cellStyle name="Input 10 3 2 6" xfId="2777"/>
    <cellStyle name="Input 10 3 2 7" xfId="5360"/>
    <cellStyle name="Input 10 3 2 8" xfId="6763"/>
    <cellStyle name="Input 10 3 2 9" xfId="7270"/>
    <cellStyle name="Input 10 3 3" xfId="3309"/>
    <cellStyle name="Input 10 3 4" xfId="2571"/>
    <cellStyle name="Input 10 3 5" xfId="3293"/>
    <cellStyle name="Input 10 3 6" xfId="5080"/>
    <cellStyle name="Input 10 3 7" xfId="2778"/>
    <cellStyle name="Input 10 3 8" xfId="5361"/>
    <cellStyle name="Input 10 3 9" xfId="6764"/>
    <cellStyle name="Input 10 3_анекси - фирми со кредити(КРИС)" xfId="1275"/>
    <cellStyle name="Input 10 4" xfId="3305"/>
    <cellStyle name="Input 10 5" xfId="2575"/>
    <cellStyle name="Input 10 6" xfId="3297"/>
    <cellStyle name="Input 10 7" xfId="5076"/>
    <cellStyle name="Input 10 8" xfId="2782"/>
    <cellStyle name="Input 10 9" xfId="4356"/>
    <cellStyle name="Input 10_aneks pokazateli-dejnosti" xfId="1276"/>
    <cellStyle name="Input 11" xfId="1277"/>
    <cellStyle name="Input 11 10" xfId="6762"/>
    <cellStyle name="Input 11 11" xfId="7271"/>
    <cellStyle name="Input 11 12" xfId="6434"/>
    <cellStyle name="Input 11 13" xfId="7467"/>
    <cellStyle name="Input 11 14" xfId="7992"/>
    <cellStyle name="Input 11 2" xfId="1278"/>
    <cellStyle name="Input 11 2 10" xfId="7272"/>
    <cellStyle name="Input 11 2 11" xfId="7394"/>
    <cellStyle name="Input 11 2 12" xfId="3421"/>
    <cellStyle name="Input 11 2 13" xfId="7991"/>
    <cellStyle name="Input 11 2 2" xfId="1279"/>
    <cellStyle name="Input 11 2 2 10" xfId="7273"/>
    <cellStyle name="Input 11 2 2 11" xfId="6433"/>
    <cellStyle name="Input 11 2 2 12" xfId="8941"/>
    <cellStyle name="Input 11 2 2 13" xfId="7990"/>
    <cellStyle name="Input 11 2 2 2" xfId="1280"/>
    <cellStyle name="Input 11 2 2 2 10" xfId="6432"/>
    <cellStyle name="Input 11 2 2 2 11" xfId="7468"/>
    <cellStyle name="Input 11 2 2 2 12" xfId="9138"/>
    <cellStyle name="Input 11 2 2 2 2" xfId="3314"/>
    <cellStyle name="Input 11 2 2 2 3" xfId="2566"/>
    <cellStyle name="Input 11 2 2 2 4" xfId="3288"/>
    <cellStyle name="Input 11 2 2 2 5" xfId="5085"/>
    <cellStyle name="Input 11 2 2 2 6" xfId="2773"/>
    <cellStyle name="Input 11 2 2 2 7" xfId="4673"/>
    <cellStyle name="Input 11 2 2 2 8" xfId="6759"/>
    <cellStyle name="Input 11 2 2 2 9" xfId="7969"/>
    <cellStyle name="Input 11 2 2 3" xfId="3313"/>
    <cellStyle name="Input 11 2 2 4" xfId="2567"/>
    <cellStyle name="Input 11 2 2 5" xfId="3289"/>
    <cellStyle name="Input 11 2 2 6" xfId="5084"/>
    <cellStyle name="Input 11 2 2 7" xfId="2774"/>
    <cellStyle name="Input 11 2 2 8" xfId="5357"/>
    <cellStyle name="Input 11 2 2 9" xfId="6760"/>
    <cellStyle name="Input 11 2 2_анекси - фирми со кредити(КРИС)" xfId="1281"/>
    <cellStyle name="Input 11 2 3" xfId="3312"/>
    <cellStyle name="Input 11 2 4" xfId="2568"/>
    <cellStyle name="Input 11 2 5" xfId="3290"/>
    <cellStyle name="Input 11 2 6" xfId="5083"/>
    <cellStyle name="Input 11 2 7" xfId="2775"/>
    <cellStyle name="Input 11 2 8" xfId="5358"/>
    <cellStyle name="Input 11 2 9" xfId="6761"/>
    <cellStyle name="Input 11 2_aneks pokazateli-dejnosti" xfId="1282"/>
    <cellStyle name="Input 11 3" xfId="1283"/>
    <cellStyle name="Input 11 3 10" xfId="7274"/>
    <cellStyle name="Input 11 3 11" xfId="6431"/>
    <cellStyle name="Input 11 3 12" xfId="7469"/>
    <cellStyle name="Input 11 3 13" xfId="7989"/>
    <cellStyle name="Input 11 3 2" xfId="1284"/>
    <cellStyle name="Input 11 3 2 10" xfId="7376"/>
    <cellStyle name="Input 11 3 2 11" xfId="7470"/>
    <cellStyle name="Input 11 3 2 12" xfId="7988"/>
    <cellStyle name="Input 11 3 2 2" xfId="3316"/>
    <cellStyle name="Input 11 3 2 3" xfId="2564"/>
    <cellStyle name="Input 11 3 2 4" xfId="3226"/>
    <cellStyle name="Input 11 3 2 5" xfId="5087"/>
    <cellStyle name="Input 11 3 2 6" xfId="2771"/>
    <cellStyle name="Input 11 3 2 7" xfId="5355"/>
    <cellStyle name="Input 11 3 2 8" xfId="6757"/>
    <cellStyle name="Input 11 3 2 9" xfId="7275"/>
    <cellStyle name="Input 11 3 3" xfId="3315"/>
    <cellStyle name="Input 11 3 4" xfId="2565"/>
    <cellStyle name="Input 11 3 5" xfId="3227"/>
    <cellStyle name="Input 11 3 6" xfId="5086"/>
    <cellStyle name="Input 11 3 7" xfId="2772"/>
    <cellStyle name="Input 11 3 8" xfId="5356"/>
    <cellStyle name="Input 11 3 9" xfId="6758"/>
    <cellStyle name="Input 11 3_анекси - фирми со кредити(КРИС)" xfId="1285"/>
    <cellStyle name="Input 11 4" xfId="3311"/>
    <cellStyle name="Input 11 5" xfId="2569"/>
    <cellStyle name="Input 11 6" xfId="3291"/>
    <cellStyle name="Input 11 7" xfId="5082"/>
    <cellStyle name="Input 11 8" xfId="2776"/>
    <cellStyle name="Input 11 9" xfId="5359"/>
    <cellStyle name="Input 11_aneks pokazateli-dejnosti" xfId="1286"/>
    <cellStyle name="Input 12" xfId="1287"/>
    <cellStyle name="Input 12 10" xfId="6756"/>
    <cellStyle name="Input 12 11" xfId="7276"/>
    <cellStyle name="Input 12 12" xfId="7374"/>
    <cellStyle name="Input 12 13" xfId="7471"/>
    <cellStyle name="Input 12 14" xfId="7987"/>
    <cellStyle name="Input 12 2" xfId="1288"/>
    <cellStyle name="Input 12 2 10" xfId="7277"/>
    <cellStyle name="Input 12 2 11" xfId="6430"/>
    <cellStyle name="Input 12 2 12" xfId="7472"/>
    <cellStyle name="Input 12 2 13" xfId="7986"/>
    <cellStyle name="Input 12 2 2" xfId="1289"/>
    <cellStyle name="Input 12 2 2 10" xfId="7278"/>
    <cellStyle name="Input 12 2 2 11" xfId="7398"/>
    <cellStyle name="Input 12 2 2 12" xfId="7473"/>
    <cellStyle name="Input 12 2 2 13" xfId="7985"/>
    <cellStyle name="Input 12 2 2 2" xfId="1290"/>
    <cellStyle name="Input 12 2 2 2 10" xfId="7419"/>
    <cellStyle name="Input 12 2 2 2 11" xfId="7474"/>
    <cellStyle name="Input 12 2 2 2 12" xfId="7984"/>
    <cellStyle name="Input 12 2 2 2 2" xfId="3320"/>
    <cellStyle name="Input 12 2 2 2 3" xfId="2560"/>
    <cellStyle name="Input 12 2 2 2 4" xfId="3222"/>
    <cellStyle name="Input 12 2 2 2 5" xfId="5091"/>
    <cellStyle name="Input 12 2 2 2 6" xfId="2768"/>
    <cellStyle name="Input 12 2 2 2 7" xfId="5351"/>
    <cellStyle name="Input 12 2 2 2 8" xfId="6753"/>
    <cellStyle name="Input 12 2 2 2 9" xfId="7279"/>
    <cellStyle name="Input 12 2 2 3" xfId="3319"/>
    <cellStyle name="Input 12 2 2 4" xfId="2561"/>
    <cellStyle name="Input 12 2 2 5" xfId="3223"/>
    <cellStyle name="Input 12 2 2 6" xfId="5090"/>
    <cellStyle name="Input 12 2 2 7" xfId="4808"/>
    <cellStyle name="Input 12 2 2 8" xfId="5352"/>
    <cellStyle name="Input 12 2 2 9" xfId="6754"/>
    <cellStyle name="Input 12 2 2_анекси - фирми со кредити(КРИС)" xfId="1291"/>
    <cellStyle name="Input 12 2 3" xfId="3318"/>
    <cellStyle name="Input 12 2 4" xfId="2562"/>
    <cellStyle name="Input 12 2 5" xfId="3224"/>
    <cellStyle name="Input 12 2 6" xfId="5089"/>
    <cellStyle name="Input 12 2 7" xfId="2769"/>
    <cellStyle name="Input 12 2 8" xfId="5353"/>
    <cellStyle name="Input 12 2 9" xfId="6755"/>
    <cellStyle name="Input 12 2_aneks pokazateli-dejnosti" xfId="1292"/>
    <cellStyle name="Input 12 3" xfId="1293"/>
    <cellStyle name="Input 12 3 10" xfId="7280"/>
    <cellStyle name="Input 12 3 11" xfId="6429"/>
    <cellStyle name="Input 12 3 12" xfId="7475"/>
    <cellStyle name="Input 12 3 13" xfId="7983"/>
    <cellStyle name="Input 12 3 2" xfId="1294"/>
    <cellStyle name="Input 12 3 2 10" xfId="6428"/>
    <cellStyle name="Input 12 3 2 11" xfId="7476"/>
    <cellStyle name="Input 12 3 2 12" xfId="7982"/>
    <cellStyle name="Input 12 3 2 2" xfId="3322"/>
    <cellStyle name="Input 12 3 2 3" xfId="2558"/>
    <cellStyle name="Input 12 3 2 4" xfId="3220"/>
    <cellStyle name="Input 12 3 2 5" xfId="5093"/>
    <cellStyle name="Input 12 3 2 6" xfId="2766"/>
    <cellStyle name="Input 12 3 2 7" xfId="5349"/>
    <cellStyle name="Input 12 3 2 8" xfId="6751"/>
    <cellStyle name="Input 12 3 2 9" xfId="7281"/>
    <cellStyle name="Input 12 3 3" xfId="3321"/>
    <cellStyle name="Input 12 3 4" xfId="2559"/>
    <cellStyle name="Input 12 3 5" xfId="3221"/>
    <cellStyle name="Input 12 3 6" xfId="5092"/>
    <cellStyle name="Input 12 3 7" xfId="2767"/>
    <cellStyle name="Input 12 3 8" xfId="5350"/>
    <cellStyle name="Input 12 3 9" xfId="6752"/>
    <cellStyle name="Input 12 3_анекси - фирми со кредити(КРИС)" xfId="1295"/>
    <cellStyle name="Input 12 4" xfId="3317"/>
    <cellStyle name="Input 12 5" xfId="2563"/>
    <cellStyle name="Input 12 6" xfId="3225"/>
    <cellStyle name="Input 12 7" xfId="5088"/>
    <cellStyle name="Input 12 8" xfId="2770"/>
    <cellStyle name="Input 12 9" xfId="5354"/>
    <cellStyle name="Input 12_aneks pokazateli-dejnosti" xfId="1296"/>
    <cellStyle name="Input 13" xfId="1297"/>
    <cellStyle name="Input 13 10" xfId="6750"/>
    <cellStyle name="Input 13 11" xfId="7282"/>
    <cellStyle name="Input 13 12" xfId="6427"/>
    <cellStyle name="Input 13 13" xfId="7477"/>
    <cellStyle name="Input 13 14" xfId="7981"/>
    <cellStyle name="Input 13 2" xfId="1298"/>
    <cellStyle name="Input 13 2 10" xfId="7283"/>
    <cellStyle name="Input 13 2 11" xfId="6426"/>
    <cellStyle name="Input 13 2 12" xfId="7478"/>
    <cellStyle name="Input 13 2 13" xfId="7980"/>
    <cellStyle name="Input 13 2 2" xfId="1299"/>
    <cellStyle name="Input 13 2 2 10" xfId="7284"/>
    <cellStyle name="Input 13 2 2 11" xfId="6425"/>
    <cellStyle name="Input 13 2 2 12" xfId="7479"/>
    <cellStyle name="Input 13 2 2 13" xfId="7979"/>
    <cellStyle name="Input 13 2 2 2" xfId="1300"/>
    <cellStyle name="Input 13 2 2 2 10" xfId="6424"/>
    <cellStyle name="Input 13 2 2 2 11" xfId="7480"/>
    <cellStyle name="Input 13 2 2 2 12" xfId="7978"/>
    <cellStyle name="Input 13 2 2 2 2" xfId="3326"/>
    <cellStyle name="Input 13 2 2 2 3" xfId="2554"/>
    <cellStyle name="Input 13 2 2 2 4" xfId="3216"/>
    <cellStyle name="Input 13 2 2 2 5" xfId="5097"/>
    <cellStyle name="Input 13 2 2 2 6" xfId="2762"/>
    <cellStyle name="Input 13 2 2 2 7" xfId="5345"/>
    <cellStyle name="Input 13 2 2 2 8" xfId="6747"/>
    <cellStyle name="Input 13 2 2 2 9" xfId="7285"/>
    <cellStyle name="Input 13 2 2 3" xfId="3325"/>
    <cellStyle name="Input 13 2 2 4" xfId="2555"/>
    <cellStyle name="Input 13 2 2 5" xfId="3217"/>
    <cellStyle name="Input 13 2 2 6" xfId="5096"/>
    <cellStyle name="Input 13 2 2 7" xfId="2763"/>
    <cellStyle name="Input 13 2 2 8" xfId="5346"/>
    <cellStyle name="Input 13 2 2 9" xfId="6748"/>
    <cellStyle name="Input 13 2 2_анекси - фирми со кредити(КРИС)" xfId="1301"/>
    <cellStyle name="Input 13 2 3" xfId="3324"/>
    <cellStyle name="Input 13 2 4" xfId="2556"/>
    <cellStyle name="Input 13 2 5" xfId="3218"/>
    <cellStyle name="Input 13 2 6" xfId="5095"/>
    <cellStyle name="Input 13 2 7" xfId="2764"/>
    <cellStyle name="Input 13 2 8" xfId="5347"/>
    <cellStyle name="Input 13 2 9" xfId="6749"/>
    <cellStyle name="Input 13 2_aneks pokazateli-dejnosti" xfId="1302"/>
    <cellStyle name="Input 13 3" xfId="1303"/>
    <cellStyle name="Input 13 3 10" xfId="7286"/>
    <cellStyle name="Input 13 3 11" xfId="6423"/>
    <cellStyle name="Input 13 3 12" xfId="7501"/>
    <cellStyle name="Input 13 3 13" xfId="7977"/>
    <cellStyle name="Input 13 3 2" xfId="1304"/>
    <cellStyle name="Input 13 3 2 10" xfId="6255"/>
    <cellStyle name="Input 13 3 2 11" xfId="7538"/>
    <cellStyle name="Input 13 3 2 12" xfId="7976"/>
    <cellStyle name="Input 13 3 2 2" xfId="3328"/>
    <cellStyle name="Input 13 3 2 3" xfId="2552"/>
    <cellStyle name="Input 13 3 2 4" xfId="3214"/>
    <cellStyle name="Input 13 3 2 5" xfId="5099"/>
    <cellStyle name="Input 13 3 2 6" xfId="2760"/>
    <cellStyle name="Input 13 3 2 7" xfId="5343"/>
    <cellStyle name="Input 13 3 2 8" xfId="6745"/>
    <cellStyle name="Input 13 3 2 9" xfId="7287"/>
    <cellStyle name="Input 13 3 3" xfId="3327"/>
    <cellStyle name="Input 13 3 4" xfId="2553"/>
    <cellStyle name="Input 13 3 5" xfId="3215"/>
    <cellStyle name="Input 13 3 6" xfId="5098"/>
    <cellStyle name="Input 13 3 7" xfId="2761"/>
    <cellStyle name="Input 13 3 8" xfId="5344"/>
    <cellStyle name="Input 13 3 9" xfId="6746"/>
    <cellStyle name="Input 13 3_анекси - фирми со кредити(КРИС)" xfId="1305"/>
    <cellStyle name="Input 13 4" xfId="3323"/>
    <cellStyle name="Input 13 5" xfId="2557"/>
    <cellStyle name="Input 13 6" xfId="3219"/>
    <cellStyle name="Input 13 7" xfId="5094"/>
    <cellStyle name="Input 13 8" xfId="2765"/>
    <cellStyle name="Input 13 9" xfId="5348"/>
    <cellStyle name="Input 13_aneks pokazateli-dejnosti" xfId="1306"/>
    <cellStyle name="Input 14" xfId="1307"/>
    <cellStyle name="Input 14 10" xfId="6744"/>
    <cellStyle name="Input 14 11" xfId="7288"/>
    <cellStyle name="Input 14 12" xfId="6946"/>
    <cellStyle name="Input 14 13" xfId="7539"/>
    <cellStyle name="Input 14 14" xfId="7975"/>
    <cellStyle name="Input 14 2" xfId="1308"/>
    <cellStyle name="Input 14 2 10" xfId="7289"/>
    <cellStyle name="Input 14 2 11" xfId="6422"/>
    <cellStyle name="Input 14 2 12" xfId="7540"/>
    <cellStyle name="Input 14 2 13" xfId="7974"/>
    <cellStyle name="Input 14 2 2" xfId="1309"/>
    <cellStyle name="Input 14 2 2 10" xfId="7290"/>
    <cellStyle name="Input 14 2 2 11" xfId="6421"/>
    <cellStyle name="Input 14 2 2 12" xfId="7541"/>
    <cellStyle name="Input 14 2 2 13" xfId="7973"/>
    <cellStyle name="Input 14 2 2 2" xfId="1310"/>
    <cellStyle name="Input 14 2 2 2 10" xfId="6980"/>
    <cellStyle name="Input 14 2 2 2 11" xfId="7542"/>
    <cellStyle name="Input 14 2 2 2 12" xfId="7972"/>
    <cellStyle name="Input 14 2 2 2 2" xfId="3332"/>
    <cellStyle name="Input 14 2 2 2 3" xfId="4092"/>
    <cellStyle name="Input 14 2 2 2 4" xfId="3210"/>
    <cellStyle name="Input 14 2 2 2 5" xfId="5104"/>
    <cellStyle name="Input 14 2 2 2 6" xfId="5307"/>
    <cellStyle name="Input 14 2 2 2 7" xfId="5301"/>
    <cellStyle name="Input 14 2 2 2 8" xfId="6741"/>
    <cellStyle name="Input 14 2 2 2 9" xfId="7291"/>
    <cellStyle name="Input 14 2 2 3" xfId="3331"/>
    <cellStyle name="Input 14 2 2 4" xfId="4091"/>
    <cellStyle name="Input 14 2 2 5" xfId="3211"/>
    <cellStyle name="Input 14 2 2 6" xfId="5103"/>
    <cellStyle name="Input 14 2 2 7" xfId="2757"/>
    <cellStyle name="Input 14 2 2 8" xfId="5302"/>
    <cellStyle name="Input 14 2 2 9" xfId="6742"/>
    <cellStyle name="Input 14 2 2_анекси - фирми со кредити(КРИС)" xfId="1311"/>
    <cellStyle name="Input 14 2 3" xfId="3330"/>
    <cellStyle name="Input 14 2 4" xfId="4090"/>
    <cellStyle name="Input 14 2 5" xfId="3212"/>
    <cellStyle name="Input 14 2 6" xfId="5102"/>
    <cellStyle name="Input 14 2 7" xfId="2758"/>
    <cellStyle name="Input 14 2 8" xfId="5303"/>
    <cellStyle name="Input 14 2 9" xfId="6743"/>
    <cellStyle name="Input 14 2_aneks pokazateli-dejnosti" xfId="1312"/>
    <cellStyle name="Input 14 3" xfId="1313"/>
    <cellStyle name="Input 14 3 10" xfId="7292"/>
    <cellStyle name="Input 14 3 11" xfId="6420"/>
    <cellStyle name="Input 14 3 12" xfId="7543"/>
    <cellStyle name="Input 14 3 13" xfId="8367"/>
    <cellStyle name="Input 14 3 2" xfId="1314"/>
    <cellStyle name="Input 14 3 2 10" xfId="6419"/>
    <cellStyle name="Input 14 3 2 11" xfId="7959"/>
    <cellStyle name="Input 14 3 2 12" xfId="7911"/>
    <cellStyle name="Input 14 3 2 2" xfId="3334"/>
    <cellStyle name="Input 14 3 2 3" xfId="4094"/>
    <cellStyle name="Input 14 3 2 4" xfId="3208"/>
    <cellStyle name="Input 14 3 2 5" xfId="5106"/>
    <cellStyle name="Input 14 3 2 6" xfId="2755"/>
    <cellStyle name="Input 14 3 2 7" xfId="5299"/>
    <cellStyle name="Input 14 3 2 8" xfId="6739"/>
    <cellStyle name="Input 14 3 2 9" xfId="7293"/>
    <cellStyle name="Input 14 3 3" xfId="3333"/>
    <cellStyle name="Input 14 3 4" xfId="4093"/>
    <cellStyle name="Input 14 3 5" xfId="3209"/>
    <cellStyle name="Input 14 3 6" xfId="5105"/>
    <cellStyle name="Input 14 3 7" xfId="2756"/>
    <cellStyle name="Input 14 3 8" xfId="5300"/>
    <cellStyle name="Input 14 3 9" xfId="6740"/>
    <cellStyle name="Input 14 3_анекси - фирми со кредити(КРИС)" xfId="1315"/>
    <cellStyle name="Input 14 4" xfId="3329"/>
    <cellStyle name="Input 14 5" xfId="4089"/>
    <cellStyle name="Input 14 6" xfId="3213"/>
    <cellStyle name="Input 14 7" xfId="5101"/>
    <cellStyle name="Input 14 8" xfId="2759"/>
    <cellStyle name="Input 14 9" xfId="5342"/>
    <cellStyle name="Input 14_aneks pokazateli-dejnosti" xfId="1316"/>
    <cellStyle name="Input 2" xfId="1317"/>
    <cellStyle name="Input 2 10" xfId="3420"/>
    <cellStyle name="Input 2 11" xfId="3207"/>
    <cellStyle name="Input 2 12" xfId="5107"/>
    <cellStyle name="Input 2 13" xfId="2754"/>
    <cellStyle name="Input 2 14" xfId="5298"/>
    <cellStyle name="Input 2 15" xfId="6738"/>
    <cellStyle name="Input 2 16" xfId="7294"/>
    <cellStyle name="Input 2 17" xfId="7968"/>
    <cellStyle name="Input 2 18" xfId="7544"/>
    <cellStyle name="Input 2 19" xfId="7949"/>
    <cellStyle name="Input 2 2" xfId="1318"/>
    <cellStyle name="Input 2 2 10" xfId="6737"/>
    <cellStyle name="Input 2 2 11" xfId="7295"/>
    <cellStyle name="Input 2 2 12" xfId="7939"/>
    <cellStyle name="Input 2 2 13" xfId="7545"/>
    <cellStyle name="Input 2 2 14" xfId="7948"/>
    <cellStyle name="Input 2 2 2" xfId="1319"/>
    <cellStyle name="Input 2 2 2 10" xfId="7296"/>
    <cellStyle name="Input 2 2 2 11" xfId="6418"/>
    <cellStyle name="Input 2 2 2 12" xfId="7546"/>
    <cellStyle name="Input 2 2 2 13" xfId="7947"/>
    <cellStyle name="Input 2 2 2 2" xfId="1320"/>
    <cellStyle name="Input 2 2 2 2 10" xfId="7297"/>
    <cellStyle name="Input 2 2 2 2 11" xfId="7390"/>
    <cellStyle name="Input 2 2 2 2 12" xfId="7547"/>
    <cellStyle name="Input 2 2 2 2 13" xfId="7946"/>
    <cellStyle name="Input 2 2 2 2 2" xfId="1321"/>
    <cellStyle name="Input 2 2 2 2 2 10" xfId="6417"/>
    <cellStyle name="Input 2 2 2 2 2 11" xfId="7548"/>
    <cellStyle name="Input 2 2 2 2 2 12" xfId="7945"/>
    <cellStyle name="Input 2 2 2 2 2 2" xfId="3339"/>
    <cellStyle name="Input 2 2 2 2 2 3" xfId="4099"/>
    <cellStyle name="Input 2 2 2 2 2 4" xfId="3203"/>
    <cellStyle name="Input 2 2 2 2 2 5" xfId="5111"/>
    <cellStyle name="Input 2 2 2 2 2 6" xfId="2752"/>
    <cellStyle name="Input 2 2 2 2 2 7" xfId="5294"/>
    <cellStyle name="Input 2 2 2 2 2 8" xfId="6734"/>
    <cellStyle name="Input 2 2 2 2 2 9" xfId="7298"/>
    <cellStyle name="Input 2 2 2 2 3" xfId="3338"/>
    <cellStyle name="Input 2 2 2 2 4" xfId="4098"/>
    <cellStyle name="Input 2 2 2 2 5" xfId="3204"/>
    <cellStyle name="Input 2 2 2 2 6" xfId="5110"/>
    <cellStyle name="Input 2 2 2 2 7" xfId="5314"/>
    <cellStyle name="Input 2 2 2 2 8" xfId="5295"/>
    <cellStyle name="Input 2 2 2 2 9" xfId="6735"/>
    <cellStyle name="Input 2 2 2 2_анекси - фирми со кредити(КРИС)" xfId="1322"/>
    <cellStyle name="Input 2 2 2 3" xfId="3337"/>
    <cellStyle name="Input 2 2 2 4" xfId="4097"/>
    <cellStyle name="Input 2 2 2 5" xfId="3205"/>
    <cellStyle name="Input 2 2 2 6" xfId="5109"/>
    <cellStyle name="Input 2 2 2 7" xfId="5315"/>
    <cellStyle name="Input 2 2 2 8" xfId="5296"/>
    <cellStyle name="Input 2 2 2 9" xfId="6736"/>
    <cellStyle name="Input 2 2 2_aneks pokazateli-dejnosti" xfId="1323"/>
    <cellStyle name="Input 2 2 3" xfId="1324"/>
    <cellStyle name="Input 2 2 3 10" xfId="7299"/>
    <cellStyle name="Input 2 2 3 11" xfId="6416"/>
    <cellStyle name="Input 2 2 3 12" xfId="7549"/>
    <cellStyle name="Input 2 2 3 13" xfId="3423"/>
    <cellStyle name="Input 2 2 3 2" xfId="1325"/>
    <cellStyle name="Input 2 2 3 2 10" xfId="6415"/>
    <cellStyle name="Input 2 2 3 2 11" xfId="7919"/>
    <cellStyle name="Input 2 2 3 2 12" xfId="3424"/>
    <cellStyle name="Input 2 2 3 2 2" xfId="3341"/>
    <cellStyle name="Input 2 2 3 2 3" xfId="4101"/>
    <cellStyle name="Input 2 2 3 2 4" xfId="3201"/>
    <cellStyle name="Input 2 2 3 2 5" xfId="5113"/>
    <cellStyle name="Input 2 2 3 2 6" xfId="2750"/>
    <cellStyle name="Input 2 2 3 2 7" xfId="5292"/>
    <cellStyle name="Input 2 2 3 2 8" xfId="6732"/>
    <cellStyle name="Input 2 2 3 2 9" xfId="7300"/>
    <cellStyle name="Input 2 2 3 3" xfId="3340"/>
    <cellStyle name="Input 2 2 3 4" xfId="4100"/>
    <cellStyle name="Input 2 2 3 5" xfId="3202"/>
    <cellStyle name="Input 2 2 3 6" xfId="5112"/>
    <cellStyle name="Input 2 2 3 7" xfId="2751"/>
    <cellStyle name="Input 2 2 3 8" xfId="5293"/>
    <cellStyle name="Input 2 2 3 9" xfId="6733"/>
    <cellStyle name="Input 2 2 3_анекси - фирми со кредити(КРИС)" xfId="1326"/>
    <cellStyle name="Input 2 2 4" xfId="3336"/>
    <cellStyle name="Input 2 2 5" xfId="4096"/>
    <cellStyle name="Input 2 2 6" xfId="3206"/>
    <cellStyle name="Input 2 2 7" xfId="5108"/>
    <cellStyle name="Input 2 2 8" xfId="2753"/>
    <cellStyle name="Input 2 2 9" xfId="5297"/>
    <cellStyle name="Input 2 2_aneks pokazateli-dejnosti" xfId="1327"/>
    <cellStyle name="Input 2 3" xfId="1328"/>
    <cellStyle name="Input 2 3 10" xfId="6731"/>
    <cellStyle name="Input 2 3 11" xfId="7301"/>
    <cellStyle name="Input 2 3 12" xfId="6414"/>
    <cellStyle name="Input 2 3 13" xfId="7776"/>
    <cellStyle name="Input 2 3 14" xfId="2546"/>
    <cellStyle name="Input 2 3 2" xfId="1329"/>
    <cellStyle name="Input 2 3 2 10" xfId="7302"/>
    <cellStyle name="Input 2 3 2 11" xfId="7929"/>
    <cellStyle name="Input 2 3 2 12" xfId="7777"/>
    <cellStyle name="Input 2 3 2 13" xfId="3425"/>
    <cellStyle name="Input 2 3 2 2" xfId="1330"/>
    <cellStyle name="Input 2 3 2 2 10" xfId="7303"/>
    <cellStyle name="Input 2 3 2 2 11" xfId="7966"/>
    <cellStyle name="Input 2 3 2 2 12" xfId="7778"/>
    <cellStyle name="Input 2 3 2 2 13" xfId="3426"/>
    <cellStyle name="Input 2 3 2 2 2" xfId="1331"/>
    <cellStyle name="Input 2 3 2 2 2 10" xfId="7940"/>
    <cellStyle name="Input 2 3 2 2 2 11" xfId="7779"/>
    <cellStyle name="Input 2 3 2 2 2 12" xfId="3427"/>
    <cellStyle name="Input 2 3 2 2 2 2" xfId="3345"/>
    <cellStyle name="Input 2 3 2 2 2 3" xfId="4105"/>
    <cellStyle name="Input 2 3 2 2 2 4" xfId="3197"/>
    <cellStyle name="Input 2 3 2 2 2 5" xfId="5117"/>
    <cellStyle name="Input 2 3 2 2 2 6" xfId="2746"/>
    <cellStyle name="Input 2 3 2 2 2 7" xfId="5288"/>
    <cellStyle name="Input 2 3 2 2 2 8" xfId="6728"/>
    <cellStyle name="Input 2 3 2 2 2 9" xfId="7304"/>
    <cellStyle name="Input 2 3 2 2 3" xfId="3344"/>
    <cellStyle name="Input 2 3 2 2 4" xfId="4104"/>
    <cellStyle name="Input 2 3 2 2 5" xfId="3198"/>
    <cellStyle name="Input 2 3 2 2 6" xfId="5116"/>
    <cellStyle name="Input 2 3 2 2 7" xfId="2747"/>
    <cellStyle name="Input 2 3 2 2 8" xfId="5289"/>
    <cellStyle name="Input 2 3 2 2 9" xfId="6729"/>
    <cellStyle name="Input 2 3 2 2_анекси - фирми со кредити(КРИС)" xfId="1332"/>
    <cellStyle name="Input 2 3 2 3" xfId="3343"/>
    <cellStyle name="Input 2 3 2 4" xfId="4103"/>
    <cellStyle name="Input 2 3 2 5" xfId="3199"/>
    <cellStyle name="Input 2 3 2 6" xfId="5115"/>
    <cellStyle name="Input 2 3 2 7" xfId="2748"/>
    <cellStyle name="Input 2 3 2 8" xfId="5290"/>
    <cellStyle name="Input 2 3 2 9" xfId="6730"/>
    <cellStyle name="Input 2 3 2_aneks pokazateli-dejnosti" xfId="1333"/>
    <cellStyle name="Input 2 3 3" xfId="1334"/>
    <cellStyle name="Input 2 3 3 10" xfId="7305"/>
    <cellStyle name="Input 2 3 3 11" xfId="6413"/>
    <cellStyle name="Input 2 3 3 12" xfId="7780"/>
    <cellStyle name="Input 2 3 3 13" xfId="8366"/>
    <cellStyle name="Input 2 3 3 2" xfId="1335"/>
    <cellStyle name="Input 2 3 3 2 10" xfId="6412"/>
    <cellStyle name="Input 2 3 3 2 11" xfId="7781"/>
    <cellStyle name="Input 2 3 3 2 12" xfId="2528"/>
    <cellStyle name="Input 2 3 3 2 2" xfId="3347"/>
    <cellStyle name="Input 2 3 3 2 3" xfId="4107"/>
    <cellStyle name="Input 2 3 3 2 4" xfId="3195"/>
    <cellStyle name="Input 2 3 3 2 5" xfId="5119"/>
    <cellStyle name="Input 2 3 3 2 6" xfId="2744"/>
    <cellStyle name="Input 2 3 3 2 7" xfId="5286"/>
    <cellStyle name="Input 2 3 3 2 8" xfId="6726"/>
    <cellStyle name="Input 2 3 3 2 9" xfId="7306"/>
    <cellStyle name="Input 2 3 3 3" xfId="3346"/>
    <cellStyle name="Input 2 3 3 4" xfId="4106"/>
    <cellStyle name="Input 2 3 3 5" xfId="3196"/>
    <cellStyle name="Input 2 3 3 6" xfId="5118"/>
    <cellStyle name="Input 2 3 3 7" xfId="2745"/>
    <cellStyle name="Input 2 3 3 8" xfId="5287"/>
    <cellStyle name="Input 2 3 3 9" xfId="6727"/>
    <cellStyle name="Input 2 3 3_анекси - фирми со кредити(КРИС)" xfId="1336"/>
    <cellStyle name="Input 2 3 4" xfId="3342"/>
    <cellStyle name="Input 2 3 5" xfId="4102"/>
    <cellStyle name="Input 2 3 6" xfId="3200"/>
    <cellStyle name="Input 2 3 7" xfId="5114"/>
    <cellStyle name="Input 2 3 8" xfId="2749"/>
    <cellStyle name="Input 2 3 9" xfId="5291"/>
    <cellStyle name="Input 2 3_aneks pokazateli-dejnosti" xfId="1337"/>
    <cellStyle name="Input 2 4" xfId="1338"/>
    <cellStyle name="Input 2 4 10" xfId="7307"/>
    <cellStyle name="Input 2 4 11" xfId="6411"/>
    <cellStyle name="Input 2 4 12" xfId="7917"/>
    <cellStyle name="Input 2 4 13" xfId="7391"/>
    <cellStyle name="Input 2 4 2" xfId="1339"/>
    <cellStyle name="Input 2 4 2 10" xfId="7308"/>
    <cellStyle name="Input 2 4 2 11" xfId="6410"/>
    <cellStyle name="Input 2 4 2 12" xfId="7964"/>
    <cellStyle name="Input 2 4 2 13" xfId="7397"/>
    <cellStyle name="Input 2 4 2 2" xfId="1340"/>
    <cellStyle name="Input 2 4 2 2 10" xfId="7393"/>
    <cellStyle name="Input 2 4 2 2 11" xfId="7950"/>
    <cellStyle name="Input 2 4 2 2 12" xfId="3428"/>
    <cellStyle name="Input 2 4 2 2 2" xfId="3350"/>
    <cellStyle name="Input 2 4 2 2 3" xfId="4110"/>
    <cellStyle name="Input 2 4 2 2 4" xfId="3192"/>
    <cellStyle name="Input 2 4 2 2 5" xfId="5122"/>
    <cellStyle name="Input 2 4 2 2 6" xfId="2741"/>
    <cellStyle name="Input 2 4 2 2 7" xfId="5283"/>
    <cellStyle name="Input 2 4 2 2 8" xfId="6723"/>
    <cellStyle name="Input 2 4 2 2 9" xfId="7309"/>
    <cellStyle name="Input 2 4 2 3" xfId="3349"/>
    <cellStyle name="Input 2 4 2 4" xfId="4109"/>
    <cellStyle name="Input 2 4 2 5" xfId="3193"/>
    <cellStyle name="Input 2 4 2 6" xfId="5121"/>
    <cellStyle name="Input 2 4 2 7" xfId="2742"/>
    <cellStyle name="Input 2 4 2 8" xfId="5284"/>
    <cellStyle name="Input 2 4 2 9" xfId="6724"/>
    <cellStyle name="Input 2 4 2_анекси - фирми со кредити(КРИС)" xfId="1341"/>
    <cellStyle name="Input 2 4 3" xfId="3348"/>
    <cellStyle name="Input 2 4 4" xfId="4108"/>
    <cellStyle name="Input 2 4 5" xfId="3194"/>
    <cellStyle name="Input 2 4 6" xfId="5120"/>
    <cellStyle name="Input 2 4 7" xfId="2743"/>
    <cellStyle name="Input 2 4 8" xfId="5285"/>
    <cellStyle name="Input 2 4 9" xfId="6725"/>
    <cellStyle name="Input 2 4_aneks pokazateli-dejnosti" xfId="1342"/>
    <cellStyle name="Input 2 5" xfId="1343"/>
    <cellStyle name="Input 2 5 10" xfId="7310"/>
    <cellStyle name="Input 2 5 11" xfId="6409"/>
    <cellStyle name="Input 2 5 12" xfId="7782"/>
    <cellStyle name="Input 2 5 13" xfId="7389"/>
    <cellStyle name="Input 2 5 2" xfId="1344"/>
    <cellStyle name="Input 2 5 2 10" xfId="7311"/>
    <cellStyle name="Input 2 5 2 11" xfId="6930"/>
    <cellStyle name="Input 2 5 2 12" xfId="7956"/>
    <cellStyle name="Input 2 5 2 13" xfId="7409"/>
    <cellStyle name="Input 2 5 2 2" xfId="1345"/>
    <cellStyle name="Input 2 5 2 2 10" xfId="6408"/>
    <cellStyle name="Input 2 5 2 2 11" xfId="7951"/>
    <cellStyle name="Input 2 5 2 2 12" xfId="7912"/>
    <cellStyle name="Input 2 5 2 2 2" xfId="3353"/>
    <cellStyle name="Input 2 5 2 2 3" xfId="4113"/>
    <cellStyle name="Input 2 5 2 2 4" xfId="3189"/>
    <cellStyle name="Input 2 5 2 2 5" xfId="5125"/>
    <cellStyle name="Input 2 5 2 2 6" xfId="2739"/>
    <cellStyle name="Input 2 5 2 2 7" xfId="5280"/>
    <cellStyle name="Input 2 5 2 2 8" xfId="6720"/>
    <cellStyle name="Input 2 5 2 2 9" xfId="7312"/>
    <cellStyle name="Input 2 5 2 3" xfId="3352"/>
    <cellStyle name="Input 2 5 2 4" xfId="4112"/>
    <cellStyle name="Input 2 5 2 5" xfId="3190"/>
    <cellStyle name="Input 2 5 2 6" xfId="5124"/>
    <cellStyle name="Input 2 5 2 7" xfId="2740"/>
    <cellStyle name="Input 2 5 2 8" xfId="5281"/>
    <cellStyle name="Input 2 5 2 9" xfId="6721"/>
    <cellStyle name="Input 2 5 2_анекси - фирми со кредити(КРИС)" xfId="1346"/>
    <cellStyle name="Input 2 5 3" xfId="3351"/>
    <cellStyle name="Input 2 5 4" xfId="4111"/>
    <cellStyle name="Input 2 5 5" xfId="3191"/>
    <cellStyle name="Input 2 5 6" xfId="5123"/>
    <cellStyle name="Input 2 5 7" xfId="5306"/>
    <cellStyle name="Input 2 5 8" xfId="5282"/>
    <cellStyle name="Input 2 5 9" xfId="6722"/>
    <cellStyle name="Input 2 5_aneks pokazateli-dejnosti" xfId="1347"/>
    <cellStyle name="Input 2 6" xfId="1348"/>
    <cellStyle name="Input 2 6 10" xfId="7313"/>
    <cellStyle name="Input 2 6 11" xfId="6407"/>
    <cellStyle name="Input 2 6 12" xfId="7783"/>
    <cellStyle name="Input 2 6 13" xfId="3429"/>
    <cellStyle name="Input 2 6 2" xfId="1349"/>
    <cellStyle name="Input 2 6 2 10" xfId="6406"/>
    <cellStyle name="Input 2 6 2 11" xfId="7784"/>
    <cellStyle name="Input 2 6 2 12" xfId="3430"/>
    <cellStyle name="Input 2 6 2 2" xfId="3355"/>
    <cellStyle name="Input 2 6 2 3" xfId="4115"/>
    <cellStyle name="Input 2 6 2 4" xfId="3187"/>
    <cellStyle name="Input 2 6 2 5" xfId="5127"/>
    <cellStyle name="Input 2 6 2 6" xfId="5337"/>
    <cellStyle name="Input 2 6 2 7" xfId="5278"/>
    <cellStyle name="Input 2 6 2 8" xfId="6718"/>
    <cellStyle name="Input 2 6 2 9" xfId="7314"/>
    <cellStyle name="Input 2 6 3" xfId="3354"/>
    <cellStyle name="Input 2 6 4" xfId="4114"/>
    <cellStyle name="Input 2 6 5" xfId="3188"/>
    <cellStyle name="Input 2 6 6" xfId="5126"/>
    <cellStyle name="Input 2 6 7" xfId="2738"/>
    <cellStyle name="Input 2 6 8" xfId="5279"/>
    <cellStyle name="Input 2 6 9" xfId="6719"/>
    <cellStyle name="Input 2 6_анекси - фирми со кредити(КРИС)" xfId="1350"/>
    <cellStyle name="Input 2 7" xfId="1351"/>
    <cellStyle name="Input 2 7 10" xfId="7315"/>
    <cellStyle name="Input 2 7 11" xfId="6405"/>
    <cellStyle name="Input 2 7 12" xfId="7785"/>
    <cellStyle name="Input 2 7 13" xfId="2544"/>
    <cellStyle name="Input 2 7 2" xfId="1352"/>
    <cellStyle name="Input 2 7 2 10" xfId="6404"/>
    <cellStyle name="Input 2 7 2 11" xfId="7786"/>
    <cellStyle name="Input 2 7 2 12" xfId="4085"/>
    <cellStyle name="Input 2 7 2 2" xfId="3357"/>
    <cellStyle name="Input 2 7 2 3" xfId="4117"/>
    <cellStyle name="Input 2 7 2 4" xfId="3185"/>
    <cellStyle name="Input 2 7 2 5" xfId="5129"/>
    <cellStyle name="Input 2 7 2 6" xfId="2736"/>
    <cellStyle name="Input 2 7 2 7" xfId="5276"/>
    <cellStyle name="Input 2 7 2 8" xfId="6716"/>
    <cellStyle name="Input 2 7 2 9" xfId="7316"/>
    <cellStyle name="Input 2 7 3" xfId="3356"/>
    <cellStyle name="Input 2 7 4" xfId="4116"/>
    <cellStyle name="Input 2 7 5" xfId="3186"/>
    <cellStyle name="Input 2 7 6" xfId="5128"/>
    <cellStyle name="Input 2 7 7" xfId="2737"/>
    <cellStyle name="Input 2 7 8" xfId="5277"/>
    <cellStyle name="Input 2 7 9" xfId="6717"/>
    <cellStyle name="Input 2 7_анекси - фирми со кредити(КРИС)" xfId="1353"/>
    <cellStyle name="Input 2 8" xfId="3335"/>
    <cellStyle name="Input 2 9" xfId="4095"/>
    <cellStyle name="Input 2_aneks pokazateli-dejnosti" xfId="1354"/>
    <cellStyle name="Input 3" xfId="1355"/>
    <cellStyle name="Input 3 10" xfId="6715"/>
    <cellStyle name="Input 3 11" xfId="7317"/>
    <cellStyle name="Input 3 12" xfId="6403"/>
    <cellStyle name="Input 3 13" xfId="7787"/>
    <cellStyle name="Input 3 14" xfId="3434"/>
    <cellStyle name="Input 3 2" xfId="1356"/>
    <cellStyle name="Input 3 2 10" xfId="7318"/>
    <cellStyle name="Input 3 2 11" xfId="6402"/>
    <cellStyle name="Input 3 2 12" xfId="7788"/>
    <cellStyle name="Input 3 2 13" xfId="3435"/>
    <cellStyle name="Input 3 2 2" xfId="1357"/>
    <cellStyle name="Input 3 2 2 10" xfId="7319"/>
    <cellStyle name="Input 3 2 2 11" xfId="6401"/>
    <cellStyle name="Input 3 2 2 12" xfId="7789"/>
    <cellStyle name="Input 3 2 2 13" xfId="3436"/>
    <cellStyle name="Input 3 2 2 2" xfId="1358"/>
    <cellStyle name="Input 3 2 2 2 10" xfId="6945"/>
    <cellStyle name="Input 3 2 2 2 11" xfId="7790"/>
    <cellStyle name="Input 3 2 2 2 12" xfId="7408"/>
    <cellStyle name="Input 3 2 2 2 2" xfId="3361"/>
    <cellStyle name="Input 3 2 2 2 3" xfId="4121"/>
    <cellStyle name="Input 3 2 2 2 4" xfId="3181"/>
    <cellStyle name="Input 3 2 2 2 5" xfId="5133"/>
    <cellStyle name="Input 3 2 2 2 6" xfId="2732"/>
    <cellStyle name="Input 3 2 2 2 7" xfId="5272"/>
    <cellStyle name="Input 3 2 2 2 8" xfId="6712"/>
    <cellStyle name="Input 3 2 2 2 9" xfId="7320"/>
    <cellStyle name="Input 3 2 2 3" xfId="3360"/>
    <cellStyle name="Input 3 2 2 4" xfId="4120"/>
    <cellStyle name="Input 3 2 2 5" xfId="3182"/>
    <cellStyle name="Input 3 2 2 6" xfId="5132"/>
    <cellStyle name="Input 3 2 2 7" xfId="2733"/>
    <cellStyle name="Input 3 2 2 8" xfId="5273"/>
    <cellStyle name="Input 3 2 2 9" xfId="6713"/>
    <cellStyle name="Input 3 2 2_анекси - фирми со кредити(КРИС)" xfId="1359"/>
    <cellStyle name="Input 3 2 3" xfId="3359"/>
    <cellStyle name="Input 3 2 4" xfId="4119"/>
    <cellStyle name="Input 3 2 5" xfId="3183"/>
    <cellStyle name="Input 3 2 6" xfId="5131"/>
    <cellStyle name="Input 3 2 7" xfId="2734"/>
    <cellStyle name="Input 3 2 8" xfId="5274"/>
    <cellStyle name="Input 3 2 9" xfId="6714"/>
    <cellStyle name="Input 3 2_aneks pokazateli-dejnosti" xfId="1360"/>
    <cellStyle name="Input 3 3" xfId="1361"/>
    <cellStyle name="Input 3 3 10" xfId="7321"/>
    <cellStyle name="Input 3 3 11" xfId="6400"/>
    <cellStyle name="Input 3 3 12" xfId="7791"/>
    <cellStyle name="Input 3 3 13" xfId="3437"/>
    <cellStyle name="Input 3 3 2" xfId="1362"/>
    <cellStyle name="Input 3 3 2 10" xfId="6399"/>
    <cellStyle name="Input 3 3 2 11" xfId="7792"/>
    <cellStyle name="Input 3 3 2 12" xfId="3438"/>
    <cellStyle name="Input 3 3 2 2" xfId="3363"/>
    <cellStyle name="Input 3 3 2 3" xfId="4123"/>
    <cellStyle name="Input 3 3 2 4" xfId="3179"/>
    <cellStyle name="Input 3 3 2 5" xfId="5135"/>
    <cellStyle name="Input 3 3 2 6" xfId="2730"/>
    <cellStyle name="Input 3 3 2 7" xfId="5270"/>
    <cellStyle name="Input 3 3 2 8" xfId="6710"/>
    <cellStyle name="Input 3 3 2 9" xfId="7322"/>
    <cellStyle name="Input 3 3 3" xfId="3362"/>
    <cellStyle name="Input 3 3 4" xfId="4122"/>
    <cellStyle name="Input 3 3 5" xfId="3180"/>
    <cellStyle name="Input 3 3 6" xfId="5134"/>
    <cellStyle name="Input 3 3 7" xfId="2731"/>
    <cellStyle name="Input 3 3 8" xfId="5271"/>
    <cellStyle name="Input 3 3 9" xfId="6711"/>
    <cellStyle name="Input 3 3_анекси - фирми со кредити(КРИС)" xfId="1363"/>
    <cellStyle name="Input 3 4" xfId="3358"/>
    <cellStyle name="Input 3 5" xfId="4118"/>
    <cellStyle name="Input 3 6" xfId="3184"/>
    <cellStyle name="Input 3 7" xfId="5130"/>
    <cellStyle name="Input 3 8" xfId="2735"/>
    <cellStyle name="Input 3 9" xfId="5275"/>
    <cellStyle name="Input 3_aneks pokazateli-dejnosti" xfId="1364"/>
    <cellStyle name="Input 4" xfId="1365"/>
    <cellStyle name="Input 4 10" xfId="6709"/>
    <cellStyle name="Input 4 11" xfId="7323"/>
    <cellStyle name="Input 4 12" xfId="6398"/>
    <cellStyle name="Input 4 13" xfId="7793"/>
    <cellStyle name="Input 4 14" xfId="3439"/>
    <cellStyle name="Input 4 2" xfId="1366"/>
    <cellStyle name="Input 4 2 10" xfId="7324"/>
    <cellStyle name="Input 4 2 11" xfId="5731"/>
    <cellStyle name="Input 4 2 12" xfId="7794"/>
    <cellStyle name="Input 4 2 13" xfId="3440"/>
    <cellStyle name="Input 4 2 2" xfId="1367"/>
    <cellStyle name="Input 4 2 2 10" xfId="7325"/>
    <cellStyle name="Input 4 2 2 11" xfId="5730"/>
    <cellStyle name="Input 4 2 2 12" xfId="7795"/>
    <cellStyle name="Input 4 2 2 13" xfId="3441"/>
    <cellStyle name="Input 4 2 2 2" xfId="1368"/>
    <cellStyle name="Input 4 2 2 2 10" xfId="5729"/>
    <cellStyle name="Input 4 2 2 2 11" xfId="7796"/>
    <cellStyle name="Input 4 2 2 2 12" xfId="6389"/>
    <cellStyle name="Input 4 2 2 2 2" xfId="3367"/>
    <cellStyle name="Input 4 2 2 2 3" xfId="4127"/>
    <cellStyle name="Input 4 2 2 2 4" xfId="3175"/>
    <cellStyle name="Input 4 2 2 2 5" xfId="5139"/>
    <cellStyle name="Input 4 2 2 2 6" xfId="2726"/>
    <cellStyle name="Input 4 2 2 2 7" xfId="5266"/>
    <cellStyle name="Input 4 2 2 2 8" xfId="6706"/>
    <cellStyle name="Input 4 2 2 2 9" xfId="7326"/>
    <cellStyle name="Input 4 2 2 3" xfId="3366"/>
    <cellStyle name="Input 4 2 2 4" xfId="4126"/>
    <cellStyle name="Input 4 2 2 5" xfId="3176"/>
    <cellStyle name="Input 4 2 2 6" xfId="5138"/>
    <cellStyle name="Input 4 2 2 7" xfId="2727"/>
    <cellStyle name="Input 4 2 2 8" xfId="5267"/>
    <cellStyle name="Input 4 2 2 9" xfId="6707"/>
    <cellStyle name="Input 4 2 2_анекси - фирми со кредити(КРИС)" xfId="1369"/>
    <cellStyle name="Input 4 2 3" xfId="3365"/>
    <cellStyle name="Input 4 2 4" xfId="4125"/>
    <cellStyle name="Input 4 2 5" xfId="3177"/>
    <cellStyle name="Input 4 2 6" xfId="5137"/>
    <cellStyle name="Input 4 2 7" xfId="2728"/>
    <cellStyle name="Input 4 2 8" xfId="5268"/>
    <cellStyle name="Input 4 2 9" xfId="6708"/>
    <cellStyle name="Input 4 2_aneks pokazateli-dejnosti" xfId="1370"/>
    <cellStyle name="Input 4 3" xfId="1371"/>
    <cellStyle name="Input 4 3 10" xfId="7327"/>
    <cellStyle name="Input 4 3 11" xfId="5728"/>
    <cellStyle name="Input 4 3 12" xfId="7943"/>
    <cellStyle name="Input 4 3 13" xfId="3442"/>
    <cellStyle name="Input 4 3 2" xfId="1372"/>
    <cellStyle name="Input 4 3 2 10" xfId="5727"/>
    <cellStyle name="Input 4 3 2 11" xfId="5954"/>
    <cellStyle name="Input 4 3 2 12" xfId="3443"/>
    <cellStyle name="Input 4 3 2 2" xfId="3369"/>
    <cellStyle name="Input 4 3 2 3" xfId="4129"/>
    <cellStyle name="Input 4 3 2 4" xfId="3169"/>
    <cellStyle name="Input 4 3 2 5" xfId="5141"/>
    <cellStyle name="Input 4 3 2 6" xfId="2724"/>
    <cellStyle name="Input 4 3 2 7" xfId="5851"/>
    <cellStyle name="Input 4 3 2 8" xfId="6704"/>
    <cellStyle name="Input 4 3 2 9" xfId="7328"/>
    <cellStyle name="Input 4 3 3" xfId="3368"/>
    <cellStyle name="Input 4 3 4" xfId="4128"/>
    <cellStyle name="Input 4 3 5" xfId="3170"/>
    <cellStyle name="Input 4 3 6" xfId="5140"/>
    <cellStyle name="Input 4 3 7" xfId="2725"/>
    <cellStyle name="Input 4 3 8" xfId="5853"/>
    <cellStyle name="Input 4 3 9" xfId="6705"/>
    <cellStyle name="Input 4 3_анекси - фирми со кредити(КРИС)" xfId="1373"/>
    <cellStyle name="Input 4 4" xfId="3364"/>
    <cellStyle name="Input 4 5" xfId="4124"/>
    <cellStyle name="Input 4 6" xfId="3178"/>
    <cellStyle name="Input 4 7" xfId="5136"/>
    <cellStyle name="Input 4 8" xfId="2729"/>
    <cellStyle name="Input 4 9" xfId="5269"/>
    <cellStyle name="Input 4_aneks pokazateli-dejnosti" xfId="1374"/>
    <cellStyle name="Input 5" xfId="1375"/>
    <cellStyle name="Input 5 10" xfId="6703"/>
    <cellStyle name="Input 5 11" xfId="7329"/>
    <cellStyle name="Input 5 12" xfId="5726"/>
    <cellStyle name="Input 5 13" xfId="8261"/>
    <cellStyle name="Input 5 14" xfId="3444"/>
    <cellStyle name="Input 5 2" xfId="1376"/>
    <cellStyle name="Input 5 2 10" xfId="7330"/>
    <cellStyle name="Input 5 2 11" xfId="5725"/>
    <cellStyle name="Input 5 2 12" xfId="7797"/>
    <cellStyle name="Input 5 2 13" xfId="5834"/>
    <cellStyle name="Input 5 2 2" xfId="1377"/>
    <cellStyle name="Input 5 2 2 10" xfId="7331"/>
    <cellStyle name="Input 5 2 2 11" xfId="6943"/>
    <cellStyle name="Input 5 2 2 12" xfId="7798"/>
    <cellStyle name="Input 5 2 2 13" xfId="3445"/>
    <cellStyle name="Input 5 2 2 2" xfId="1378"/>
    <cellStyle name="Input 5 2 2 2 10" xfId="6354"/>
    <cellStyle name="Input 5 2 2 2 11" xfId="7799"/>
    <cellStyle name="Input 5 2 2 2 12" xfId="3446"/>
    <cellStyle name="Input 5 2 2 2 2" xfId="3373"/>
    <cellStyle name="Input 5 2 2 2 3" xfId="4133"/>
    <cellStyle name="Input 5 2 2 2 4" xfId="3165"/>
    <cellStyle name="Input 5 2 2 2 5" xfId="5145"/>
    <cellStyle name="Input 5 2 2 2 6" xfId="2720"/>
    <cellStyle name="Input 5 2 2 2 7" xfId="5262"/>
    <cellStyle name="Input 5 2 2 2 8" xfId="6700"/>
    <cellStyle name="Input 5 2 2 2 9" xfId="7332"/>
    <cellStyle name="Input 5 2 2 3" xfId="3372"/>
    <cellStyle name="Input 5 2 2 4" xfId="4132"/>
    <cellStyle name="Input 5 2 2 5" xfId="3166"/>
    <cellStyle name="Input 5 2 2 6" xfId="5144"/>
    <cellStyle name="Input 5 2 2 7" xfId="2721"/>
    <cellStyle name="Input 5 2 2 8" xfId="5263"/>
    <cellStyle name="Input 5 2 2 9" xfId="6701"/>
    <cellStyle name="Input 5 2 2_анекси - фирми со кредити(КРИС)" xfId="1379"/>
    <cellStyle name="Input 5 2 3" xfId="3371"/>
    <cellStyle name="Input 5 2 4" xfId="4131"/>
    <cellStyle name="Input 5 2 5" xfId="3167"/>
    <cellStyle name="Input 5 2 6" xfId="5143"/>
    <cellStyle name="Input 5 2 7" xfId="2722"/>
    <cellStyle name="Input 5 2 8" xfId="5264"/>
    <cellStyle name="Input 5 2 9" xfId="6702"/>
    <cellStyle name="Input 5 2_aneks pokazateli-dejnosti" xfId="1380"/>
    <cellStyle name="Input 5 3" xfId="1381"/>
    <cellStyle name="Input 5 3 10" xfId="7333"/>
    <cellStyle name="Input 5 3 11" xfId="5724"/>
    <cellStyle name="Input 5 3 12" xfId="7800"/>
    <cellStyle name="Input 5 3 13" xfId="6375"/>
    <cellStyle name="Input 5 3 2" xfId="1382"/>
    <cellStyle name="Input 5 3 2 10" xfId="5723"/>
    <cellStyle name="Input 5 3 2 11" xfId="7801"/>
    <cellStyle name="Input 5 3 2 12" xfId="6468"/>
    <cellStyle name="Input 5 3 2 2" xfId="3375"/>
    <cellStyle name="Input 5 3 2 3" xfId="4135"/>
    <cellStyle name="Input 5 3 2 4" xfId="3163"/>
    <cellStyle name="Input 5 3 2 5" xfId="5147"/>
    <cellStyle name="Input 5 3 2 6" xfId="2718"/>
    <cellStyle name="Input 5 3 2 7" xfId="5260"/>
    <cellStyle name="Input 5 3 2 8" xfId="6698"/>
    <cellStyle name="Input 5 3 2 9" xfId="7334"/>
    <cellStyle name="Input 5 3 3" xfId="3374"/>
    <cellStyle name="Input 5 3 4" xfId="4134"/>
    <cellStyle name="Input 5 3 5" xfId="3164"/>
    <cellStyle name="Input 5 3 6" xfId="5146"/>
    <cellStyle name="Input 5 3 7" xfId="2719"/>
    <cellStyle name="Input 5 3 8" xfId="5261"/>
    <cellStyle name="Input 5 3 9" xfId="6699"/>
    <cellStyle name="Input 5 3_анекси - фирми со кредити(КРИС)" xfId="1383"/>
    <cellStyle name="Input 5 4" xfId="3370"/>
    <cellStyle name="Input 5 5" xfId="4130"/>
    <cellStyle name="Input 5 6" xfId="3168"/>
    <cellStyle name="Input 5 7" xfId="5142"/>
    <cellStyle name="Input 5 8" xfId="2723"/>
    <cellStyle name="Input 5 9" xfId="5265"/>
    <cellStyle name="Input 5_aneks pokazateli-dejnosti" xfId="1384"/>
    <cellStyle name="Input 6" xfId="1385"/>
    <cellStyle name="Input 6 10" xfId="6697"/>
    <cellStyle name="Input 6 11" xfId="7335"/>
    <cellStyle name="Input 6 12" xfId="5722"/>
    <cellStyle name="Input 6 13" xfId="7802"/>
    <cellStyle name="Input 6 14" xfId="6978"/>
    <cellStyle name="Input 6 2" xfId="1386"/>
    <cellStyle name="Input 6 2 10" xfId="7336"/>
    <cellStyle name="Input 6 2 11" xfId="5721"/>
    <cellStyle name="Input 6 2 12" xfId="5944"/>
    <cellStyle name="Input 6 2 13" xfId="3447"/>
    <cellStyle name="Input 6 2 2" xfId="1387"/>
    <cellStyle name="Input 6 2 2 10" xfId="7337"/>
    <cellStyle name="Input 6 2 2 11" xfId="5720"/>
    <cellStyle name="Input 6 2 2 12" xfId="7942"/>
    <cellStyle name="Input 6 2 2 13" xfId="3448"/>
    <cellStyle name="Input 6 2 2 2" xfId="1388"/>
    <cellStyle name="Input 6 2 2 2 10" xfId="5719"/>
    <cellStyle name="Input 6 2 2 2 11" xfId="5955"/>
    <cellStyle name="Input 6 2 2 2 12" xfId="6922"/>
    <cellStyle name="Input 6 2 2 2 2" xfId="3379"/>
    <cellStyle name="Input 6 2 2 2 3" xfId="4139"/>
    <cellStyle name="Input 6 2 2 2 4" xfId="3159"/>
    <cellStyle name="Input 6 2 2 2 5" xfId="5151"/>
    <cellStyle name="Input 6 2 2 2 6" xfId="2714"/>
    <cellStyle name="Input 6 2 2 2 7" xfId="5256"/>
    <cellStyle name="Input 6 2 2 2 8" xfId="6694"/>
    <cellStyle name="Input 6 2 2 2 9" xfId="7338"/>
    <cellStyle name="Input 6 2 2 3" xfId="3378"/>
    <cellStyle name="Input 6 2 2 4" xfId="4138"/>
    <cellStyle name="Input 6 2 2 5" xfId="3160"/>
    <cellStyle name="Input 6 2 2 6" xfId="5150"/>
    <cellStyle name="Input 6 2 2 7" xfId="2715"/>
    <cellStyle name="Input 6 2 2 8" xfId="5257"/>
    <cellStyle name="Input 6 2 2 9" xfId="6695"/>
    <cellStyle name="Input 6 2 2_анекси - фирми со кредити(КРИС)" xfId="1389"/>
    <cellStyle name="Input 6 2 3" xfId="3377"/>
    <cellStyle name="Input 6 2 4" xfId="4137"/>
    <cellStyle name="Input 6 2 5" xfId="3161"/>
    <cellStyle name="Input 6 2 6" xfId="5149"/>
    <cellStyle name="Input 6 2 7" xfId="2716"/>
    <cellStyle name="Input 6 2 8" xfId="5258"/>
    <cellStyle name="Input 6 2 9" xfId="6696"/>
    <cellStyle name="Input 6 2_aneks pokazateli-dejnosti" xfId="1390"/>
    <cellStyle name="Input 6 3" xfId="1391"/>
    <cellStyle name="Input 6 3 10" xfId="7339"/>
    <cellStyle name="Input 6 3 11" xfId="5718"/>
    <cellStyle name="Input 6 3 12" xfId="8357"/>
    <cellStyle name="Input 6 3 13" xfId="7910"/>
    <cellStyle name="Input 6 3 2" xfId="1392"/>
    <cellStyle name="Input 6 3 2 10" xfId="5717"/>
    <cellStyle name="Input 6 3 2 11" xfId="8915"/>
    <cellStyle name="Input 6 3 2 12" xfId="7381"/>
    <cellStyle name="Input 6 3 2 2" xfId="3381"/>
    <cellStyle name="Input 6 3 2 3" xfId="4141"/>
    <cellStyle name="Input 6 3 2 4" xfId="3157"/>
    <cellStyle name="Input 6 3 2 5" xfId="5153"/>
    <cellStyle name="Input 6 3 2 6" xfId="2712"/>
    <cellStyle name="Input 6 3 2 7" xfId="5254"/>
    <cellStyle name="Input 6 3 2 8" xfId="6692"/>
    <cellStyle name="Input 6 3 2 9" xfId="7340"/>
    <cellStyle name="Input 6 3 3" xfId="3380"/>
    <cellStyle name="Input 6 3 4" xfId="4140"/>
    <cellStyle name="Input 6 3 5" xfId="3158"/>
    <cellStyle name="Input 6 3 6" xfId="5152"/>
    <cellStyle name="Input 6 3 7" xfId="2713"/>
    <cellStyle name="Input 6 3 8" xfId="5255"/>
    <cellStyle name="Input 6 3 9" xfId="6693"/>
    <cellStyle name="Input 6 3_анекси - фирми со кредити(КРИС)" xfId="1393"/>
    <cellStyle name="Input 6 4" xfId="3376"/>
    <cellStyle name="Input 6 5" xfId="4136"/>
    <cellStyle name="Input 6 6" xfId="3162"/>
    <cellStyle name="Input 6 7" xfId="5148"/>
    <cellStyle name="Input 6 8" xfId="2717"/>
    <cellStyle name="Input 6 9" xfId="5259"/>
    <cellStyle name="Input 6_aneks pokazateli-dejnosti" xfId="1394"/>
    <cellStyle name="Input 7" xfId="1395"/>
    <cellStyle name="Input 7 10" xfId="6691"/>
    <cellStyle name="Input 7 11" xfId="7341"/>
    <cellStyle name="Input 7 12" xfId="5716"/>
    <cellStyle name="Input 7 13" xfId="5945"/>
    <cellStyle name="Input 7 14" xfId="6923"/>
    <cellStyle name="Input 7 2" xfId="1396"/>
    <cellStyle name="Input 7 2 10" xfId="7342"/>
    <cellStyle name="Input 7 2 11" xfId="5715"/>
    <cellStyle name="Input 7 2 12" xfId="3422"/>
    <cellStyle name="Input 7 2 13" xfId="7373"/>
    <cellStyle name="Input 7 2 2" xfId="1397"/>
    <cellStyle name="Input 7 2 2 10" xfId="7343"/>
    <cellStyle name="Input 7 2 2 11" xfId="5714"/>
    <cellStyle name="Input 7 2 2 12" xfId="7803"/>
    <cellStyle name="Input 7 2 2 13" xfId="7382"/>
    <cellStyle name="Input 7 2 2 2" xfId="1398"/>
    <cellStyle name="Input 7 2 2 2 10" xfId="5713"/>
    <cellStyle name="Input 7 2 2 2 11" xfId="7804"/>
    <cellStyle name="Input 7 2 2 2 12" xfId="5956"/>
    <cellStyle name="Input 7 2 2 2 2" xfId="3385"/>
    <cellStyle name="Input 7 2 2 2 3" xfId="4145"/>
    <cellStyle name="Input 7 2 2 2 4" xfId="3153"/>
    <cellStyle name="Input 7 2 2 2 5" xfId="5157"/>
    <cellStyle name="Input 7 2 2 2 6" xfId="2708"/>
    <cellStyle name="Input 7 2 2 2 7" xfId="4683"/>
    <cellStyle name="Input 7 2 2 2 8" xfId="6688"/>
    <cellStyle name="Input 7 2 2 2 9" xfId="7344"/>
    <cellStyle name="Input 7 2 2 3" xfId="3384"/>
    <cellStyle name="Input 7 2 2 4" xfId="4144"/>
    <cellStyle name="Input 7 2 2 5" xfId="3154"/>
    <cellStyle name="Input 7 2 2 6" xfId="5156"/>
    <cellStyle name="Input 7 2 2 7" xfId="2709"/>
    <cellStyle name="Input 7 2 2 8" xfId="5251"/>
    <cellStyle name="Input 7 2 2 9" xfId="6689"/>
    <cellStyle name="Input 7 2 2_анекси - фирми со кредити(КРИС)" xfId="1399"/>
    <cellStyle name="Input 7 2 3" xfId="3383"/>
    <cellStyle name="Input 7 2 4" xfId="4143"/>
    <cellStyle name="Input 7 2 5" xfId="3155"/>
    <cellStyle name="Input 7 2 6" xfId="5155"/>
    <cellStyle name="Input 7 2 7" xfId="2710"/>
    <cellStyle name="Input 7 2 8" xfId="5252"/>
    <cellStyle name="Input 7 2 9" xfId="6690"/>
    <cellStyle name="Input 7 2_aneks pokazateli-dejnosti" xfId="1400"/>
    <cellStyle name="Input 7 3" xfId="1401"/>
    <cellStyle name="Input 7 3 10" xfId="7345"/>
    <cellStyle name="Input 7 3 11" xfId="5712"/>
    <cellStyle name="Input 7 3 12" xfId="7805"/>
    <cellStyle name="Input 7 3 13" xfId="3450"/>
    <cellStyle name="Input 7 3 2" xfId="1402"/>
    <cellStyle name="Input 7 3 2 10" xfId="5711"/>
    <cellStyle name="Input 7 3 2 11" xfId="7806"/>
    <cellStyle name="Input 7 3 2 12" xfId="3461"/>
    <cellStyle name="Input 7 3 2 2" xfId="3387"/>
    <cellStyle name="Input 7 3 2 3" xfId="4147"/>
    <cellStyle name="Input 7 3 2 4" xfId="3151"/>
    <cellStyle name="Input 7 3 2 5" xfId="5159"/>
    <cellStyle name="Input 7 3 2 6" xfId="2706"/>
    <cellStyle name="Input 7 3 2 7" xfId="5249"/>
    <cellStyle name="Input 7 3 2 8" xfId="6686"/>
    <cellStyle name="Input 7 3 2 9" xfId="7346"/>
    <cellStyle name="Input 7 3 3" xfId="3386"/>
    <cellStyle name="Input 7 3 4" xfId="4146"/>
    <cellStyle name="Input 7 3 5" xfId="3152"/>
    <cellStyle name="Input 7 3 6" xfId="5158"/>
    <cellStyle name="Input 7 3 7" xfId="2707"/>
    <cellStyle name="Input 7 3 8" xfId="5250"/>
    <cellStyle name="Input 7 3 9" xfId="6687"/>
    <cellStyle name="Input 7 3_анекси - фирми со кредити(КРИС)" xfId="1403"/>
    <cellStyle name="Input 7 4" xfId="3382"/>
    <cellStyle name="Input 7 5" xfId="4142"/>
    <cellStyle name="Input 7 6" xfId="3156"/>
    <cellStyle name="Input 7 7" xfId="5154"/>
    <cellStyle name="Input 7 8" xfId="2711"/>
    <cellStyle name="Input 7 9" xfId="5253"/>
    <cellStyle name="Input 7_aneks pokazateli-dejnosti" xfId="1404"/>
    <cellStyle name="Input 8" xfId="1405"/>
    <cellStyle name="Input 8 10" xfId="6685"/>
    <cellStyle name="Input 8 11" xfId="7347"/>
    <cellStyle name="Input 8 12" xfId="5710"/>
    <cellStyle name="Input 8 13" xfId="7807"/>
    <cellStyle name="Input 8 14" xfId="2541"/>
    <cellStyle name="Input 8 2" xfId="1406"/>
    <cellStyle name="Input 8 2 10" xfId="7348"/>
    <cellStyle name="Input 8 2 11" xfId="5709"/>
    <cellStyle name="Input 8 2 12" xfId="7808"/>
    <cellStyle name="Input 8 2 13" xfId="4083"/>
    <cellStyle name="Input 8 2 2" xfId="1407"/>
    <cellStyle name="Input 8 2 2 10" xfId="7349"/>
    <cellStyle name="Input 8 2 2 11" xfId="5708"/>
    <cellStyle name="Input 8 2 2 12" xfId="7809"/>
    <cellStyle name="Input 8 2 2 13" xfId="7814"/>
    <cellStyle name="Input 8 2 2 2" xfId="1408"/>
    <cellStyle name="Input 8 2 2 2 10" xfId="5707"/>
    <cellStyle name="Input 8 2 2 2 11" xfId="7810"/>
    <cellStyle name="Input 8 2 2 2 12" xfId="7916"/>
    <cellStyle name="Input 8 2 2 2 2" xfId="3391"/>
    <cellStyle name="Input 8 2 2 2 3" xfId="4151"/>
    <cellStyle name="Input 8 2 2 2 4" xfId="3147"/>
    <cellStyle name="Input 8 2 2 2 5" xfId="5163"/>
    <cellStyle name="Input 8 2 2 2 6" xfId="2702"/>
    <cellStyle name="Input 8 2 2 2 7" xfId="5849"/>
    <cellStyle name="Input 8 2 2 2 8" xfId="6682"/>
    <cellStyle name="Input 8 2 2 2 9" xfId="7350"/>
    <cellStyle name="Input 8 2 2 3" xfId="3390"/>
    <cellStyle name="Input 8 2 2 4" xfId="4150"/>
    <cellStyle name="Input 8 2 2 5" xfId="3148"/>
    <cellStyle name="Input 8 2 2 6" xfId="5162"/>
    <cellStyle name="Input 8 2 2 7" xfId="2703"/>
    <cellStyle name="Input 8 2 2 8" xfId="5245"/>
    <cellStyle name="Input 8 2 2 9" xfId="6683"/>
    <cellStyle name="Input 8 2 2_анекси - фирми со кредити(КРИС)" xfId="1409"/>
    <cellStyle name="Input 8 2 3" xfId="3389"/>
    <cellStyle name="Input 8 2 4" xfId="4149"/>
    <cellStyle name="Input 8 2 5" xfId="3149"/>
    <cellStyle name="Input 8 2 6" xfId="5161"/>
    <cellStyle name="Input 8 2 7" xfId="2704"/>
    <cellStyle name="Input 8 2 8" xfId="5246"/>
    <cellStyle name="Input 8 2 9" xfId="6684"/>
    <cellStyle name="Input 8 2_aneks pokazateli-dejnosti" xfId="1410"/>
    <cellStyle name="Input 8 3" xfId="1411"/>
    <cellStyle name="Input 8 3 10" xfId="7351"/>
    <cellStyle name="Input 8 3 11" xfId="5706"/>
    <cellStyle name="Input 8 3 12" xfId="8370"/>
    <cellStyle name="Input 8 3 13" xfId="2543"/>
    <cellStyle name="Input 8 3 2" xfId="1412"/>
    <cellStyle name="Input 8 3 2 10" xfId="5705"/>
    <cellStyle name="Input 8 3 2 11" xfId="8371"/>
    <cellStyle name="Input 8 3 2 12" xfId="6925"/>
    <cellStyle name="Input 8 3 2 2" xfId="3393"/>
    <cellStyle name="Input 8 3 2 3" xfId="4153"/>
    <cellStyle name="Input 8 3 2 4" xfId="3145"/>
    <cellStyle name="Input 8 3 2 5" xfId="5333"/>
    <cellStyle name="Input 8 3 2 6" xfId="2700"/>
    <cellStyle name="Input 8 3 2 7" xfId="5242"/>
    <cellStyle name="Input 8 3 2 8" xfId="6680"/>
    <cellStyle name="Input 8 3 2 9" xfId="7352"/>
    <cellStyle name="Input 8 3 3" xfId="3392"/>
    <cellStyle name="Input 8 3 4" xfId="4152"/>
    <cellStyle name="Input 8 3 5" xfId="3146"/>
    <cellStyle name="Input 8 3 6" xfId="5164"/>
    <cellStyle name="Input 8 3 7" xfId="2701"/>
    <cellStyle name="Input 8 3 8" xfId="5244"/>
    <cellStyle name="Input 8 3 9" xfId="6681"/>
    <cellStyle name="Input 8 3_анекси - фирми со кредити(КРИС)" xfId="1413"/>
    <cellStyle name="Input 8 4" xfId="3388"/>
    <cellStyle name="Input 8 5" xfId="4148"/>
    <cellStyle name="Input 8 6" xfId="3150"/>
    <cellStyle name="Input 8 7" xfId="5160"/>
    <cellStyle name="Input 8 8" xfId="2705"/>
    <cellStyle name="Input 8 9" xfId="5247"/>
    <cellStyle name="Input 8_aneks pokazateli-dejnosti" xfId="1414"/>
    <cellStyle name="Input 9" xfId="1415"/>
    <cellStyle name="Input 9 10" xfId="6679"/>
    <cellStyle name="Input 9 11" xfId="7353"/>
    <cellStyle name="Input 9 12" xfId="5704"/>
    <cellStyle name="Input 9 13" xfId="8372"/>
    <cellStyle name="Input 9 14" xfId="5694"/>
    <cellStyle name="Input 9 2" xfId="1416"/>
    <cellStyle name="Input 9 2 10" xfId="7354"/>
    <cellStyle name="Input 9 2 11" xfId="5703"/>
    <cellStyle name="Input 9 2 12" xfId="8373"/>
    <cellStyle name="Input 9 2 13" xfId="5695"/>
    <cellStyle name="Input 9 2 2" xfId="1417"/>
    <cellStyle name="Input 9 2 2 10" xfId="7443"/>
    <cellStyle name="Input 9 2 2 11" xfId="5702"/>
    <cellStyle name="Input 9 2 2 12" xfId="8374"/>
    <cellStyle name="Input 9 2 2 13" xfId="5696"/>
    <cellStyle name="Input 9 2 2 2" xfId="1418"/>
    <cellStyle name="Input 9 2 2 2 10" xfId="5701"/>
    <cellStyle name="Input 9 2 2 2 11" xfId="8375"/>
    <cellStyle name="Input 9 2 2 2 12" xfId="6364"/>
    <cellStyle name="Input 9 2 2 2 2" xfId="3397"/>
    <cellStyle name="Input 9 2 2 2 3" xfId="4157"/>
    <cellStyle name="Input 9 2 2 2 4" xfId="3141"/>
    <cellStyle name="Input 9 2 2 2 5" xfId="5168"/>
    <cellStyle name="Input 9 2 2 2 6" xfId="2696"/>
    <cellStyle name="Input 9 2 2 2 7" xfId="5238"/>
    <cellStyle name="Input 9 2 2 2 8" xfId="6676"/>
    <cellStyle name="Input 9 2 2 2 9" xfId="7437"/>
    <cellStyle name="Input 9 2 2 3" xfId="3396"/>
    <cellStyle name="Input 9 2 2 4" xfId="4156"/>
    <cellStyle name="Input 9 2 2 5" xfId="3142"/>
    <cellStyle name="Input 9 2 2 6" xfId="5167"/>
    <cellStyle name="Input 9 2 2 7" xfId="2697"/>
    <cellStyle name="Input 9 2 2 8" xfId="5239"/>
    <cellStyle name="Input 9 2 2 9" xfId="6677"/>
    <cellStyle name="Input 9 2 2_анекси - фирми со кредити(КРИС)" xfId="1419"/>
    <cellStyle name="Input 9 2 3" xfId="3395"/>
    <cellStyle name="Input 9 2 4" xfId="4155"/>
    <cellStyle name="Input 9 2 5" xfId="3143"/>
    <cellStyle name="Input 9 2 6" xfId="5166"/>
    <cellStyle name="Input 9 2 7" xfId="2698"/>
    <cellStyle name="Input 9 2 8" xfId="5240"/>
    <cellStyle name="Input 9 2 9" xfId="6678"/>
    <cellStyle name="Input 9 2_aneks pokazateli-dejnosti" xfId="1420"/>
    <cellStyle name="Input 9 3" xfId="1421"/>
    <cellStyle name="Input 9 3 10" xfId="7355"/>
    <cellStyle name="Input 9 3 11" xfId="5700"/>
    <cellStyle name="Input 9 3 12" xfId="8376"/>
    <cellStyle name="Input 9 3 13" xfId="5697"/>
    <cellStyle name="Input 9 3 2" xfId="1422"/>
    <cellStyle name="Input 9 3 2 10" xfId="5699"/>
    <cellStyle name="Input 9 3 2 11" xfId="8377"/>
    <cellStyle name="Input 9 3 2 12" xfId="5698"/>
    <cellStyle name="Input 9 3 2 2" xfId="3399"/>
    <cellStyle name="Input 9 3 2 3" xfId="4159"/>
    <cellStyle name="Input 9 3 2 4" xfId="3139"/>
    <cellStyle name="Input 9 3 2 5" xfId="5170"/>
    <cellStyle name="Input 9 3 2 6" xfId="2694"/>
    <cellStyle name="Input 9 3 2 7" xfId="5236"/>
    <cellStyle name="Input 9 3 2 8" xfId="6674"/>
    <cellStyle name="Input 9 3 2 9" xfId="7356"/>
    <cellStyle name="Input 9 3 3" xfId="3398"/>
    <cellStyle name="Input 9 3 4" xfId="4158"/>
    <cellStyle name="Input 9 3 5" xfId="3140"/>
    <cellStyle name="Input 9 3 6" xfId="5169"/>
    <cellStyle name="Input 9 3 7" xfId="2695"/>
    <cellStyle name="Input 9 3 8" xfId="5237"/>
    <cellStyle name="Input 9 3 9" xfId="6675"/>
    <cellStyle name="Input 9 3_анекси - фирми со кредити(КРИС)" xfId="1423"/>
    <cellStyle name="Input 9 4" xfId="3394"/>
    <cellStyle name="Input 9 5" xfId="4154"/>
    <cellStyle name="Input 9 6" xfId="3144"/>
    <cellStyle name="Input 9 7" xfId="5165"/>
    <cellStyle name="Input 9 8" xfId="2699"/>
    <cellStyle name="Input 9 9" xfId="5241"/>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0 2" xfId="3431"/>
    <cellStyle name="Normal 101" xfId="1481"/>
    <cellStyle name="Normal 101 2" xfId="3432"/>
    <cellStyle name="Normal 102" xfId="1482"/>
    <cellStyle name="Normal 102 2" xfId="3433"/>
    <cellStyle name="Normal 104" xfId="24"/>
    <cellStyle name="Normal 104 2" xfId="2508"/>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2 2" xfId="3452"/>
    <cellStyle name="Normal 15 2 3" xfId="1515"/>
    <cellStyle name="Normal 15 2 3 2" xfId="3453"/>
    <cellStyle name="Normal 15 2 4" xfId="3451"/>
    <cellStyle name="Normal 15 3" xfId="1516"/>
    <cellStyle name="Normal 15 3 2" xfId="1517"/>
    <cellStyle name="Normal 15 3 2 2" xfId="1518"/>
    <cellStyle name="Normal 15 3 2 2 2" xfId="3456"/>
    <cellStyle name="Normal 15 3 2 3" xfId="1519"/>
    <cellStyle name="Normal 15 3 2 3 2" xfId="1520"/>
    <cellStyle name="Normal 15 3 2 3 2 2" xfId="3458"/>
    <cellStyle name="Normal 15 3 2 3 3" xfId="3457"/>
    <cellStyle name="Normal 15 3 2 4" xfId="1521"/>
    <cellStyle name="Normal 15 3 2 4 2" xfId="3459"/>
    <cellStyle name="Normal 15 3 2 5" xfId="3455"/>
    <cellStyle name="Normal 15 3 3" xfId="3454"/>
    <cellStyle name="Normal 15 4" xfId="1522"/>
    <cellStyle name="Normal 15 4 2" xfId="1523"/>
    <cellStyle name="Normal 15 4 3" xfId="3460"/>
    <cellStyle name="Normal 15 5" xfId="1524"/>
    <cellStyle name="Normal 15 5 2" xfId="3462"/>
    <cellStyle name="Normal 15_sporedba po zemji" xfId="1525"/>
    <cellStyle name="Normal 16" xfId="1526"/>
    <cellStyle name="Normal 16 2" xfId="20"/>
    <cellStyle name="Normal 16 2 2" xfId="1527"/>
    <cellStyle name="Normal 16 2 2 2" xfId="1528"/>
    <cellStyle name="Normal 16 2 2 2 2" xfId="1529"/>
    <cellStyle name="Normal 16 2 2 2 2 2" xfId="3466"/>
    <cellStyle name="Normal 16 2 2 2 3" xfId="1530"/>
    <cellStyle name="Normal 16 2 2 2 3 2" xfId="3467"/>
    <cellStyle name="Normal 16 2 2 2 4" xfId="1531"/>
    <cellStyle name="Normal 16 2 2 2 4 2" xfId="3468"/>
    <cellStyle name="Normal 16 2 2 2 5" xfId="1532"/>
    <cellStyle name="Normal 16 2 2 2 5 2" xfId="3469"/>
    <cellStyle name="Normal 16 2 2 2 6" xfId="3465"/>
    <cellStyle name="Normal 16 2 2 3" xfId="3464"/>
    <cellStyle name="Normal 16 2 3" xfId="1533"/>
    <cellStyle name="Normal 16 2 3 2" xfId="1534"/>
    <cellStyle name="Normal 16 2 3 2 2" xfId="3471"/>
    <cellStyle name="Normal 16 2 3 3" xfId="3470"/>
    <cellStyle name="Normal 16 2 3_анекси - фирми со кредити(КРИС)" xfId="1535"/>
    <cellStyle name="Normal 16 2 4" xfId="1536"/>
    <cellStyle name="Normal 16 2 4 2" xfId="3472"/>
    <cellStyle name="Normal 16 2 5" xfId="2504"/>
    <cellStyle name="Normal 16 2 6" xfId="21"/>
    <cellStyle name="Normal 16 2 6 2" xfId="2505"/>
    <cellStyle name="Normal 16 2 7" xfId="2540"/>
    <cellStyle name="Normal 16 2_aneks pokazateli-dejnosti" xfId="1537"/>
    <cellStyle name="Normal 16 3" xfId="1538"/>
    <cellStyle name="Normal 16 3 2" xfId="1539"/>
    <cellStyle name="Normal 16 3 2 2" xfId="1540"/>
    <cellStyle name="Normal 16 3 2 2 2" xfId="3475"/>
    <cellStyle name="Normal 16 3 2 3" xfId="3474"/>
    <cellStyle name="Normal 16 3 2_анекси - фирми со кредити(КРИС)" xfId="1541"/>
    <cellStyle name="Normal 16 3 3" xfId="1542"/>
    <cellStyle name="Normal 16 3 3 2" xfId="3476"/>
    <cellStyle name="Normal 16 3 4" xfId="3473"/>
    <cellStyle name="Normal 16 3_aneks pokazateli-dejnosti" xfId="1543"/>
    <cellStyle name="Normal 16 4" xfId="1544"/>
    <cellStyle name="Normal 16 4 2" xfId="1545"/>
    <cellStyle name="Normal 16 4 2 2" xfId="3478"/>
    <cellStyle name="Normal 16 4 3" xfId="3477"/>
    <cellStyle name="Normal 16 4_анекси - фирми со кредити(КРИС)" xfId="1546"/>
    <cellStyle name="Normal 16 5" xfId="1547"/>
    <cellStyle name="Normal 16 5 2" xfId="3479"/>
    <cellStyle name="Normal 16 6" xfId="3463"/>
    <cellStyle name="Normal 16_aneks pokazateli-dejnosti" xfId="1548"/>
    <cellStyle name="Normal 17" xfId="1549"/>
    <cellStyle name="Normal 17 2" xfId="1550"/>
    <cellStyle name="Normal 17 2 2" xfId="3480"/>
    <cellStyle name="Normal 17 3" xfId="1551"/>
    <cellStyle name="Normal 17 3 2" xfId="1552"/>
    <cellStyle name="Normal 17 3 2 2" xfId="3482"/>
    <cellStyle name="Normal 17 3 3" xfId="1553"/>
    <cellStyle name="Normal 17 3 4" xfId="3481"/>
    <cellStyle name="Normal 17 4" xfId="23"/>
    <cellStyle name="Normal 17 4 2" xfId="2507"/>
    <cellStyle name="Normal 17_sporedba po zemji" xfId="1554"/>
    <cellStyle name="Normal 18" xfId="1555"/>
    <cellStyle name="Normal 18 2" xfId="1556"/>
    <cellStyle name="Normal 19" xfId="1557"/>
    <cellStyle name="Normal 19 10" xfId="4326"/>
    <cellStyle name="Normal 19 2" xfId="1558"/>
    <cellStyle name="Normal 19 2 2" xfId="1559"/>
    <cellStyle name="Normal 19 2 2 2" xfId="1560"/>
    <cellStyle name="Normal 19 2 2 2 2" xfId="3486"/>
    <cellStyle name="Normal 19 2 2 3" xfId="3485"/>
    <cellStyle name="Normal 19 2 2_анекси - фирми со кредити(КРИС)" xfId="1561"/>
    <cellStyle name="Normal 19 2 3" xfId="1562"/>
    <cellStyle name="Normal 19 2 3 2" xfId="3487"/>
    <cellStyle name="Normal 19 2 4" xfId="3484"/>
    <cellStyle name="Normal 19 2_aneks pokazateli-dejnosti" xfId="1563"/>
    <cellStyle name="Normal 19 3" xfId="3483"/>
    <cellStyle name="Normal 19 4" xfId="4240"/>
    <cellStyle name="Normal 19 5" xfId="3651"/>
    <cellStyle name="Normal 19 6" xfId="2915"/>
    <cellStyle name="Normal 19 7" xfId="5248"/>
    <cellStyle name="Normal 19 8" xfId="3972"/>
    <cellStyle name="Normal 19 9" xfId="4917"/>
    <cellStyle name="Normal 2" xfId="1"/>
    <cellStyle name="Normal 2 10" xfId="1564"/>
    <cellStyle name="Normal 2 10 2" xfId="1565"/>
    <cellStyle name="Normal 2 11" xfId="1566"/>
    <cellStyle name="Normal 2 12" xfId="1567"/>
    <cellStyle name="Normal 2 12 2" xfId="1568"/>
    <cellStyle name="Normal 2 12 3" xfId="3490"/>
    <cellStyle name="Normal 2 13" xfId="1569"/>
    <cellStyle name="Normal 2 13 2" xfId="1570"/>
    <cellStyle name="Normal 2 13 2 2" xfId="1571"/>
    <cellStyle name="Normal 2 13 2 2 2" xfId="1572"/>
    <cellStyle name="Normal 2 13 2 2 2 2" xfId="3495"/>
    <cellStyle name="Normal 2 13 2 2 3" xfId="3494"/>
    <cellStyle name="Normal 2 13 2 2_анекси - фирми со кредити(КРИС)" xfId="1573"/>
    <cellStyle name="Normal 2 13 2 3" xfId="1574"/>
    <cellStyle name="Normal 2 13 2 3 2" xfId="3496"/>
    <cellStyle name="Normal 2 13 2 4" xfId="3493"/>
    <cellStyle name="Normal 2 13 2_aneks pokazateli-dejnosti" xfId="1575"/>
    <cellStyle name="Normal 2 13 3" xfId="1576"/>
    <cellStyle name="Normal 2 13 3 2" xfId="1577"/>
    <cellStyle name="Normal 2 13 3 2 2" xfId="3498"/>
    <cellStyle name="Normal 2 13 3 3" xfId="3497"/>
    <cellStyle name="Normal 2 13 3_анекси - фирми со кредити(КРИС)" xfId="1578"/>
    <cellStyle name="Normal 2 13 4" xfId="1579"/>
    <cellStyle name="Normal 2 13 4 2" xfId="3499"/>
    <cellStyle name="Normal 2 13 5" xfId="3492"/>
    <cellStyle name="Normal 2 13_aneks pokazateli-dejnosti" xfId="1580"/>
    <cellStyle name="Normal 2 14" xfId="1581"/>
    <cellStyle name="Normal 2 15" xfId="1582"/>
    <cellStyle name="Normal 2 16" xfId="1583"/>
    <cellStyle name="Normal 2 16 2" xfId="1584"/>
    <cellStyle name="Normal 2 16 2 2" xfId="1585"/>
    <cellStyle name="Normal 2 16 2 2 2" xfId="3503"/>
    <cellStyle name="Normal 2 16 2 3" xfId="3502"/>
    <cellStyle name="Normal 2 16 2_анекси - фирми со кредити(КРИС)" xfId="1586"/>
    <cellStyle name="Normal 2 16 3" xfId="1587"/>
    <cellStyle name="Normal 2 16 3 2" xfId="3504"/>
    <cellStyle name="Normal 2 16 4" xfId="3501"/>
    <cellStyle name="Normal 2 16_aneks pokazateli-dejnosti" xfId="1588"/>
    <cellStyle name="Normal 2 17" xfId="2509"/>
    <cellStyle name="Normal 2 18" xfId="2514"/>
    <cellStyle name="Normal 2 18 2" xfId="4087"/>
    <cellStyle name="Normal 2 19" xfId="2527"/>
    <cellStyle name="Normal 2 2" xfId="30"/>
    <cellStyle name="Normal 2 2 10" xfId="5305"/>
    <cellStyle name="Normal 2 2 2" xfId="1589"/>
    <cellStyle name="Normal 2 2 2 2" xfId="1590"/>
    <cellStyle name="Normal 2 2 2 2 2" xfId="3506"/>
    <cellStyle name="Normal 2 2 3" xfId="1591"/>
    <cellStyle name="Normal 2 2 3 2" xfId="1592"/>
    <cellStyle name="Normal 2 2 3 2 2" xfId="3508"/>
    <cellStyle name="Normal 2 2 3_sporedba po zemji" xfId="1593"/>
    <cellStyle name="Normal 2 2 4" xfId="1594"/>
    <cellStyle name="Normal 2 2 5" xfId="1595"/>
    <cellStyle name="Normal 2 2 6" xfId="1596"/>
    <cellStyle name="Normal 2 2 7" xfId="2550"/>
    <cellStyle name="Normal 2 2 8" xfId="3971"/>
    <cellStyle name="Normal 2 2 9" xfId="4689"/>
    <cellStyle name="Normal 2 2_sporedba po zemji" xfId="1597"/>
    <cellStyle name="Normal 2 3" xfId="1598"/>
    <cellStyle name="Normal 2 3 2" xfId="1599"/>
    <cellStyle name="Normal 2 3_sporedba po zemji" xfId="1600"/>
    <cellStyle name="Normal 2 4" xfId="1601"/>
    <cellStyle name="Normal 2 4 2" xfId="1602"/>
    <cellStyle name="Normal 2 4 2 2" xfId="3513"/>
    <cellStyle name="Normal 2 4 3" xfId="1603"/>
    <cellStyle name="Normal 2 4 3 2" xfId="3514"/>
    <cellStyle name="Normal 2 4_sporedba po zemji" xfId="1604"/>
    <cellStyle name="Normal 2 5" xfId="1605"/>
    <cellStyle name="Normal 2 5 2" xfId="1606"/>
    <cellStyle name="Normal 2 5 3 2" xfId="1607"/>
    <cellStyle name="Normal 2 5 3 2 2" xfId="3516"/>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2" xfId="3528"/>
    <cellStyle name="Normal 21 2 3" xfId="1626"/>
    <cellStyle name="Normal 21 3" xfId="1627"/>
    <cellStyle name="Normal 21 3 2" xfId="1628"/>
    <cellStyle name="Normal 21 3 2 2" xfId="1629"/>
    <cellStyle name="Normal 21 3 2 2 2" xfId="3531"/>
    <cellStyle name="Normal 21 3 2 3" xfId="3530"/>
    <cellStyle name="Normal 21 3 2_анекси - фирми со кредити(КРИС)" xfId="1630"/>
    <cellStyle name="Normal 21 3 3" xfId="1631"/>
    <cellStyle name="Normal 21 3 3 2" xfId="3532"/>
    <cellStyle name="Normal 21 3 4" xfId="3529"/>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2 2" xfId="3540"/>
    <cellStyle name="Normal 23 2 3" xfId="1645"/>
    <cellStyle name="Normal 23 2 3 2" xfId="3541"/>
    <cellStyle name="Normal 23 2 4" xfId="1646"/>
    <cellStyle name="Normal 23 2 4 2" xfId="3542"/>
    <cellStyle name="Normal 23 2 5" xfId="3539"/>
    <cellStyle name="Normal 23_sporedba po zemji" xfId="1647"/>
    <cellStyle name="Normal 24" xfId="1648"/>
    <cellStyle name="Normal 24 2" xfId="1649"/>
    <cellStyle name="Normal 24 2 2" xfId="1650"/>
    <cellStyle name="Normal 24 2 3" xfId="1651"/>
    <cellStyle name="Normal 24 2 3 2" xfId="1652"/>
    <cellStyle name="Normal 24 2 3 2 2" xfId="3547"/>
    <cellStyle name="Normal 24 2 3 3" xfId="3546"/>
    <cellStyle name="Normal 24 2 3_анекси - фирми со кредити(КРИС)" xfId="1653"/>
    <cellStyle name="Normal 24 2 4" xfId="1654"/>
    <cellStyle name="Normal 24 2 4 2" xfId="3548"/>
    <cellStyle name="Normal 24 2 5" xfId="354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2 2" xfId="3553"/>
    <cellStyle name="Normal 27 3 2" xfId="1663"/>
    <cellStyle name="Normal 28" xfId="1664"/>
    <cellStyle name="Normal 28 2" xfId="1665"/>
    <cellStyle name="Normal 28 2 2" xfId="3554"/>
    <cellStyle name="Normal 28 3 2" xfId="1666"/>
    <cellStyle name="Normal 29" xfId="27"/>
    <cellStyle name="Normal 29 2" xfId="1667"/>
    <cellStyle name="Normal 29 2 2" xfId="3556"/>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 2 2" xfId="3564"/>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 2 2" xfId="3571"/>
    <cellStyle name="Normal 31 2 2 3" xfId="3570"/>
    <cellStyle name="Normal 31 2 2_анекси - фирми со кредити(КРИС)" xfId="1691"/>
    <cellStyle name="Normal 31 2 3" xfId="1692"/>
    <cellStyle name="Normal 31 2 3 2" xfId="3572"/>
    <cellStyle name="Normal 31 2 4" xfId="3569"/>
    <cellStyle name="Normal 31 2_aneks pokazateli-dejnosti" xfId="1693"/>
    <cellStyle name="Normal 31 3" xfId="1694"/>
    <cellStyle name="Normal 31 3 2" xfId="3573"/>
    <cellStyle name="Normal 31 4" xfId="1695"/>
    <cellStyle name="Normal 31 4 2" xfId="28"/>
    <cellStyle name="Normal 31 4 2 2" xfId="2548"/>
    <cellStyle name="Normal 31 4 3" xfId="3574"/>
    <cellStyle name="Normal 31 5" xfId="1696"/>
    <cellStyle name="Normal 31 5 2" xfId="3575"/>
    <cellStyle name="Normal 32" xfId="1697"/>
    <cellStyle name="Normal 32 2" xfId="32"/>
    <cellStyle name="Normal 32 2 2" xfId="1698"/>
    <cellStyle name="Normal 32 2 2 2" xfId="3577"/>
    <cellStyle name="Normal 32 2 3" xfId="1699"/>
    <cellStyle name="Normal 32 2 4" xfId="2510"/>
    <cellStyle name="Normal 33" xfId="1700"/>
    <cellStyle name="Normal 33 2" xfId="1701"/>
    <cellStyle name="Normal 33 2 2" xfId="1702"/>
    <cellStyle name="Normal 33 2 2 2" xfId="3579"/>
    <cellStyle name="Normal 34" xfId="1703"/>
    <cellStyle name="Normal 34 2" xfId="1704"/>
    <cellStyle name="Normal 34 3" xfId="1705"/>
    <cellStyle name="Normal 34 3 2" xfId="3582"/>
    <cellStyle name="Normal 35" xfId="1706"/>
    <cellStyle name="Normal 35 2" xfId="1707"/>
    <cellStyle name="Normal 35 3" xfId="1708"/>
    <cellStyle name="Normal 35 3 2" xfId="3584"/>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7 2" xfId="3593"/>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2 2" xfId="3632"/>
    <cellStyle name="Normal 65 2 3" xfId="1787"/>
    <cellStyle name="Normal 65 2 3 2" xfId="3633"/>
    <cellStyle name="Normal 65 2 4" xfId="1788"/>
    <cellStyle name="Normal 65 2 4 2" xfId="3634"/>
    <cellStyle name="Normal 65 2 5" xfId="3631"/>
    <cellStyle name="Normal 65 3" xfId="3630"/>
    <cellStyle name="Normal 66" xfId="1789"/>
    <cellStyle name="Normal 66 2" xfId="1790"/>
    <cellStyle name="Normal 66 2 2" xfId="1791"/>
    <cellStyle name="Normal 66 2 2 2" xfId="3637"/>
    <cellStyle name="Normal 66 2 3" xfId="3636"/>
    <cellStyle name="Normal 66 3" xfId="3635"/>
    <cellStyle name="Normal 67" xfId="1792"/>
    <cellStyle name="Normal 68" xfId="1793"/>
    <cellStyle name="Normal 68 2" xfId="1794"/>
    <cellStyle name="Normal 68 2 2" xfId="3639"/>
    <cellStyle name="Normal 68 3" xfId="3638"/>
    <cellStyle name="Normal 69" xfId="1795"/>
    <cellStyle name="Normal 69 2" xfId="3640"/>
    <cellStyle name="Normal 7" xfId="1796"/>
    <cellStyle name="Normal 7 10" xfId="1797"/>
    <cellStyle name="Normal 7 10 2" xfId="1798"/>
    <cellStyle name="Normal 7 10 2 2" xfId="1799"/>
    <cellStyle name="Normal 7 10 2 2 2" xfId="3643"/>
    <cellStyle name="Normal 7 10 2 3" xfId="3642"/>
    <cellStyle name="Normal 7 10 2_анекси - фирми со кредити(КРИС)" xfId="1800"/>
    <cellStyle name="Normal 7 10 3" xfId="1801"/>
    <cellStyle name="Normal 7 10 3 2" xfId="3644"/>
    <cellStyle name="Normal 7 10 4" xfId="364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0 2 2" xfId="3653"/>
    <cellStyle name="Normal 70 3" xfId="3652"/>
    <cellStyle name="Normal 71" xfId="1813"/>
    <cellStyle name="Normal 71 2" xfId="3654"/>
    <cellStyle name="Normal 72" xfId="1814"/>
    <cellStyle name="Normal 72 2" xfId="3655"/>
    <cellStyle name="Normal 73" xfId="1815"/>
    <cellStyle name="Normal 73 2" xfId="3656"/>
    <cellStyle name="Normal 74" xfId="1816"/>
    <cellStyle name="Normal 74 2" xfId="3657"/>
    <cellStyle name="Normal 75" xfId="1817"/>
    <cellStyle name="Normal 75 2" xfId="3658"/>
    <cellStyle name="Normal 76" xfId="1818"/>
    <cellStyle name="Normal 76 2" xfId="3659"/>
    <cellStyle name="Normal 77" xfId="1819"/>
    <cellStyle name="Normal 77 2" xfId="3660"/>
    <cellStyle name="Normal 78" xfId="1820"/>
    <cellStyle name="Normal 78 2" xfId="3661"/>
    <cellStyle name="Normal 79" xfId="1821"/>
    <cellStyle name="Normal 79 2" xfId="3662"/>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0 2" xfId="3668"/>
    <cellStyle name="Normal 81" xfId="5"/>
    <cellStyle name="Normal 81 2" xfId="2516"/>
    <cellStyle name="Normal 82" xfId="6"/>
    <cellStyle name="Normal 82 2" xfId="2517"/>
    <cellStyle name="Normal 83" xfId="1832"/>
    <cellStyle name="Normal 83 2" xfId="3669"/>
    <cellStyle name="Normal 84" xfId="7"/>
    <cellStyle name="Normal 84 2" xfId="2518"/>
    <cellStyle name="Normal 85" xfId="8"/>
    <cellStyle name="Normal 85 2" xfId="2519"/>
    <cellStyle name="Normal 86" xfId="9"/>
    <cellStyle name="Normal 86 2" xfId="2520"/>
    <cellStyle name="Normal 87" xfId="10"/>
    <cellStyle name="Normal 87 2" xfId="2521"/>
    <cellStyle name="Normal 88" xfId="11"/>
    <cellStyle name="Normal 88 2" xfId="2522"/>
    <cellStyle name="Normal 89" xfId="12"/>
    <cellStyle name="Normal 89 2" xfId="2523"/>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0 2" xfId="2524"/>
    <cellStyle name="Normal 91" xfId="14"/>
    <cellStyle name="Normal 91 2" xfId="2525"/>
    <cellStyle name="Normal 92" xfId="15"/>
    <cellStyle name="Normal 92 2" xfId="2526"/>
    <cellStyle name="Normal 93" xfId="1844"/>
    <cellStyle name="Normal 93 2" xfId="3677"/>
    <cellStyle name="Normal 94" xfId="1845"/>
    <cellStyle name="Normal 94 2" xfId="3678"/>
    <cellStyle name="Normal 95" xfId="1846"/>
    <cellStyle name="Normal 95 2" xfId="3679"/>
    <cellStyle name="Normal 96" xfId="1847"/>
    <cellStyle name="Normal 96 2" xfId="3680"/>
    <cellStyle name="Normal 97" xfId="1848"/>
    <cellStyle name="Normal 97 2" xfId="3681"/>
    <cellStyle name="Normal 98" xfId="1849"/>
    <cellStyle name="Normal 98 2" xfId="3682"/>
    <cellStyle name="Normal 99" xfId="1850"/>
    <cellStyle name="Normal 99 2" xfId="3683"/>
    <cellStyle name="normální_List1" xfId="1851"/>
    <cellStyle name="Note 10" xfId="1852"/>
    <cellStyle name="Note 10 10" xfId="3063"/>
    <cellStyle name="Note 10 11" xfId="6257"/>
    <cellStyle name="Note 10 12" xfId="7550"/>
    <cellStyle name="Note 10 13" xfId="7997"/>
    <cellStyle name="Note 10 14" xfId="8576"/>
    <cellStyle name="Note 10 15" xfId="7360"/>
    <cellStyle name="Note 10 2" xfId="1853"/>
    <cellStyle name="Note 10 2 10" xfId="7551"/>
    <cellStyle name="Note 10 2 11" xfId="7998"/>
    <cellStyle name="Note 10 2 12" xfId="8577"/>
    <cellStyle name="Note 10 2 13" xfId="7361"/>
    <cellStyle name="Note 10 2 2" xfId="1854"/>
    <cellStyle name="Note 10 2 2 10" xfId="7552"/>
    <cellStyle name="Note 10 2 2 11" xfId="7999"/>
    <cellStyle name="Note 10 2 2 12" xfId="8578"/>
    <cellStyle name="Note 10 2 2 13" xfId="7362"/>
    <cellStyle name="Note 10 2 2 2" xfId="1855"/>
    <cellStyle name="Note 10 2 2 2 10" xfId="8000"/>
    <cellStyle name="Note 10 2 2 2 11" xfId="8579"/>
    <cellStyle name="Note 10 2 2 2 12" xfId="7363"/>
    <cellStyle name="Note 10 2 2 2 2" xfId="3687"/>
    <cellStyle name="Note 10 2 2 2 3" xfId="4418"/>
    <cellStyle name="Note 10 2 2 2 4" xfId="2643"/>
    <cellStyle name="Note 10 2 2 2 5" xfId="5465"/>
    <cellStyle name="Note 10 2 2 2 6" xfId="5842"/>
    <cellStyle name="Note 10 2 2 2 7" xfId="3060"/>
    <cellStyle name="Note 10 2 2 2 8" xfId="5852"/>
    <cellStyle name="Note 10 2 2 2 9" xfId="7553"/>
    <cellStyle name="Note 10 2 2 3" xfId="3686"/>
    <cellStyle name="Note 10 2 2 4" xfId="4417"/>
    <cellStyle name="Note 10 2 2 5" xfId="2644"/>
    <cellStyle name="Note 10 2 2 6" xfId="5464"/>
    <cellStyle name="Note 10 2 2 7" xfId="5843"/>
    <cellStyle name="Note 10 2 2 8" xfId="3061"/>
    <cellStyle name="Note 10 2 2 9" xfId="4681"/>
    <cellStyle name="Note 10 2 2_анекси - фирми со кредити(КРИС)" xfId="1856"/>
    <cellStyle name="Note 10 2 3" xfId="3685"/>
    <cellStyle name="Note 10 2 4" xfId="4416"/>
    <cellStyle name="Note 10 2 5" xfId="2645"/>
    <cellStyle name="Note 10 2 6" xfId="5463"/>
    <cellStyle name="Note 10 2 7" xfId="5992"/>
    <cellStyle name="Note 10 2 8" xfId="3062"/>
    <cellStyle name="Note 10 2 9" xfId="6365"/>
    <cellStyle name="Note 10 2_aneks pokazateli-dejnosti" xfId="1857"/>
    <cellStyle name="Note 10 3" xfId="1858"/>
    <cellStyle name="Note 10 3 10" xfId="7554"/>
    <cellStyle name="Note 10 3 11" xfId="8001"/>
    <cellStyle name="Note 10 3 12" xfId="8580"/>
    <cellStyle name="Note 10 3 13" xfId="7364"/>
    <cellStyle name="Note 10 3 2" xfId="1859"/>
    <cellStyle name="Note 10 3 2 10" xfId="5953"/>
    <cellStyle name="Note 10 3 2 11" xfId="8002"/>
    <cellStyle name="Note 10 3 2 12" xfId="8581"/>
    <cellStyle name="Note 10 3 2 13" xfId="7365"/>
    <cellStyle name="Note 10 3 2 2" xfId="1860"/>
    <cellStyle name="Note 10 3 2 2 10" xfId="8003"/>
    <cellStyle name="Note 10 3 2 2 11" xfId="8582"/>
    <cellStyle name="Note 10 3 2 2 12" xfId="7366"/>
    <cellStyle name="Note 10 3 2 2 2" xfId="3690"/>
    <cellStyle name="Note 10 3 2 2 3" xfId="4421"/>
    <cellStyle name="Note 10 3 2 2 4" xfId="2640"/>
    <cellStyle name="Note 10 3 2 2 5" xfId="5468"/>
    <cellStyle name="Note 10 3 2 2 6" xfId="5839"/>
    <cellStyle name="Note 10 3 2 2 7" xfId="3057"/>
    <cellStyle name="Note 10 3 2 2 8" xfId="5459"/>
    <cellStyle name="Note 10 3 2 2 9" xfId="5952"/>
    <cellStyle name="Note 10 3 2 3" xfId="3689"/>
    <cellStyle name="Note 10 3 2 4" xfId="4420"/>
    <cellStyle name="Note 10 3 2 5" xfId="2641"/>
    <cellStyle name="Note 10 3 2 6" xfId="5467"/>
    <cellStyle name="Note 10 3 2 7" xfId="5840"/>
    <cellStyle name="Note 10 3 2 8" xfId="3058"/>
    <cellStyle name="Note 10 3 2 9" xfId="5460"/>
    <cellStyle name="Note 10 3 2_анекси - фирми со кредити(КРИС)" xfId="1861"/>
    <cellStyle name="Note 10 3 3" xfId="3688"/>
    <cellStyle name="Note 10 3 4" xfId="4419"/>
    <cellStyle name="Note 10 3 5" xfId="2642"/>
    <cellStyle name="Note 10 3 6" xfId="5466"/>
    <cellStyle name="Note 10 3 7" xfId="5841"/>
    <cellStyle name="Note 10 3 8" xfId="3059"/>
    <cellStyle name="Note 10 3 9" xfId="5461"/>
    <cellStyle name="Note 10 3_aneks pokazateli-dejnosti" xfId="1862"/>
    <cellStyle name="Note 10 4" xfId="1863"/>
    <cellStyle name="Note 10 4 10" xfId="5951"/>
    <cellStyle name="Note 10 4 11" xfId="8004"/>
    <cellStyle name="Note 10 4 12" xfId="8583"/>
    <cellStyle name="Note 10 4 13" xfId="7367"/>
    <cellStyle name="Note 10 4 2" xfId="1864"/>
    <cellStyle name="Note 10 4 2 10" xfId="8005"/>
    <cellStyle name="Note 10 4 2 11" xfId="8584"/>
    <cellStyle name="Note 10 4 2 12" xfId="7368"/>
    <cellStyle name="Note 10 4 2 2" xfId="3692"/>
    <cellStyle name="Note 10 4 2 3" xfId="4423"/>
    <cellStyle name="Note 10 4 2 4" xfId="2638"/>
    <cellStyle name="Note 10 4 2 5" xfId="5470"/>
    <cellStyle name="Note 10 4 2 6" xfId="5994"/>
    <cellStyle name="Note 10 4 2 7" xfId="3056"/>
    <cellStyle name="Note 10 4 2 8" xfId="7406"/>
    <cellStyle name="Note 10 4 2 9" xfId="5950"/>
    <cellStyle name="Note 10 4 3" xfId="3691"/>
    <cellStyle name="Note 10 4 4" xfId="4422"/>
    <cellStyle name="Note 10 4 5" xfId="2639"/>
    <cellStyle name="Note 10 4 6" xfId="5469"/>
    <cellStyle name="Note 10 4 7" xfId="5993"/>
    <cellStyle name="Note 10 4 8" xfId="5335"/>
    <cellStyle name="Note 10 4 9" xfId="7407"/>
    <cellStyle name="Note 10 4_анекси - фирми со кредити(КРИС)" xfId="1865"/>
    <cellStyle name="Note 10 5" xfId="3684"/>
    <cellStyle name="Note 10 6" xfId="4415"/>
    <cellStyle name="Note 10 7" xfId="2646"/>
    <cellStyle name="Note 10 8" xfId="5462"/>
    <cellStyle name="Note 10 9" xfId="5991"/>
    <cellStyle name="Note 10_aneks pokazateli-dejnosti" xfId="1866"/>
    <cellStyle name="Note 11" xfId="1867"/>
    <cellStyle name="Note 11 10" xfId="2960"/>
    <cellStyle name="Note 11 11" xfId="7405"/>
    <cellStyle name="Note 11 12" xfId="5949"/>
    <cellStyle name="Note 11 13" xfId="8006"/>
    <cellStyle name="Note 11 14" xfId="8585"/>
    <cellStyle name="Note 11 15" xfId="7369"/>
    <cellStyle name="Note 11 2" xfId="1868"/>
    <cellStyle name="Note 11 2 10" xfId="7555"/>
    <cellStyle name="Note 11 2 11" xfId="8007"/>
    <cellStyle name="Note 11 2 12" xfId="8586"/>
    <cellStyle name="Note 11 2 13" xfId="7370"/>
    <cellStyle name="Note 11 2 2" xfId="1869"/>
    <cellStyle name="Note 11 2 2 10" xfId="7556"/>
    <cellStyle name="Note 11 2 2 11" xfId="8008"/>
    <cellStyle name="Note 11 2 2 12" xfId="8587"/>
    <cellStyle name="Note 11 2 2 13" xfId="7371"/>
    <cellStyle name="Note 11 2 2 2" xfId="1870"/>
    <cellStyle name="Note 11 2 2 2 10" xfId="8009"/>
    <cellStyle name="Note 11 2 2 2 11" xfId="8588"/>
    <cellStyle name="Note 11 2 2 2 12" xfId="7372"/>
    <cellStyle name="Note 11 2 2 2 2" xfId="3696"/>
    <cellStyle name="Note 11 2 2 2 3" xfId="4427"/>
    <cellStyle name="Note 11 2 2 2 4" xfId="2632"/>
    <cellStyle name="Note 11 2 2 2 5" xfId="5474"/>
    <cellStyle name="Note 11 2 2 2 6" xfId="5998"/>
    <cellStyle name="Note 11 2 2 2 7" xfId="2957"/>
    <cellStyle name="Note 11 2 2 2 8" xfId="7402"/>
    <cellStyle name="Note 11 2 2 2 9" xfId="7557"/>
    <cellStyle name="Note 11 2 2 3" xfId="3695"/>
    <cellStyle name="Note 11 2 2 4" xfId="4426"/>
    <cellStyle name="Note 11 2 2 5" xfId="2633"/>
    <cellStyle name="Note 11 2 2 6" xfId="5473"/>
    <cellStyle name="Note 11 2 2 7" xfId="5997"/>
    <cellStyle name="Note 11 2 2 8" xfId="2958"/>
    <cellStyle name="Note 11 2 2 9" xfId="7403"/>
    <cellStyle name="Note 11 2 2_анекси - фирми со кредити(КРИС)" xfId="1871"/>
    <cellStyle name="Note 11 2 3" xfId="3694"/>
    <cellStyle name="Note 11 2 4" xfId="4425"/>
    <cellStyle name="Note 11 2 5" xfId="2634"/>
    <cellStyle name="Note 11 2 6" xfId="5472"/>
    <cellStyle name="Note 11 2 7" xfId="5996"/>
    <cellStyle name="Note 11 2 8" xfId="2959"/>
    <cellStyle name="Note 11 2 9" xfId="7404"/>
    <cellStyle name="Note 11 2_aneks pokazateli-dejnosti" xfId="1872"/>
    <cellStyle name="Note 11 3" xfId="1873"/>
    <cellStyle name="Note 11 3 10" xfId="7558"/>
    <cellStyle name="Note 11 3 11" xfId="8010"/>
    <cellStyle name="Note 11 3 12" xfId="8589"/>
    <cellStyle name="Note 11 3 13" xfId="7445"/>
    <cellStyle name="Note 11 3 2" xfId="1874"/>
    <cellStyle name="Note 11 3 2 10" xfId="7559"/>
    <cellStyle name="Note 11 3 2 11" xfId="8011"/>
    <cellStyle name="Note 11 3 2 12" xfId="8590"/>
    <cellStyle name="Note 11 3 2 13" xfId="7958"/>
    <cellStyle name="Note 11 3 2 2" xfId="1875"/>
    <cellStyle name="Note 11 3 2 2 10" xfId="8012"/>
    <cellStyle name="Note 11 3 2 2 11" xfId="8591"/>
    <cellStyle name="Note 11 3 2 2 12" xfId="7957"/>
    <cellStyle name="Note 11 3 2 2 2" xfId="3699"/>
    <cellStyle name="Note 11 3 2 2 3" xfId="4430"/>
    <cellStyle name="Note 11 3 2 2 4" xfId="2629"/>
    <cellStyle name="Note 11 3 2 2 5" xfId="5477"/>
    <cellStyle name="Note 11 3 2 2 6" xfId="5837"/>
    <cellStyle name="Note 11 3 2 2 7" xfId="2954"/>
    <cellStyle name="Note 11 3 2 2 8" xfId="5458"/>
    <cellStyle name="Note 11 3 2 2 9" xfId="7560"/>
    <cellStyle name="Note 11 3 2 3" xfId="3698"/>
    <cellStyle name="Note 11 3 2 4" xfId="4429"/>
    <cellStyle name="Note 11 3 2 5" xfId="2630"/>
    <cellStyle name="Note 11 3 2 6" xfId="5476"/>
    <cellStyle name="Note 11 3 2 7" xfId="5838"/>
    <cellStyle name="Note 11 3 2 8" xfId="2955"/>
    <cellStyle name="Note 11 3 2 9" xfId="4675"/>
    <cellStyle name="Note 11 3 2_анекси - фирми со кредити(КРИС)" xfId="1876"/>
    <cellStyle name="Note 11 3 3" xfId="3697"/>
    <cellStyle name="Note 11 3 4" xfId="4428"/>
    <cellStyle name="Note 11 3 5" xfId="2631"/>
    <cellStyle name="Note 11 3 6" xfId="5475"/>
    <cellStyle name="Note 11 3 7" xfId="5999"/>
    <cellStyle name="Note 11 3 8" xfId="2956"/>
    <cellStyle name="Note 11 3 9" xfId="4674"/>
    <cellStyle name="Note 11 3_aneks pokazateli-dejnosti" xfId="1877"/>
    <cellStyle name="Note 11 4" xfId="1878"/>
    <cellStyle name="Note 11 4 10" xfId="7561"/>
    <cellStyle name="Note 11 4 11" xfId="8013"/>
    <cellStyle name="Note 11 4 12" xfId="8592"/>
    <cellStyle name="Note 11 4 13" xfId="7446"/>
    <cellStyle name="Note 11 4 2" xfId="1879"/>
    <cellStyle name="Note 11 4 2 10" xfId="8014"/>
    <cellStyle name="Note 11 4 2 11" xfId="8593"/>
    <cellStyle name="Note 11 4 2 12" xfId="7447"/>
    <cellStyle name="Note 11 4 2 2" xfId="3701"/>
    <cellStyle name="Note 11 4 2 3" xfId="4432"/>
    <cellStyle name="Note 11 4 2 4" xfId="2627"/>
    <cellStyle name="Note 11 4 2 5" xfId="5479"/>
    <cellStyle name="Note 11 4 2 6" xfId="6001"/>
    <cellStyle name="Note 11 4 2 7" xfId="2952"/>
    <cellStyle name="Note 11 4 2 8" xfId="5456"/>
    <cellStyle name="Note 11 4 2 9" xfId="5948"/>
    <cellStyle name="Note 11 4 3" xfId="3700"/>
    <cellStyle name="Note 11 4 4" xfId="4431"/>
    <cellStyle name="Note 11 4 5" xfId="2628"/>
    <cellStyle name="Note 11 4 6" xfId="5478"/>
    <cellStyle name="Note 11 4 7" xfId="6000"/>
    <cellStyle name="Note 11 4 8" xfId="2953"/>
    <cellStyle name="Note 11 4 9" xfId="5457"/>
    <cellStyle name="Note 11 4_анекси - фирми со кредити(КРИС)" xfId="1880"/>
    <cellStyle name="Note 11 5" xfId="3693"/>
    <cellStyle name="Note 11 6" xfId="4424"/>
    <cellStyle name="Note 11 7" xfId="2637"/>
    <cellStyle name="Note 11 8" xfId="5471"/>
    <cellStyle name="Note 11 9" xfId="5995"/>
    <cellStyle name="Note 11_aneks pokazateli-dejnosti" xfId="1881"/>
    <cellStyle name="Note 12" xfId="1882"/>
    <cellStyle name="Note 12 10" xfId="2951"/>
    <cellStyle name="Note 12 11" xfId="5455"/>
    <cellStyle name="Note 12 12" xfId="7562"/>
    <cellStyle name="Note 12 13" xfId="8015"/>
    <cellStyle name="Note 12 14" xfId="8594"/>
    <cellStyle name="Note 12 15" xfId="7448"/>
    <cellStyle name="Note 12 2" xfId="1883"/>
    <cellStyle name="Note 12 2 10" xfId="7563"/>
    <cellStyle name="Note 12 2 11" xfId="8016"/>
    <cellStyle name="Note 12 2 12" xfId="8595"/>
    <cellStyle name="Note 12 2 13" xfId="7449"/>
    <cellStyle name="Note 12 2 2" xfId="1884"/>
    <cellStyle name="Note 12 2 2 10" xfId="7564"/>
    <cellStyle name="Note 12 2 2 11" xfId="8017"/>
    <cellStyle name="Note 12 2 2 12" xfId="8596"/>
    <cellStyle name="Note 12 2 2 13" xfId="7450"/>
    <cellStyle name="Note 12 2 2 2" xfId="1885"/>
    <cellStyle name="Note 12 2 2 2 10" xfId="8018"/>
    <cellStyle name="Note 12 2 2 2 11" xfId="8597"/>
    <cellStyle name="Note 12 2 2 2 12" xfId="7451"/>
    <cellStyle name="Note 12 2 2 2 2" xfId="3705"/>
    <cellStyle name="Note 12 2 2 2 3" xfId="4436"/>
    <cellStyle name="Note 12 2 2 2 4" xfId="2623"/>
    <cellStyle name="Note 12 2 2 2 5" xfId="5483"/>
    <cellStyle name="Note 12 2 2 2 6" xfId="6005"/>
    <cellStyle name="Note 12 2 2 2 7" xfId="2948"/>
    <cellStyle name="Note 12 2 2 2 8" xfId="7399"/>
    <cellStyle name="Note 12 2 2 2 9" xfId="7565"/>
    <cellStyle name="Note 12 2 2 3" xfId="3704"/>
    <cellStyle name="Note 12 2 2 4" xfId="4435"/>
    <cellStyle name="Note 12 2 2 5" xfId="2624"/>
    <cellStyle name="Note 12 2 2 6" xfId="5482"/>
    <cellStyle name="Note 12 2 2 7" xfId="6004"/>
    <cellStyle name="Note 12 2 2 8" xfId="2949"/>
    <cellStyle name="Note 12 2 2 9" xfId="7400"/>
    <cellStyle name="Note 12 2 2_анекси - фирми со кредити(КРИС)" xfId="1886"/>
    <cellStyle name="Note 12 2 3" xfId="3703"/>
    <cellStyle name="Note 12 2 4" xfId="4434"/>
    <cellStyle name="Note 12 2 5" xfId="2625"/>
    <cellStyle name="Note 12 2 6" xfId="5481"/>
    <cellStyle name="Note 12 2 7" xfId="6003"/>
    <cellStyle name="Note 12 2 8" xfId="2950"/>
    <cellStyle name="Note 12 2 9" xfId="7401"/>
    <cellStyle name="Note 12 2_aneks pokazateli-dejnosti" xfId="1887"/>
    <cellStyle name="Note 12 3" xfId="1888"/>
    <cellStyle name="Note 12 3 10" xfId="7566"/>
    <cellStyle name="Note 12 3 11" xfId="8019"/>
    <cellStyle name="Note 12 3 12" xfId="8598"/>
    <cellStyle name="Note 12 3 13" xfId="7954"/>
    <cellStyle name="Note 12 3 2" xfId="1889"/>
    <cellStyle name="Note 12 3 2 10" xfId="7567"/>
    <cellStyle name="Note 12 3 2 11" xfId="8020"/>
    <cellStyle name="Note 12 3 2 12" xfId="8599"/>
    <cellStyle name="Note 12 3 2 13" xfId="7452"/>
    <cellStyle name="Note 12 3 2 2" xfId="1890"/>
    <cellStyle name="Note 12 3 2 2 10" xfId="8021"/>
    <cellStyle name="Note 12 3 2 2 11" xfId="8600"/>
    <cellStyle name="Note 12 3 2 2 12" xfId="7453"/>
    <cellStyle name="Note 12 3 2 2 2" xfId="3708"/>
    <cellStyle name="Note 12 3 2 2 3" xfId="4439"/>
    <cellStyle name="Note 12 3 2 2 4" xfId="2620"/>
    <cellStyle name="Note 12 3 2 2 5" xfId="5486"/>
    <cellStyle name="Note 12 3 2 2 6" xfId="6008"/>
    <cellStyle name="Note 12 3 2 2 7" xfId="2797"/>
    <cellStyle name="Note 12 3 2 2 8" xfId="4677"/>
    <cellStyle name="Note 12 3 2 2 9" xfId="7568"/>
    <cellStyle name="Note 12 3 2 3" xfId="3707"/>
    <cellStyle name="Note 12 3 2 4" xfId="4438"/>
    <cellStyle name="Note 12 3 2 5" xfId="2621"/>
    <cellStyle name="Note 12 3 2 6" xfId="5485"/>
    <cellStyle name="Note 12 3 2 7" xfId="6007"/>
    <cellStyle name="Note 12 3 2 8" xfId="2798"/>
    <cellStyle name="Note 12 3 2 9" xfId="4676"/>
    <cellStyle name="Note 12 3 2_анекси - фирми со кредити(КРИС)" xfId="1891"/>
    <cellStyle name="Note 12 3 3" xfId="3706"/>
    <cellStyle name="Note 12 3 4" xfId="4437"/>
    <cellStyle name="Note 12 3 5" xfId="2622"/>
    <cellStyle name="Note 12 3 6" xfId="5484"/>
    <cellStyle name="Note 12 3 7" xfId="6006"/>
    <cellStyle name="Note 12 3 8" xfId="2799"/>
    <cellStyle name="Note 12 3 9" xfId="5454"/>
    <cellStyle name="Note 12 3_aneks pokazateli-dejnosti" xfId="1892"/>
    <cellStyle name="Note 12 4" xfId="1893"/>
    <cellStyle name="Note 12 4 10" xfId="7569"/>
    <cellStyle name="Note 12 4 11" xfId="8022"/>
    <cellStyle name="Note 12 4 12" xfId="8601"/>
    <cellStyle name="Note 12 4 13" xfId="7454"/>
    <cellStyle name="Note 12 4 2" xfId="1894"/>
    <cellStyle name="Note 12 4 2 10" xfId="8023"/>
    <cellStyle name="Note 12 4 2 11" xfId="8602"/>
    <cellStyle name="Note 12 4 2 12" xfId="7455"/>
    <cellStyle name="Note 12 4 2 2" xfId="3710"/>
    <cellStyle name="Note 12 4 2 3" xfId="4441"/>
    <cellStyle name="Note 12 4 2 4" xfId="2618"/>
    <cellStyle name="Note 12 4 2 5" xfId="5488"/>
    <cellStyle name="Note 12 4 2 6" xfId="6010"/>
    <cellStyle name="Note 12 4 2 7" xfId="2795"/>
    <cellStyle name="Note 12 4 2 8" xfId="6372"/>
    <cellStyle name="Note 12 4 2 9" xfId="7570"/>
    <cellStyle name="Note 12 4 3" xfId="3709"/>
    <cellStyle name="Note 12 4 4" xfId="4440"/>
    <cellStyle name="Note 12 4 5" xfId="2619"/>
    <cellStyle name="Note 12 4 6" xfId="5487"/>
    <cellStyle name="Note 12 4 7" xfId="6009"/>
    <cellStyle name="Note 12 4 8" xfId="2796"/>
    <cellStyle name="Note 12 4 9" xfId="4678"/>
    <cellStyle name="Note 12 4_анекси - фирми со кредити(КРИС)" xfId="1895"/>
    <cellStyle name="Note 12 5" xfId="3702"/>
    <cellStyle name="Note 12 6" xfId="4433"/>
    <cellStyle name="Note 12 7" xfId="2626"/>
    <cellStyle name="Note 12 8" xfId="5480"/>
    <cellStyle name="Note 12 9" xfId="6002"/>
    <cellStyle name="Note 12_aneks pokazateli-dejnosti" xfId="1896"/>
    <cellStyle name="Note 13" xfId="1897"/>
    <cellStyle name="Note 13 10" xfId="2794"/>
    <cellStyle name="Note 13 11" xfId="5453"/>
    <cellStyle name="Note 13 12" xfId="7571"/>
    <cellStyle name="Note 13 13" xfId="8024"/>
    <cellStyle name="Note 13 14" xfId="8603"/>
    <cellStyle name="Note 13 15" xfId="5947"/>
    <cellStyle name="Note 13 2" xfId="1898"/>
    <cellStyle name="Note 13 2 10" xfId="7572"/>
    <cellStyle name="Note 13 2 11" xfId="8025"/>
    <cellStyle name="Note 13 2 12" xfId="8604"/>
    <cellStyle name="Note 13 2 13" xfId="7953"/>
    <cellStyle name="Note 13 2 2" xfId="1899"/>
    <cellStyle name="Note 13 2 2 10" xfId="7573"/>
    <cellStyle name="Note 13 2 2 11" xfId="8026"/>
    <cellStyle name="Note 13 2 2 12" xfId="8605"/>
    <cellStyle name="Note 13 2 2 13" xfId="5946"/>
    <cellStyle name="Note 13 2 2 2" xfId="1900"/>
    <cellStyle name="Note 13 2 2 2 10" xfId="8027"/>
    <cellStyle name="Note 13 2 2 2 11" xfId="8606"/>
    <cellStyle name="Note 13 2 2 2 12" xfId="7456"/>
    <cellStyle name="Note 13 2 2 2 2" xfId="3714"/>
    <cellStyle name="Note 13 2 2 2 3" xfId="4445"/>
    <cellStyle name="Note 13 2 2 2 4" xfId="2614"/>
    <cellStyle name="Note 13 2 2 2 5" xfId="5492"/>
    <cellStyle name="Note 13 2 2 2 6" xfId="6014"/>
    <cellStyle name="Note 13 2 2 2 7" xfId="2791"/>
    <cellStyle name="Note 13 2 2 2 8" xfId="6388"/>
    <cellStyle name="Note 13 2 2 2 9" xfId="7574"/>
    <cellStyle name="Note 13 2 2 3" xfId="3713"/>
    <cellStyle name="Note 13 2 2 4" xfId="4444"/>
    <cellStyle name="Note 13 2 2 5" xfId="2615"/>
    <cellStyle name="Note 13 2 2 6" xfId="5491"/>
    <cellStyle name="Note 13 2 2 7" xfId="6013"/>
    <cellStyle name="Note 13 2 2 8" xfId="2792"/>
    <cellStyle name="Note 13 2 2 9" xfId="6370"/>
    <cellStyle name="Note 13 2 2_анекси - фирми со кредити(КРИС)" xfId="1901"/>
    <cellStyle name="Note 13 2 3" xfId="3712"/>
    <cellStyle name="Note 13 2 4" xfId="4443"/>
    <cellStyle name="Note 13 2 5" xfId="2616"/>
    <cellStyle name="Note 13 2 6" xfId="5490"/>
    <cellStyle name="Note 13 2 7" xfId="6012"/>
    <cellStyle name="Note 13 2 8" xfId="2793"/>
    <cellStyle name="Note 13 2 9" xfId="4679"/>
    <cellStyle name="Note 13 2_aneks pokazateli-dejnosti" xfId="1902"/>
    <cellStyle name="Note 13 3" xfId="1903"/>
    <cellStyle name="Note 13 3 10" xfId="7575"/>
    <cellStyle name="Note 13 3 11" xfId="8028"/>
    <cellStyle name="Note 13 3 12" xfId="8607"/>
    <cellStyle name="Note 13 3 13" xfId="7457"/>
    <cellStyle name="Note 13 3 2" xfId="1904"/>
    <cellStyle name="Note 13 3 2 10" xfId="7576"/>
    <cellStyle name="Note 13 3 2 11" xfId="8029"/>
    <cellStyle name="Note 13 3 2 12" xfId="8608"/>
    <cellStyle name="Note 13 3 2 13" xfId="7918"/>
    <cellStyle name="Note 13 3 2 2" xfId="1905"/>
    <cellStyle name="Note 13 3 2 2 10" xfId="8030"/>
    <cellStyle name="Note 13 3 2 2 11" xfId="8609"/>
    <cellStyle name="Note 13 3 2 2 12" xfId="7458"/>
    <cellStyle name="Note 13 3 2 2 2" xfId="3717"/>
    <cellStyle name="Note 13 3 2 2 3" xfId="4448"/>
    <cellStyle name="Note 13 3 2 2 4" xfId="2611"/>
    <cellStyle name="Note 13 3 2 2 5" xfId="5495"/>
    <cellStyle name="Note 13 3 2 2 6" xfId="6017"/>
    <cellStyle name="Note 13 3 2 2 7" xfId="2788"/>
    <cellStyle name="Note 13 3 2 2 8" xfId="5451"/>
    <cellStyle name="Note 13 3 2 2 9" xfId="7577"/>
    <cellStyle name="Note 13 3 2 3" xfId="3716"/>
    <cellStyle name="Note 13 3 2 4" xfId="4447"/>
    <cellStyle name="Note 13 3 2 5" xfId="2612"/>
    <cellStyle name="Note 13 3 2 6" xfId="5494"/>
    <cellStyle name="Note 13 3 2 7" xfId="6016"/>
    <cellStyle name="Note 13 3 2 8" xfId="2789"/>
    <cellStyle name="Note 13 3 2 9" xfId="5452"/>
    <cellStyle name="Note 13 3 2_анекси - фирми со кредити(КРИС)" xfId="1906"/>
    <cellStyle name="Note 13 3 3" xfId="3715"/>
    <cellStyle name="Note 13 3 4" xfId="4446"/>
    <cellStyle name="Note 13 3 5" xfId="2613"/>
    <cellStyle name="Note 13 3 6" xfId="5493"/>
    <cellStyle name="Note 13 3 7" xfId="6015"/>
    <cellStyle name="Note 13 3 8" xfId="2790"/>
    <cellStyle name="Note 13 3 9" xfId="4680"/>
    <cellStyle name="Note 13 3_aneks pokazateli-dejnosti" xfId="1907"/>
    <cellStyle name="Note 13 4" xfId="1908"/>
    <cellStyle name="Note 13 4 10" xfId="7578"/>
    <cellStyle name="Note 13 4 11" xfId="8031"/>
    <cellStyle name="Note 13 4 12" xfId="8610"/>
    <cellStyle name="Note 13 4 13" xfId="7459"/>
    <cellStyle name="Note 13 4 2" xfId="1909"/>
    <cellStyle name="Note 13 4 2 10" xfId="8032"/>
    <cellStyle name="Note 13 4 2 11" xfId="8611"/>
    <cellStyle name="Note 13 4 2 12" xfId="7460"/>
    <cellStyle name="Note 13 4 2 2" xfId="3719"/>
    <cellStyle name="Note 13 4 2 3" xfId="4450"/>
    <cellStyle name="Note 13 4 2 4" xfId="2609"/>
    <cellStyle name="Note 13 4 2 5" xfId="5497"/>
    <cellStyle name="Note 13 4 2 6" xfId="6019"/>
    <cellStyle name="Note 13 4 2 7" xfId="2786"/>
    <cellStyle name="Note 13 4 2 8" xfId="5449"/>
    <cellStyle name="Note 13 4 2 9" xfId="7579"/>
    <cellStyle name="Note 13 4 3" xfId="3718"/>
    <cellStyle name="Note 13 4 4" xfId="4449"/>
    <cellStyle name="Note 13 4 5" xfId="2610"/>
    <cellStyle name="Note 13 4 6" xfId="5496"/>
    <cellStyle name="Note 13 4 7" xfId="6018"/>
    <cellStyle name="Note 13 4 8" xfId="2787"/>
    <cellStyle name="Note 13 4 9" xfId="5450"/>
    <cellStyle name="Note 13 4_анекси - фирми со кредити(КРИС)" xfId="1910"/>
    <cellStyle name="Note 13 5" xfId="3711"/>
    <cellStyle name="Note 13 6" xfId="4442"/>
    <cellStyle name="Note 13 7" xfId="2617"/>
    <cellStyle name="Note 13 8" xfId="5489"/>
    <cellStyle name="Note 13 9" xfId="6011"/>
    <cellStyle name="Note 13_aneks pokazateli-dejnosti" xfId="1911"/>
    <cellStyle name="Note 14" xfId="1912"/>
    <cellStyle name="Note 14 10" xfId="2785"/>
    <cellStyle name="Note 14 11" xfId="5448"/>
    <cellStyle name="Note 14 12" xfId="7580"/>
    <cellStyle name="Note 14 13" xfId="8033"/>
    <cellStyle name="Note 14 14" xfId="8612"/>
    <cellStyle name="Note 14 15" xfId="7461"/>
    <cellStyle name="Note 14 2" xfId="1913"/>
    <cellStyle name="Note 14 2 10" xfId="7581"/>
    <cellStyle name="Note 14 2 11" xfId="8034"/>
    <cellStyle name="Note 14 2 12" xfId="8613"/>
    <cellStyle name="Note 14 2 13" xfId="8987"/>
    <cellStyle name="Note 14 2 2" xfId="1914"/>
    <cellStyle name="Note 14 2 2 10" xfId="7582"/>
    <cellStyle name="Note 14 2 2 11" xfId="8035"/>
    <cellStyle name="Note 14 2 2 12" xfId="8614"/>
    <cellStyle name="Note 14 2 2 13" xfId="7462"/>
    <cellStyle name="Note 14 2 2 2" xfId="1915"/>
    <cellStyle name="Note 14 2 2 2 10" xfId="8036"/>
    <cellStyle name="Note 14 2 2 2 11" xfId="8615"/>
    <cellStyle name="Note 14 2 2 2 12" xfId="8918"/>
    <cellStyle name="Note 14 2 2 2 2" xfId="3723"/>
    <cellStyle name="Note 14 2 2 2 3" xfId="4454"/>
    <cellStyle name="Note 14 2 2 2 4" xfId="2605"/>
    <cellStyle name="Note 14 2 2 2 5" xfId="5501"/>
    <cellStyle name="Note 14 2 2 2 6" xfId="6023"/>
    <cellStyle name="Note 14 2 2 2 7" xfId="6476"/>
    <cellStyle name="Note 14 2 2 2 8" xfId="5447"/>
    <cellStyle name="Note 14 2 2 2 9" xfId="7583"/>
    <cellStyle name="Note 14 2 2 3" xfId="3722"/>
    <cellStyle name="Note 14 2 2 4" xfId="4453"/>
    <cellStyle name="Note 14 2 2 5" xfId="2606"/>
    <cellStyle name="Note 14 2 2 6" xfId="5500"/>
    <cellStyle name="Note 14 2 2 7" xfId="6022"/>
    <cellStyle name="Note 14 2 2 8" xfId="2783"/>
    <cellStyle name="Note 14 2 2 9" xfId="6471"/>
    <cellStyle name="Note 14 2 2_анекси - фирми со кредити(КРИС)" xfId="1916"/>
    <cellStyle name="Note 14 2 3" xfId="3721"/>
    <cellStyle name="Note 14 2 4" xfId="4452"/>
    <cellStyle name="Note 14 2 5" xfId="2607"/>
    <cellStyle name="Note 14 2 6" xfId="5499"/>
    <cellStyle name="Note 14 2 7" xfId="6021"/>
    <cellStyle name="Note 14 2 8" xfId="2784"/>
    <cellStyle name="Note 14 2 9" xfId="6387"/>
    <cellStyle name="Note 14 2_aneks pokazateli-dejnosti" xfId="1917"/>
    <cellStyle name="Note 14 3" xfId="1918"/>
    <cellStyle name="Note 14 3 10" xfId="7584"/>
    <cellStyle name="Note 14 3 11" xfId="8037"/>
    <cellStyle name="Note 14 3 12" xfId="8616"/>
    <cellStyle name="Note 14 3 13" xfId="8378"/>
    <cellStyle name="Note 14 3 2" xfId="1919"/>
    <cellStyle name="Note 14 3 2 10" xfId="7585"/>
    <cellStyle name="Note 14 3 2 11" xfId="8038"/>
    <cellStyle name="Note 14 3 2 12" xfId="8617"/>
    <cellStyle name="Note 14 3 2 13" xfId="8379"/>
    <cellStyle name="Note 14 3 2 2" xfId="1920"/>
    <cellStyle name="Note 14 3 2 2 10" xfId="8039"/>
    <cellStyle name="Note 14 3 2 2 11" xfId="8618"/>
    <cellStyle name="Note 14 3 2 2 12" xfId="8380"/>
    <cellStyle name="Note 14 3 2 2 2" xfId="3726"/>
    <cellStyle name="Note 14 3 2 2 3" xfId="4457"/>
    <cellStyle name="Note 14 3 2 2 4" xfId="2602"/>
    <cellStyle name="Note 14 3 2 2 5" xfId="5504"/>
    <cellStyle name="Note 14 3 2 2 6" xfId="6026"/>
    <cellStyle name="Note 14 3 2 2 7" xfId="2691"/>
    <cellStyle name="Note 14 3 2 2 8" xfId="5444"/>
    <cellStyle name="Note 14 3 2 2 9" xfId="7586"/>
    <cellStyle name="Note 14 3 2 3" xfId="3725"/>
    <cellStyle name="Note 14 3 2 4" xfId="4456"/>
    <cellStyle name="Note 14 3 2 5" xfId="2603"/>
    <cellStyle name="Note 14 3 2 6" xfId="5503"/>
    <cellStyle name="Note 14 3 2 7" xfId="6025"/>
    <cellStyle name="Note 14 3 2 8" xfId="2692"/>
    <cellStyle name="Note 14 3 2 9" xfId="5445"/>
    <cellStyle name="Note 14 3 2_анекси - фирми со кредити(КРИС)" xfId="1921"/>
    <cellStyle name="Note 14 3 3" xfId="3724"/>
    <cellStyle name="Note 14 3 4" xfId="4455"/>
    <cellStyle name="Note 14 3 5" xfId="2604"/>
    <cellStyle name="Note 14 3 6" xfId="5502"/>
    <cellStyle name="Note 14 3 7" xfId="6024"/>
    <cellStyle name="Note 14 3 8" xfId="2693"/>
    <cellStyle name="Note 14 3 9" xfId="5446"/>
    <cellStyle name="Note 14 3_aneks pokazateli-dejnosti" xfId="1922"/>
    <cellStyle name="Note 14 4" xfId="1923"/>
    <cellStyle name="Note 14 4 10" xfId="7587"/>
    <cellStyle name="Note 14 4 11" xfId="8040"/>
    <cellStyle name="Note 14 4 12" xfId="8619"/>
    <cellStyle name="Note 14 4 13" xfId="8381"/>
    <cellStyle name="Note 14 4 2" xfId="1924"/>
    <cellStyle name="Note 14 4 2 10" xfId="8041"/>
    <cellStyle name="Note 14 4 2 11" xfId="8620"/>
    <cellStyle name="Note 14 4 2 12" xfId="8382"/>
    <cellStyle name="Note 14 4 2 2" xfId="3728"/>
    <cellStyle name="Note 14 4 2 3" xfId="4459"/>
    <cellStyle name="Note 14 4 2 4" xfId="2600"/>
    <cellStyle name="Note 14 4 2 5" xfId="5506"/>
    <cellStyle name="Note 14 4 2 6" xfId="6028"/>
    <cellStyle name="Note 14 4 2 7" xfId="2688"/>
    <cellStyle name="Note 14 4 2 8" xfId="5442"/>
    <cellStyle name="Note 14 4 2 9" xfId="7588"/>
    <cellStyle name="Note 14 4 3" xfId="3727"/>
    <cellStyle name="Note 14 4 4" xfId="4458"/>
    <cellStyle name="Note 14 4 5" xfId="2601"/>
    <cellStyle name="Note 14 4 6" xfId="5505"/>
    <cellStyle name="Note 14 4 7" xfId="6027"/>
    <cellStyle name="Note 14 4 8" xfId="2690"/>
    <cellStyle name="Note 14 4 9" xfId="5443"/>
    <cellStyle name="Note 14 4_анекси - фирми со кредити(КРИС)" xfId="1925"/>
    <cellStyle name="Note 14 5" xfId="3720"/>
    <cellStyle name="Note 14 6" xfId="4451"/>
    <cellStyle name="Note 14 7" xfId="2608"/>
    <cellStyle name="Note 14 8" xfId="5498"/>
    <cellStyle name="Note 14 9" xfId="6020"/>
    <cellStyle name="Note 14_aneks pokazateli-dejnosti" xfId="1926"/>
    <cellStyle name="Note 2" xfId="1927"/>
    <cellStyle name="Note 2 10" xfId="4975"/>
    <cellStyle name="Note 2 11" xfId="2599"/>
    <cellStyle name="Note 2 12" xfId="5507"/>
    <cellStyle name="Note 2 13" xfId="6029"/>
    <cellStyle name="Note 2 14" xfId="2687"/>
    <cellStyle name="Note 2 15" xfId="5441"/>
    <cellStyle name="Note 2 16" xfId="7589"/>
    <cellStyle name="Note 2 17" xfId="8042"/>
    <cellStyle name="Note 2 18" xfId="8621"/>
    <cellStyle name="Note 2 19" xfId="8383"/>
    <cellStyle name="Note 2 2" xfId="1928"/>
    <cellStyle name="Note 2 2 10" xfId="2686"/>
    <cellStyle name="Note 2 2 11" xfId="5440"/>
    <cellStyle name="Note 2 2 12" xfId="7590"/>
    <cellStyle name="Note 2 2 13" xfId="8043"/>
    <cellStyle name="Note 2 2 14" xfId="8622"/>
    <cellStyle name="Note 2 2 15" xfId="8361"/>
    <cellStyle name="Note 2 2 2" xfId="1929"/>
    <cellStyle name="Note 2 2 2 10" xfId="7591"/>
    <cellStyle name="Note 2 2 2 11" xfId="8044"/>
    <cellStyle name="Note 2 2 2 12" xfId="8623"/>
    <cellStyle name="Note 2 2 2 13" xfId="8384"/>
    <cellStyle name="Note 2 2 2 2" xfId="1930"/>
    <cellStyle name="Note 2 2 2 2 10" xfId="7592"/>
    <cellStyle name="Note 2 2 2 2 11" xfId="8045"/>
    <cellStyle name="Note 2 2 2 2 12" xfId="8624"/>
    <cellStyle name="Note 2 2 2 2 13" xfId="8385"/>
    <cellStyle name="Note 2 2 2 2 2" xfId="1931"/>
    <cellStyle name="Note 2 2 2 2 2 10" xfId="8046"/>
    <cellStyle name="Note 2 2 2 2 2 11" xfId="8625"/>
    <cellStyle name="Note 2 2 2 2 2 12" xfId="8386"/>
    <cellStyle name="Note 2 2 2 2 2 2" xfId="3733"/>
    <cellStyle name="Note 2 2 2 2 2 3" xfId="4464"/>
    <cellStyle name="Note 2 2 2 2 2 4" xfId="2595"/>
    <cellStyle name="Note 2 2 2 2 2 5" xfId="5511"/>
    <cellStyle name="Note 2 2 2 2 2 6" xfId="6033"/>
    <cellStyle name="Note 2 2 2 2 2 7" xfId="2683"/>
    <cellStyle name="Note 2 2 2 2 2 8" xfId="5397"/>
    <cellStyle name="Note 2 2 2 2 2 9" xfId="7593"/>
    <cellStyle name="Note 2 2 2 2 3" xfId="3732"/>
    <cellStyle name="Note 2 2 2 2 4" xfId="4463"/>
    <cellStyle name="Note 2 2 2 2 5" xfId="2596"/>
    <cellStyle name="Note 2 2 2 2 6" xfId="5510"/>
    <cellStyle name="Note 2 2 2 2 7" xfId="6032"/>
    <cellStyle name="Note 2 2 2 2 8" xfId="2684"/>
    <cellStyle name="Note 2 2 2 2 9" xfId="5438"/>
    <cellStyle name="Note 2 2 2 2_анекси - фирми со кредити(КРИС)" xfId="1932"/>
    <cellStyle name="Note 2 2 2 3" xfId="3731"/>
    <cellStyle name="Note 2 2 2 4" xfId="4462"/>
    <cellStyle name="Note 2 2 2 5" xfId="2597"/>
    <cellStyle name="Note 2 2 2 6" xfId="5509"/>
    <cellStyle name="Note 2 2 2 7" xfId="6031"/>
    <cellStyle name="Note 2 2 2 8" xfId="2685"/>
    <cellStyle name="Note 2 2 2 9" xfId="5439"/>
    <cellStyle name="Note 2 2 2_aneks pokazateli-dejnosti" xfId="1933"/>
    <cellStyle name="Note 2 2 3" xfId="1934"/>
    <cellStyle name="Note 2 2 3 10" xfId="7594"/>
    <cellStyle name="Note 2 2 3 11" xfId="8047"/>
    <cellStyle name="Note 2 2 3 12" xfId="8626"/>
    <cellStyle name="Note 2 2 3 13" xfId="8387"/>
    <cellStyle name="Note 2 2 3 2" xfId="1935"/>
    <cellStyle name="Note 2 2 3 2 10" xfId="7595"/>
    <cellStyle name="Note 2 2 3 2 11" xfId="8048"/>
    <cellStyle name="Note 2 2 3 2 12" xfId="8627"/>
    <cellStyle name="Note 2 2 3 2 13" xfId="8388"/>
    <cellStyle name="Note 2 2 3 2 2" xfId="1936"/>
    <cellStyle name="Note 2 2 3 2 2 10" xfId="8049"/>
    <cellStyle name="Note 2 2 3 2 2 11" xfId="8628"/>
    <cellStyle name="Note 2 2 3 2 2 12" xfId="8389"/>
    <cellStyle name="Note 2 2 3 2 2 2" xfId="3736"/>
    <cellStyle name="Note 2 2 3 2 2 3" xfId="4467"/>
    <cellStyle name="Note 2 2 3 2 2 4" xfId="2592"/>
    <cellStyle name="Note 2 2 3 2 2 5" xfId="5514"/>
    <cellStyle name="Note 2 2 3 2 2 6" xfId="6036"/>
    <cellStyle name="Note 2 2 3 2 2 7" xfId="2680"/>
    <cellStyle name="Note 2 2 3 2 2 8" xfId="5374"/>
    <cellStyle name="Note 2 2 3 2 2 9" xfId="7596"/>
    <cellStyle name="Note 2 2 3 2 3" xfId="3735"/>
    <cellStyle name="Note 2 2 3 2 4" xfId="4466"/>
    <cellStyle name="Note 2 2 3 2 5" xfId="2593"/>
    <cellStyle name="Note 2 2 3 2 6" xfId="5513"/>
    <cellStyle name="Note 2 2 3 2 7" xfId="6035"/>
    <cellStyle name="Note 2 2 3 2 8" xfId="2681"/>
    <cellStyle name="Note 2 2 3 2 9" xfId="5375"/>
    <cellStyle name="Note 2 2 3 2_анекси - фирми со кредити(КРИС)" xfId="1937"/>
    <cellStyle name="Note 2 2 3 3" xfId="3734"/>
    <cellStyle name="Note 2 2 3 4" xfId="4465"/>
    <cellStyle name="Note 2 2 3 5" xfId="2594"/>
    <cellStyle name="Note 2 2 3 6" xfId="5512"/>
    <cellStyle name="Note 2 2 3 7" xfId="6034"/>
    <cellStyle name="Note 2 2 3 8" xfId="2682"/>
    <cellStyle name="Note 2 2 3 9" xfId="5376"/>
    <cellStyle name="Note 2 2 3_aneks pokazateli-dejnosti" xfId="1938"/>
    <cellStyle name="Note 2 2 4" xfId="1939"/>
    <cellStyle name="Note 2 2 4 10" xfId="7597"/>
    <cellStyle name="Note 2 2 4 11" xfId="8050"/>
    <cellStyle name="Note 2 2 4 12" xfId="8629"/>
    <cellStyle name="Note 2 2 4 13" xfId="8914"/>
    <cellStyle name="Note 2 2 4 2" xfId="1940"/>
    <cellStyle name="Note 2 2 4 2 10" xfId="8051"/>
    <cellStyle name="Note 2 2 4 2 11" xfId="8630"/>
    <cellStyle name="Note 2 2 4 2 12" xfId="8360"/>
    <cellStyle name="Note 2 2 4 2 2" xfId="3738"/>
    <cellStyle name="Note 2 2 4 2 3" xfId="4469"/>
    <cellStyle name="Note 2 2 4 2 4" xfId="2590"/>
    <cellStyle name="Note 2 2 4 2 5" xfId="5516"/>
    <cellStyle name="Note 2 2 4 2 6" xfId="6038"/>
    <cellStyle name="Note 2 2 4 2 7" xfId="2678"/>
    <cellStyle name="Note 2 2 4 2 8" xfId="5372"/>
    <cellStyle name="Note 2 2 4 2 9" xfId="7598"/>
    <cellStyle name="Note 2 2 4 3" xfId="3737"/>
    <cellStyle name="Note 2 2 4 4" xfId="4468"/>
    <cellStyle name="Note 2 2 4 5" xfId="2591"/>
    <cellStyle name="Note 2 2 4 6" xfId="5515"/>
    <cellStyle name="Note 2 2 4 7" xfId="6037"/>
    <cellStyle name="Note 2 2 4 8" xfId="2679"/>
    <cellStyle name="Note 2 2 4 9" xfId="5373"/>
    <cellStyle name="Note 2 2 4_анекси - фирми со кредити(КРИС)" xfId="1941"/>
    <cellStyle name="Note 2 2 5" xfId="3730"/>
    <cellStyle name="Note 2 2 6" xfId="4461"/>
    <cellStyle name="Note 2 2 7" xfId="2598"/>
    <cellStyle name="Note 2 2 8" xfId="5508"/>
    <cellStyle name="Note 2 2 9" xfId="6030"/>
    <cellStyle name="Note 2 2_aneks pokazateli-dejnosti" xfId="1942"/>
    <cellStyle name="Note 2 3" xfId="1943"/>
    <cellStyle name="Note 2 3 10" xfId="2677"/>
    <cellStyle name="Note 2 3 11" xfId="5371"/>
    <cellStyle name="Note 2 3 12" xfId="7599"/>
    <cellStyle name="Note 2 3 13" xfId="8052"/>
    <cellStyle name="Note 2 3 14" xfId="8631"/>
    <cellStyle name="Note 2 3 15" xfId="8390"/>
    <cellStyle name="Note 2 3 2" xfId="1944"/>
    <cellStyle name="Note 2 3 2 10" xfId="7600"/>
    <cellStyle name="Note 2 3 2 11" xfId="8053"/>
    <cellStyle name="Note 2 3 2 12" xfId="8632"/>
    <cellStyle name="Note 2 3 2 13" xfId="8391"/>
    <cellStyle name="Note 2 3 2 2" xfId="1945"/>
    <cellStyle name="Note 2 3 2 2 10" xfId="7601"/>
    <cellStyle name="Note 2 3 2 2 11" xfId="8054"/>
    <cellStyle name="Note 2 3 2 2 12" xfId="8633"/>
    <cellStyle name="Note 2 3 2 2 13" xfId="8392"/>
    <cellStyle name="Note 2 3 2 2 2" xfId="1946"/>
    <cellStyle name="Note 2 3 2 2 2 10" xfId="8055"/>
    <cellStyle name="Note 2 3 2 2 2 11" xfId="8634"/>
    <cellStyle name="Note 2 3 2 2 2 12" xfId="8393"/>
    <cellStyle name="Note 2 3 2 2 2 2" xfId="3742"/>
    <cellStyle name="Note 2 3 2 2 2 3" xfId="4473"/>
    <cellStyle name="Note 2 3 2 2 2 4" xfId="2586"/>
    <cellStyle name="Note 2 3 2 2 2 5" xfId="5520"/>
    <cellStyle name="Note 2 3 2 2 2 6" xfId="6042"/>
    <cellStyle name="Note 2 3 2 2 2 7" xfId="2674"/>
    <cellStyle name="Note 2 3 2 2 2 8" xfId="5369"/>
    <cellStyle name="Note 2 3 2 2 2 9" xfId="7602"/>
    <cellStyle name="Note 2 3 2 2 3" xfId="3741"/>
    <cellStyle name="Note 2 3 2 2 4" xfId="4472"/>
    <cellStyle name="Note 2 3 2 2 5" xfId="2587"/>
    <cellStyle name="Note 2 3 2 2 6" xfId="5519"/>
    <cellStyle name="Note 2 3 2 2 7" xfId="6041"/>
    <cellStyle name="Note 2 3 2 2 8" xfId="2675"/>
    <cellStyle name="Note 2 3 2 2 9" xfId="5370"/>
    <cellStyle name="Note 2 3 2 2_анекси - фирми со кредити(КРИС)" xfId="1947"/>
    <cellStyle name="Note 2 3 2 3" xfId="3740"/>
    <cellStyle name="Note 2 3 2 4" xfId="4471"/>
    <cellStyle name="Note 2 3 2 5" xfId="2588"/>
    <cellStyle name="Note 2 3 2 6" xfId="5518"/>
    <cellStyle name="Note 2 3 2 7" xfId="6040"/>
    <cellStyle name="Note 2 3 2 8" xfId="2676"/>
    <cellStyle name="Note 2 3 2 9" xfId="4355"/>
    <cellStyle name="Note 2 3 2_aneks pokazateli-dejnosti" xfId="1948"/>
    <cellStyle name="Note 2 3 3" xfId="1949"/>
    <cellStyle name="Note 2 3 3 10" xfId="7603"/>
    <cellStyle name="Note 2 3 3 11" xfId="8056"/>
    <cellStyle name="Note 2 3 3 12" xfId="8635"/>
    <cellStyle name="Note 2 3 3 13" xfId="8394"/>
    <cellStyle name="Note 2 3 3 2" xfId="1950"/>
    <cellStyle name="Note 2 3 3 2 10" xfId="7604"/>
    <cellStyle name="Note 2 3 3 2 11" xfId="8057"/>
    <cellStyle name="Note 2 3 3 2 12" xfId="8636"/>
    <cellStyle name="Note 2 3 3 2 13" xfId="8395"/>
    <cellStyle name="Note 2 3 3 2 2" xfId="1951"/>
    <cellStyle name="Note 2 3 3 2 2 10" xfId="8058"/>
    <cellStyle name="Note 2 3 3 2 2 11" xfId="8637"/>
    <cellStyle name="Note 2 3 3 2 2 12" xfId="8396"/>
    <cellStyle name="Note 2 3 3 2 2 2" xfId="3745"/>
    <cellStyle name="Note 2 3 3 2 2 3" xfId="4476"/>
    <cellStyle name="Note 2 3 3 2 2 4" xfId="2583"/>
    <cellStyle name="Note 2 3 3 2 2 5" xfId="5523"/>
    <cellStyle name="Note 2 3 3 2 2 6" xfId="6045"/>
    <cellStyle name="Note 2 3 3 2 2 7" xfId="2671"/>
    <cellStyle name="Note 2 3 3 2 2 8" xfId="5366"/>
    <cellStyle name="Note 2 3 3 2 2 9" xfId="7605"/>
    <cellStyle name="Note 2 3 3 2 3" xfId="3744"/>
    <cellStyle name="Note 2 3 3 2 4" xfId="4475"/>
    <cellStyle name="Note 2 3 3 2 5" xfId="2584"/>
    <cellStyle name="Note 2 3 3 2 6" xfId="5522"/>
    <cellStyle name="Note 2 3 3 2 7" xfId="6044"/>
    <cellStyle name="Note 2 3 3 2 8" xfId="2672"/>
    <cellStyle name="Note 2 3 3 2 9" xfId="5367"/>
    <cellStyle name="Note 2 3 3 2_анекси - фирми со кредити(КРИС)" xfId="1952"/>
    <cellStyle name="Note 2 3 3 3" xfId="3743"/>
    <cellStyle name="Note 2 3 3 4" xfId="4474"/>
    <cellStyle name="Note 2 3 3 5" xfId="2585"/>
    <cellStyle name="Note 2 3 3 6" xfId="5521"/>
    <cellStyle name="Note 2 3 3 7" xfId="6043"/>
    <cellStyle name="Note 2 3 3 8" xfId="2673"/>
    <cellStyle name="Note 2 3 3 9" xfId="5368"/>
    <cellStyle name="Note 2 3 3_aneks pokazateli-dejnosti" xfId="1953"/>
    <cellStyle name="Note 2 3 4" xfId="1954"/>
    <cellStyle name="Note 2 3 4 10" xfId="7606"/>
    <cellStyle name="Note 2 3 4 11" xfId="8059"/>
    <cellStyle name="Note 2 3 4 12" xfId="8638"/>
    <cellStyle name="Note 2 3 4 13" xfId="8397"/>
    <cellStyle name="Note 2 3 4 2" xfId="1955"/>
    <cellStyle name="Note 2 3 4 2 10" xfId="8060"/>
    <cellStyle name="Note 2 3 4 2 11" xfId="8639"/>
    <cellStyle name="Note 2 3 4 2 12" xfId="8398"/>
    <cellStyle name="Note 2 3 4 2 2" xfId="3747"/>
    <cellStyle name="Note 2 3 4 2 3" xfId="4478"/>
    <cellStyle name="Note 2 3 4 2 4" xfId="2581"/>
    <cellStyle name="Note 2 3 4 2 5" xfId="5525"/>
    <cellStyle name="Note 2 3 4 2 6" xfId="6047"/>
    <cellStyle name="Note 2 3 4 2 7" xfId="2669"/>
    <cellStyle name="Note 2 3 4 2 8" xfId="6979"/>
    <cellStyle name="Note 2 3 4 2 9" xfId="7607"/>
    <cellStyle name="Note 2 3 4 3" xfId="3746"/>
    <cellStyle name="Note 2 3 4 4" xfId="4477"/>
    <cellStyle name="Note 2 3 4 5" xfId="2582"/>
    <cellStyle name="Note 2 3 4 6" xfId="5524"/>
    <cellStyle name="Note 2 3 4 7" xfId="6046"/>
    <cellStyle name="Note 2 3 4 8" xfId="2670"/>
    <cellStyle name="Note 2 3 4 9" xfId="5365"/>
    <cellStyle name="Note 2 3 4_анекси - фирми со кредити(КРИС)" xfId="1956"/>
    <cellStyle name="Note 2 3 5" xfId="3739"/>
    <cellStyle name="Note 2 3 6" xfId="4470"/>
    <cellStyle name="Note 2 3 7" xfId="2589"/>
    <cellStyle name="Note 2 3 8" xfId="5517"/>
    <cellStyle name="Note 2 3 9" xfId="6039"/>
    <cellStyle name="Note 2 3_aneks pokazateli-dejnosti" xfId="1957"/>
    <cellStyle name="Note 2 4" xfId="1958"/>
    <cellStyle name="Note 2 4 10" xfId="7608"/>
    <cellStyle name="Note 2 4 11" xfId="8061"/>
    <cellStyle name="Note 2 4 12" xfId="8640"/>
    <cellStyle name="Note 2 4 13" xfId="8399"/>
    <cellStyle name="Note 2 4 2" xfId="1959"/>
    <cellStyle name="Note 2 4 2 10" xfId="7609"/>
    <cellStyle name="Note 2 4 2 11" xfId="8062"/>
    <cellStyle name="Note 2 4 2 12" xfId="8641"/>
    <cellStyle name="Note 2 4 2 13" xfId="8358"/>
    <cellStyle name="Note 2 4 2 2" xfId="1960"/>
    <cellStyle name="Note 2 4 2 2 10" xfId="8063"/>
    <cellStyle name="Note 2 4 2 2 11" xfId="8642"/>
    <cellStyle name="Note 2 4 2 2 12" xfId="8939"/>
    <cellStyle name="Note 2 4 2 2 2" xfId="3750"/>
    <cellStyle name="Note 2 4 2 2 3" xfId="4481"/>
    <cellStyle name="Note 2 4 2 2 4" xfId="2578"/>
    <cellStyle name="Note 2 4 2 2 5" xfId="5528"/>
    <cellStyle name="Note 2 4 2 2 6" xfId="6050"/>
    <cellStyle name="Note 2 4 2 2 7" xfId="5847"/>
    <cellStyle name="Note 2 4 2 2 8" xfId="5848"/>
    <cellStyle name="Note 2 4 2 2 9" xfId="7610"/>
    <cellStyle name="Note 2 4 2 3" xfId="3749"/>
    <cellStyle name="Note 2 4 2 4" xfId="4480"/>
    <cellStyle name="Note 2 4 2 5" xfId="2579"/>
    <cellStyle name="Note 2 4 2 6" xfId="5527"/>
    <cellStyle name="Note 2 4 2 7" xfId="6049"/>
    <cellStyle name="Note 2 4 2 8" xfId="2667"/>
    <cellStyle name="Note 2 4 2 9" xfId="5234"/>
    <cellStyle name="Note 2 4 2_анекси - фирми со кредити(КРИС)" xfId="1961"/>
    <cellStyle name="Note 2 4 3" xfId="3748"/>
    <cellStyle name="Note 2 4 4" xfId="4479"/>
    <cellStyle name="Note 2 4 5" xfId="2580"/>
    <cellStyle name="Note 2 4 6" xfId="5526"/>
    <cellStyle name="Note 2 4 7" xfId="6048"/>
    <cellStyle name="Note 2 4 8" xfId="2668"/>
    <cellStyle name="Note 2 4 9" xfId="5235"/>
    <cellStyle name="Note 2 4_aneks pokazateli-dejnosti" xfId="1962"/>
    <cellStyle name="Note 2 5" xfId="1963"/>
    <cellStyle name="Note 2 5 10" xfId="7611"/>
    <cellStyle name="Note 2 5 11" xfId="8064"/>
    <cellStyle name="Note 2 5 12" xfId="8643"/>
    <cellStyle name="Note 2 5 13" xfId="8400"/>
    <cellStyle name="Note 2 5 2" xfId="1964"/>
    <cellStyle name="Note 2 5 2 10" xfId="7612"/>
    <cellStyle name="Note 2 5 2 11" xfId="8065"/>
    <cellStyle name="Note 2 5 2 12" xfId="8644"/>
    <cellStyle name="Note 2 5 2 13" xfId="8401"/>
    <cellStyle name="Note 2 5 2 2" xfId="1965"/>
    <cellStyle name="Note 2 5 2 2 10" xfId="8066"/>
    <cellStyle name="Note 2 5 2 2 11" xfId="8645"/>
    <cellStyle name="Note 2 5 2 2 12" xfId="8937"/>
    <cellStyle name="Note 2 5 2 2 2" xfId="3753"/>
    <cellStyle name="Note 2 5 2 2 3" xfId="4484"/>
    <cellStyle name="Note 2 5 2 2 4" xfId="2576"/>
    <cellStyle name="Note 2 5 2 2 5" xfId="5531"/>
    <cellStyle name="Note 2 5 2 2 6" xfId="6053"/>
    <cellStyle name="Note 2 5 2 2 7" xfId="2665"/>
    <cellStyle name="Note 2 5 2 2 8" xfId="5231"/>
    <cellStyle name="Note 2 5 2 2 9" xfId="7613"/>
    <cellStyle name="Note 2 5 2 3" xfId="3752"/>
    <cellStyle name="Note 2 5 2 4" xfId="4483"/>
    <cellStyle name="Note 2 5 2 5" xfId="2577"/>
    <cellStyle name="Note 2 5 2 6" xfId="5530"/>
    <cellStyle name="Note 2 5 2 7" xfId="6052"/>
    <cellStyle name="Note 2 5 2 8" xfId="2666"/>
    <cellStyle name="Note 2 5 2 9" xfId="5232"/>
    <cellStyle name="Note 2 5 2_анекси - фирми со кредити(КРИС)" xfId="1966"/>
    <cellStyle name="Note 2 5 3" xfId="3751"/>
    <cellStyle name="Note 2 5 4" xfId="4482"/>
    <cellStyle name="Note 2 5 5" xfId="4806"/>
    <cellStyle name="Note 2 5 6" xfId="5529"/>
    <cellStyle name="Note 2 5 7" xfId="6051"/>
    <cellStyle name="Note 2 5 8" xfId="6453"/>
    <cellStyle name="Note 2 5 9" xfId="5233"/>
    <cellStyle name="Note 2 5_aneks pokazateli-dejnosti" xfId="1967"/>
    <cellStyle name="Note 2 6" xfId="1968"/>
    <cellStyle name="Note 2 6 10" xfId="7614"/>
    <cellStyle name="Note 2 6 11" xfId="8067"/>
    <cellStyle name="Note 2 6 12" xfId="8646"/>
    <cellStyle name="Note 2 6 13" xfId="8402"/>
    <cellStyle name="Note 2 6 2" xfId="1969"/>
    <cellStyle name="Note 2 6 2 10" xfId="8068"/>
    <cellStyle name="Note 2 6 2 11" xfId="8647"/>
    <cellStyle name="Note 2 6 2 12" xfId="8403"/>
    <cellStyle name="Note 2 6 2 2" xfId="3755"/>
    <cellStyle name="Note 2 6 2 3" xfId="4486"/>
    <cellStyle name="Note 2 6 2 4" xfId="4161"/>
    <cellStyle name="Note 2 6 2 5" xfId="5533"/>
    <cellStyle name="Note 2 6 2 6" xfId="6055"/>
    <cellStyle name="Note 2 6 2 7" xfId="2664"/>
    <cellStyle name="Note 2 6 2 8" xfId="5229"/>
    <cellStyle name="Note 2 6 2 9" xfId="7615"/>
    <cellStyle name="Note 2 6 3" xfId="3754"/>
    <cellStyle name="Note 2 6 4" xfId="4485"/>
    <cellStyle name="Note 2 6 5" xfId="4160"/>
    <cellStyle name="Note 2 6 6" xfId="5532"/>
    <cellStyle name="Note 2 6 7" xfId="6054"/>
    <cellStyle name="Note 2 6 8" xfId="5845"/>
    <cellStyle name="Note 2 6 9" xfId="5230"/>
    <cellStyle name="Note 2 6_анекси - фирми со кредити(КРИС)" xfId="1970"/>
    <cellStyle name="Note 2 7" xfId="1971"/>
    <cellStyle name="Note 2 7 10" xfId="7616"/>
    <cellStyle name="Note 2 7 11" xfId="8069"/>
    <cellStyle name="Note 2 7 12" xfId="8648"/>
    <cellStyle name="Note 2 7 13" xfId="8404"/>
    <cellStyle name="Note 2 7 2" xfId="1972"/>
    <cellStyle name="Note 2 7 2 10" xfId="8070"/>
    <cellStyle name="Note 2 7 2 11" xfId="8649"/>
    <cellStyle name="Note 2 7 2 12" xfId="8405"/>
    <cellStyle name="Note 2 7 2 2" xfId="3757"/>
    <cellStyle name="Note 2 7 2 3" xfId="4488"/>
    <cellStyle name="Note 2 7 2 4" xfId="4163"/>
    <cellStyle name="Note 2 7 2 5" xfId="5535"/>
    <cellStyle name="Note 2 7 2 6" xfId="6057"/>
    <cellStyle name="Note 2 7 2 7" xfId="2662"/>
    <cellStyle name="Note 2 7 2 8" xfId="5227"/>
    <cellStyle name="Note 2 7 2 9" xfId="7617"/>
    <cellStyle name="Note 2 7 3" xfId="3756"/>
    <cellStyle name="Note 2 7 4" xfId="4487"/>
    <cellStyle name="Note 2 7 5" xfId="4162"/>
    <cellStyle name="Note 2 7 6" xfId="5534"/>
    <cellStyle name="Note 2 7 7" xfId="6056"/>
    <cellStyle name="Note 2 7 8" xfId="2663"/>
    <cellStyle name="Note 2 7 9" xfId="5228"/>
    <cellStyle name="Note 2 7_анекси - фирми со кредити(КРИС)" xfId="1973"/>
    <cellStyle name="Note 2 8" xfId="3729"/>
    <cellStyle name="Note 2 9" xfId="4460"/>
    <cellStyle name="Note 2_aneks pokazateli-dejnosti" xfId="1974"/>
    <cellStyle name="Note 3" xfId="1975"/>
    <cellStyle name="Note 3 10" xfId="2661"/>
    <cellStyle name="Note 3 11" xfId="5226"/>
    <cellStyle name="Note 3 12" xfId="7618"/>
    <cellStyle name="Note 3 13" xfId="8071"/>
    <cellStyle name="Note 3 14" xfId="8650"/>
    <cellStyle name="Note 3 15" xfId="8365"/>
    <cellStyle name="Note 3 2" xfId="1976"/>
    <cellStyle name="Note 3 2 10" xfId="7619"/>
    <cellStyle name="Note 3 2 11" xfId="8072"/>
    <cellStyle name="Note 3 2 12" xfId="8651"/>
    <cellStyle name="Note 3 2 13" xfId="8406"/>
    <cellStyle name="Note 3 2 2" xfId="1977"/>
    <cellStyle name="Note 3 2 2 10" xfId="7620"/>
    <cellStyle name="Note 3 2 2 11" xfId="8073"/>
    <cellStyle name="Note 3 2 2 12" xfId="8652"/>
    <cellStyle name="Note 3 2 2 13" xfId="8923"/>
    <cellStyle name="Note 3 2 2 2" xfId="1978"/>
    <cellStyle name="Note 3 2 2 2 10" xfId="8074"/>
    <cellStyle name="Note 3 2 2 2 11" xfId="8653"/>
    <cellStyle name="Note 3 2 2 2 12" xfId="8984"/>
    <cellStyle name="Note 3 2 2 2 2" xfId="3761"/>
    <cellStyle name="Note 3 2 2 2 3" xfId="4492"/>
    <cellStyle name="Note 3 2 2 2 4" xfId="4167"/>
    <cellStyle name="Note 3 2 2 2 5" xfId="5539"/>
    <cellStyle name="Note 3 2 2 2 6" xfId="6061"/>
    <cellStyle name="Note 3 2 2 2 7" xfId="2658"/>
    <cellStyle name="Note 3 2 2 2 8" xfId="5223"/>
    <cellStyle name="Note 3 2 2 2 9" xfId="7621"/>
    <cellStyle name="Note 3 2 2 3" xfId="3760"/>
    <cellStyle name="Note 3 2 2 4" xfId="4491"/>
    <cellStyle name="Note 3 2 2 5" xfId="4166"/>
    <cellStyle name="Note 3 2 2 6" xfId="5538"/>
    <cellStyle name="Note 3 2 2 7" xfId="6060"/>
    <cellStyle name="Note 3 2 2 8" xfId="2659"/>
    <cellStyle name="Note 3 2 2 9" xfId="5224"/>
    <cellStyle name="Note 3 2 2_анекси - фирми со кредити(КРИС)" xfId="1979"/>
    <cellStyle name="Note 3 2 3" xfId="3759"/>
    <cellStyle name="Note 3 2 4" xfId="4490"/>
    <cellStyle name="Note 3 2 5" xfId="4165"/>
    <cellStyle name="Note 3 2 6" xfId="5537"/>
    <cellStyle name="Note 3 2 7" xfId="6059"/>
    <cellStyle name="Note 3 2 8" xfId="2660"/>
    <cellStyle name="Note 3 2 9" xfId="5225"/>
    <cellStyle name="Note 3 2_aneks pokazateli-dejnosti" xfId="1980"/>
    <cellStyle name="Note 3 3" xfId="1981"/>
    <cellStyle name="Note 3 3 10" xfId="7622"/>
    <cellStyle name="Note 3 3 11" xfId="8075"/>
    <cellStyle name="Note 3 3 12" xfId="8654"/>
    <cellStyle name="Note 3 3 13" xfId="8407"/>
    <cellStyle name="Note 3 3 2" xfId="1982"/>
    <cellStyle name="Note 3 3 2 10" xfId="7623"/>
    <cellStyle name="Note 3 3 2 11" xfId="8076"/>
    <cellStyle name="Note 3 3 2 12" xfId="8655"/>
    <cellStyle name="Note 3 3 2 13" xfId="8408"/>
    <cellStyle name="Note 3 3 2 2" xfId="1983"/>
    <cellStyle name="Note 3 3 2 2 10" xfId="8077"/>
    <cellStyle name="Note 3 3 2 2 11" xfId="8656"/>
    <cellStyle name="Note 3 3 2 2 12" xfId="8409"/>
    <cellStyle name="Note 3 3 2 2 2" xfId="3764"/>
    <cellStyle name="Note 3 3 2 2 3" xfId="4495"/>
    <cellStyle name="Note 3 3 2 2 4" xfId="4170"/>
    <cellStyle name="Note 3 3 2 2 5" xfId="5542"/>
    <cellStyle name="Note 3 3 2 2 6" xfId="6064"/>
    <cellStyle name="Note 3 3 2 2 7" xfId="6393"/>
    <cellStyle name="Note 3 3 2 2 8" xfId="5220"/>
    <cellStyle name="Note 3 3 2 2 9" xfId="7624"/>
    <cellStyle name="Note 3 3 2 3" xfId="3763"/>
    <cellStyle name="Note 3 3 2 4" xfId="4494"/>
    <cellStyle name="Note 3 3 2 5" xfId="4169"/>
    <cellStyle name="Note 3 3 2 6" xfId="5541"/>
    <cellStyle name="Note 3 3 2 7" xfId="6063"/>
    <cellStyle name="Note 3 3 2 8" xfId="5832"/>
    <cellStyle name="Note 3 3 2 9" xfId="5221"/>
    <cellStyle name="Note 3 3 2_анекси - фирми со кредити(КРИС)" xfId="1984"/>
    <cellStyle name="Note 3 3 3" xfId="3762"/>
    <cellStyle name="Note 3 3 4" xfId="4493"/>
    <cellStyle name="Note 3 3 5" xfId="4168"/>
    <cellStyle name="Note 3 3 6" xfId="5540"/>
    <cellStyle name="Note 3 3 7" xfId="6062"/>
    <cellStyle name="Note 3 3 8" xfId="2657"/>
    <cellStyle name="Note 3 3 9" xfId="5222"/>
    <cellStyle name="Note 3 3_aneks pokazateli-dejnosti" xfId="1985"/>
    <cellStyle name="Note 3 4" xfId="1986"/>
    <cellStyle name="Note 3 4 10" xfId="7625"/>
    <cellStyle name="Note 3 4 11" xfId="8078"/>
    <cellStyle name="Note 3 4 12" xfId="8657"/>
    <cellStyle name="Note 3 4 13" xfId="8410"/>
    <cellStyle name="Note 3 4 2" xfId="1987"/>
    <cellStyle name="Note 3 4 2 10" xfId="8079"/>
    <cellStyle name="Note 3 4 2 11" xfId="8658"/>
    <cellStyle name="Note 3 4 2 12" xfId="8411"/>
    <cellStyle name="Note 3 4 2 2" xfId="3766"/>
    <cellStyle name="Note 3 4 2 3" xfId="4497"/>
    <cellStyle name="Note 3 4 2 4" xfId="4172"/>
    <cellStyle name="Note 3 4 2 5" xfId="5544"/>
    <cellStyle name="Note 3 4 2 6" xfId="6066"/>
    <cellStyle name="Note 3 4 2 7" xfId="5323"/>
    <cellStyle name="Note 3 4 2 8" xfId="5218"/>
    <cellStyle name="Note 3 4 2 9" xfId="7626"/>
    <cellStyle name="Note 3 4 3" xfId="3765"/>
    <cellStyle name="Note 3 4 4" xfId="4496"/>
    <cellStyle name="Note 3 4 5" xfId="4171"/>
    <cellStyle name="Note 3 4 6" xfId="5543"/>
    <cellStyle name="Note 3 4 7" xfId="6065"/>
    <cellStyle name="Note 3 4 8" xfId="5324"/>
    <cellStyle name="Note 3 4 9" xfId="5219"/>
    <cellStyle name="Note 3 4_анекси - фирми со кредити(КРИС)" xfId="1988"/>
    <cellStyle name="Note 3 5" xfId="3758"/>
    <cellStyle name="Note 3 6" xfId="4489"/>
    <cellStyle name="Note 3 7" xfId="4164"/>
    <cellStyle name="Note 3 8" xfId="5536"/>
    <cellStyle name="Note 3 9" xfId="6058"/>
    <cellStyle name="Note 3_aneks pokazateli-dejnosti" xfId="1989"/>
    <cellStyle name="Note 4" xfId="1990"/>
    <cellStyle name="Note 4 10" xfId="5322"/>
    <cellStyle name="Note 4 11" xfId="5217"/>
    <cellStyle name="Note 4 12" xfId="7627"/>
    <cellStyle name="Note 4 13" xfId="8080"/>
    <cellStyle name="Note 4 14" xfId="8659"/>
    <cellStyle name="Note 4 15" xfId="8412"/>
    <cellStyle name="Note 4 2" xfId="1991"/>
    <cellStyle name="Note 4 2 10" xfId="7628"/>
    <cellStyle name="Note 4 2 11" xfId="8081"/>
    <cellStyle name="Note 4 2 12" xfId="8660"/>
    <cellStyle name="Note 4 2 13" xfId="8413"/>
    <cellStyle name="Note 4 2 2" xfId="1992"/>
    <cellStyle name="Note 4 2 2 10" xfId="7629"/>
    <cellStyle name="Note 4 2 2 11" xfId="8082"/>
    <cellStyle name="Note 4 2 2 12" xfId="8661"/>
    <cellStyle name="Note 4 2 2 13" xfId="8414"/>
    <cellStyle name="Note 4 2 2 2" xfId="1993"/>
    <cellStyle name="Note 4 2 2 2 10" xfId="8083"/>
    <cellStyle name="Note 4 2 2 2 11" xfId="8662"/>
    <cellStyle name="Note 4 2 2 2 12" xfId="8415"/>
    <cellStyle name="Note 4 2 2 2 2" xfId="3770"/>
    <cellStyle name="Note 4 2 2 2 3" xfId="4501"/>
    <cellStyle name="Note 4 2 2 2 4" xfId="4176"/>
    <cellStyle name="Note 4 2 2 2 5" xfId="5548"/>
    <cellStyle name="Note 4 2 2 2 6" xfId="6070"/>
    <cellStyle name="Note 4 2 2 2 7" xfId="5319"/>
    <cellStyle name="Note 4 2 2 2 8" xfId="5214"/>
    <cellStyle name="Note 4 2 2 2 9" xfId="7630"/>
    <cellStyle name="Note 4 2 2 3" xfId="3769"/>
    <cellStyle name="Note 4 2 2 4" xfId="4500"/>
    <cellStyle name="Note 4 2 2 5" xfId="4175"/>
    <cellStyle name="Note 4 2 2 6" xfId="5547"/>
    <cellStyle name="Note 4 2 2 7" xfId="6069"/>
    <cellStyle name="Note 4 2 2 8" xfId="5320"/>
    <cellStyle name="Note 4 2 2 9" xfId="5215"/>
    <cellStyle name="Note 4 2 2_анекси - фирми со кредити(КРИС)" xfId="1994"/>
    <cellStyle name="Note 4 2 3" xfId="3768"/>
    <cellStyle name="Note 4 2 4" xfId="4499"/>
    <cellStyle name="Note 4 2 5" xfId="4174"/>
    <cellStyle name="Note 4 2 6" xfId="5546"/>
    <cellStyle name="Note 4 2 7" xfId="6068"/>
    <cellStyle name="Note 4 2 8" xfId="5321"/>
    <cellStyle name="Note 4 2 9" xfId="5216"/>
    <cellStyle name="Note 4 2_aneks pokazateli-dejnosti" xfId="1995"/>
    <cellStyle name="Note 4 3" xfId="1996"/>
    <cellStyle name="Note 4 3 10" xfId="7631"/>
    <cellStyle name="Note 4 3 11" xfId="8084"/>
    <cellStyle name="Note 4 3 12" xfId="8663"/>
    <cellStyle name="Note 4 3 13" xfId="8416"/>
    <cellStyle name="Note 4 3 2" xfId="1997"/>
    <cellStyle name="Note 4 3 2 10" xfId="7632"/>
    <cellStyle name="Note 4 3 2 11" xfId="8085"/>
    <cellStyle name="Note 4 3 2 12" xfId="8664"/>
    <cellStyle name="Note 4 3 2 13" xfId="8943"/>
    <cellStyle name="Note 4 3 2 2" xfId="1998"/>
    <cellStyle name="Note 4 3 2 2 10" xfId="8086"/>
    <cellStyle name="Note 4 3 2 2 11" xfId="8665"/>
    <cellStyle name="Note 4 3 2 2 12" xfId="8417"/>
    <cellStyle name="Note 4 3 2 2 2" xfId="3773"/>
    <cellStyle name="Note 4 3 2 2 3" xfId="4504"/>
    <cellStyle name="Note 4 3 2 2 4" xfId="4179"/>
    <cellStyle name="Note 4 3 2 2 5" xfId="5551"/>
    <cellStyle name="Note 4 3 2 2 6" xfId="6073"/>
    <cellStyle name="Note 4 3 2 2 7" xfId="2654"/>
    <cellStyle name="Note 4 3 2 2 8" xfId="5211"/>
    <cellStyle name="Note 4 3 2 2 9" xfId="7633"/>
    <cellStyle name="Note 4 3 2 3" xfId="3772"/>
    <cellStyle name="Note 4 3 2 4" xfId="4503"/>
    <cellStyle name="Note 4 3 2 5" xfId="4178"/>
    <cellStyle name="Note 4 3 2 6" xfId="5550"/>
    <cellStyle name="Note 4 3 2 7" xfId="6072"/>
    <cellStyle name="Note 4 3 2 8" xfId="2655"/>
    <cellStyle name="Note 4 3 2 9" xfId="5212"/>
    <cellStyle name="Note 4 3 2_анекси - фирми со кредити(КРИС)" xfId="1999"/>
    <cellStyle name="Note 4 3 3" xfId="3771"/>
    <cellStyle name="Note 4 3 4" xfId="4502"/>
    <cellStyle name="Note 4 3 5" xfId="4177"/>
    <cellStyle name="Note 4 3 6" xfId="5549"/>
    <cellStyle name="Note 4 3 7" xfId="6071"/>
    <cellStyle name="Note 4 3 8" xfId="2656"/>
    <cellStyle name="Note 4 3 9" xfId="5213"/>
    <cellStyle name="Note 4 3_aneks pokazateli-dejnosti" xfId="2000"/>
    <cellStyle name="Note 4 4" xfId="2001"/>
    <cellStyle name="Note 4 4 10" xfId="7634"/>
    <cellStyle name="Note 4 4 11" xfId="8087"/>
    <cellStyle name="Note 4 4 12" xfId="8666"/>
    <cellStyle name="Note 4 4 13" xfId="8418"/>
    <cellStyle name="Note 4 4 2" xfId="2002"/>
    <cellStyle name="Note 4 4 2 10" xfId="8088"/>
    <cellStyle name="Note 4 4 2 11" xfId="8667"/>
    <cellStyle name="Note 4 4 2 12" xfId="8419"/>
    <cellStyle name="Note 4 4 2 2" xfId="3775"/>
    <cellStyle name="Note 4 4 2 3" xfId="4506"/>
    <cellStyle name="Note 4 4 2 4" xfId="4181"/>
    <cellStyle name="Note 4 4 2 5" xfId="5553"/>
    <cellStyle name="Note 4 4 2 6" xfId="6075"/>
    <cellStyle name="Note 4 4 2 7" xfId="2652"/>
    <cellStyle name="Note 4 4 2 8" xfId="6942"/>
    <cellStyle name="Note 4 4 2 9" xfId="7635"/>
    <cellStyle name="Note 4 4 3" xfId="3774"/>
    <cellStyle name="Note 4 4 4" xfId="4505"/>
    <cellStyle name="Note 4 4 5" xfId="4180"/>
    <cellStyle name="Note 4 4 6" xfId="5552"/>
    <cellStyle name="Note 4 4 7" xfId="6074"/>
    <cellStyle name="Note 4 4 8" xfId="2653"/>
    <cellStyle name="Note 4 4 9" xfId="5210"/>
    <cellStyle name="Note 4 4_анекси - фирми со кредити(КРИС)" xfId="2003"/>
    <cellStyle name="Note 4 5" xfId="3767"/>
    <cellStyle name="Note 4 6" xfId="4498"/>
    <cellStyle name="Note 4 7" xfId="4173"/>
    <cellStyle name="Note 4 8" xfId="5545"/>
    <cellStyle name="Note 4 9" xfId="6067"/>
    <cellStyle name="Note 4_aneks pokazateli-dejnosti" xfId="2004"/>
    <cellStyle name="Note 5" xfId="2005"/>
    <cellStyle name="Note 5 10" xfId="2651"/>
    <cellStyle name="Note 5 11" xfId="5209"/>
    <cellStyle name="Note 5 12" xfId="7636"/>
    <cellStyle name="Note 5 13" xfId="8089"/>
    <cellStyle name="Note 5 14" xfId="8668"/>
    <cellStyle name="Note 5 15" xfId="8919"/>
    <cellStyle name="Note 5 2" xfId="2006"/>
    <cellStyle name="Note 5 2 10" xfId="7637"/>
    <cellStyle name="Note 5 2 11" xfId="8090"/>
    <cellStyle name="Note 5 2 12" xfId="8669"/>
    <cellStyle name="Note 5 2 13" xfId="8260"/>
    <cellStyle name="Note 5 2 2" xfId="2007"/>
    <cellStyle name="Note 5 2 2 10" xfId="7638"/>
    <cellStyle name="Note 5 2 2 11" xfId="8091"/>
    <cellStyle name="Note 5 2 2 12" xfId="8670"/>
    <cellStyle name="Note 5 2 2 13" xfId="8420"/>
    <cellStyle name="Note 5 2 2 2" xfId="2008"/>
    <cellStyle name="Note 5 2 2 2 10" xfId="8092"/>
    <cellStyle name="Note 5 2 2 2 11" xfId="8671"/>
    <cellStyle name="Note 5 2 2 2 12" xfId="8421"/>
    <cellStyle name="Note 5 2 2 2 2" xfId="3779"/>
    <cellStyle name="Note 5 2 2 2 3" xfId="4510"/>
    <cellStyle name="Note 5 2 2 2 4" xfId="4185"/>
    <cellStyle name="Note 5 2 2 2 5" xfId="5557"/>
    <cellStyle name="Note 5 2 2 2 6" xfId="6079"/>
    <cellStyle name="Note 5 2 2 2 7" xfId="5316"/>
    <cellStyle name="Note 5 2 2 2 8" xfId="5207"/>
    <cellStyle name="Note 5 2 2 2 9" xfId="7639"/>
    <cellStyle name="Note 5 2 2 3" xfId="3778"/>
    <cellStyle name="Note 5 2 2 4" xfId="4509"/>
    <cellStyle name="Note 5 2 2 5" xfId="4184"/>
    <cellStyle name="Note 5 2 2 6" xfId="5556"/>
    <cellStyle name="Note 5 2 2 7" xfId="6078"/>
    <cellStyle name="Note 5 2 2 8" xfId="5317"/>
    <cellStyle name="Note 5 2 2 9" xfId="6941"/>
    <cellStyle name="Note 5 2 2_анекси - фирми со кредити(КРИС)" xfId="2009"/>
    <cellStyle name="Note 5 2 3" xfId="3777"/>
    <cellStyle name="Note 5 2 4" xfId="4508"/>
    <cellStyle name="Note 5 2 5" xfId="4183"/>
    <cellStyle name="Note 5 2 6" xfId="5555"/>
    <cellStyle name="Note 5 2 7" xfId="6077"/>
    <cellStyle name="Note 5 2 8" xfId="5318"/>
    <cellStyle name="Note 5 2 9" xfId="5208"/>
    <cellStyle name="Note 5 2_aneks pokazateli-dejnosti" xfId="2010"/>
    <cellStyle name="Note 5 3" xfId="2011"/>
    <cellStyle name="Note 5 3 10" xfId="7640"/>
    <cellStyle name="Note 5 3 11" xfId="8093"/>
    <cellStyle name="Note 5 3 12" xfId="8672"/>
    <cellStyle name="Note 5 3 13" xfId="8422"/>
    <cellStyle name="Note 5 3 2" xfId="2012"/>
    <cellStyle name="Note 5 3 2 10" xfId="7641"/>
    <cellStyle name="Note 5 3 2 11" xfId="8094"/>
    <cellStyle name="Note 5 3 2 12" xfId="8673"/>
    <cellStyle name="Note 5 3 2 13" xfId="8423"/>
    <cellStyle name="Note 5 3 2 2" xfId="2013"/>
    <cellStyle name="Note 5 3 2 2 10" xfId="8095"/>
    <cellStyle name="Note 5 3 2 2 11" xfId="8674"/>
    <cellStyle name="Note 5 3 2 2 12" xfId="8424"/>
    <cellStyle name="Note 5 3 2 2 2" xfId="3782"/>
    <cellStyle name="Note 5 3 2 2 3" xfId="4513"/>
    <cellStyle name="Note 5 3 2 2 4" xfId="4187"/>
    <cellStyle name="Note 5 3 2 2 5" xfId="5560"/>
    <cellStyle name="Note 5 3 2 2 6" xfId="6082"/>
    <cellStyle name="Note 5 3 2 2 7" xfId="2648"/>
    <cellStyle name="Note 5 3 2 2 8" xfId="5204"/>
    <cellStyle name="Note 5 3 2 2 9" xfId="7642"/>
    <cellStyle name="Note 5 3 2 3" xfId="3781"/>
    <cellStyle name="Note 5 3 2 4" xfId="4512"/>
    <cellStyle name="Note 5 3 2 5" xfId="4186"/>
    <cellStyle name="Note 5 3 2 6" xfId="5559"/>
    <cellStyle name="Note 5 3 2 7" xfId="6081"/>
    <cellStyle name="Note 5 3 2 8" xfId="2649"/>
    <cellStyle name="Note 5 3 2 9" xfId="5205"/>
    <cellStyle name="Note 5 3 2_анекси - фирми со кредити(КРИС)" xfId="2014"/>
    <cellStyle name="Note 5 3 3" xfId="3780"/>
    <cellStyle name="Note 5 3 4" xfId="4511"/>
    <cellStyle name="Note 5 3 5" xfId="3974"/>
    <cellStyle name="Note 5 3 6" xfId="5558"/>
    <cellStyle name="Note 5 3 7" xfId="6080"/>
    <cellStyle name="Note 5 3 8" xfId="2650"/>
    <cellStyle name="Note 5 3 9" xfId="5206"/>
    <cellStyle name="Note 5 3_aneks pokazateli-dejnosti" xfId="2015"/>
    <cellStyle name="Note 5 4" xfId="2016"/>
    <cellStyle name="Note 5 4 10" xfId="7643"/>
    <cellStyle name="Note 5 4 11" xfId="8096"/>
    <cellStyle name="Note 5 4 12" xfId="8675"/>
    <cellStyle name="Note 5 4 13" xfId="8425"/>
    <cellStyle name="Note 5 4 2" xfId="2017"/>
    <cellStyle name="Note 5 4 2 10" xfId="8097"/>
    <cellStyle name="Note 5 4 2 11" xfId="8676"/>
    <cellStyle name="Note 5 4 2 12" xfId="8426"/>
    <cellStyle name="Note 5 4 2 2" xfId="3784"/>
    <cellStyle name="Note 5 4 2 3" xfId="4515"/>
    <cellStyle name="Note 5 4 2 4" xfId="4189"/>
    <cellStyle name="Note 5 4 2 5" xfId="5562"/>
    <cellStyle name="Note 5 4 2 6" xfId="6084"/>
    <cellStyle name="Note 5 4 2 7" xfId="5338"/>
    <cellStyle name="Note 5 4 2 8" xfId="5202"/>
    <cellStyle name="Note 5 4 2 9" xfId="7644"/>
    <cellStyle name="Note 5 4 3" xfId="3783"/>
    <cellStyle name="Note 5 4 4" xfId="4514"/>
    <cellStyle name="Note 5 4 5" xfId="4188"/>
    <cellStyle name="Note 5 4 6" xfId="5561"/>
    <cellStyle name="Note 5 4 7" xfId="6083"/>
    <cellStyle name="Note 5 4 8" xfId="2647"/>
    <cellStyle name="Note 5 4 9" xfId="5203"/>
    <cellStyle name="Note 5 4_анекси - фирми со кредити(КРИС)" xfId="2018"/>
    <cellStyle name="Note 5 5" xfId="3776"/>
    <cellStyle name="Note 5 6" xfId="4507"/>
    <cellStyle name="Note 5 7" xfId="4182"/>
    <cellStyle name="Note 5 8" xfId="5554"/>
    <cellStyle name="Note 5 9" xfId="6076"/>
    <cellStyle name="Note 5_aneks pokazateli-dejnosti" xfId="2019"/>
    <cellStyle name="Note 6" xfId="2020"/>
    <cellStyle name="Note 6 10" xfId="4313"/>
    <cellStyle name="Note 6 11" xfId="6976"/>
    <cellStyle name="Note 6 12" xfId="7645"/>
    <cellStyle name="Note 6 13" xfId="8098"/>
    <cellStyle name="Note 6 14" xfId="8677"/>
    <cellStyle name="Note 6 15" xfId="8427"/>
    <cellStyle name="Note 6 2" xfId="2021"/>
    <cellStyle name="Note 6 2 10" xfId="7646"/>
    <cellStyle name="Note 6 2 11" xfId="8099"/>
    <cellStyle name="Note 6 2 12" xfId="8678"/>
    <cellStyle name="Note 6 2 13" xfId="8428"/>
    <cellStyle name="Note 6 2 2" xfId="2022"/>
    <cellStyle name="Note 6 2 2 10" xfId="7647"/>
    <cellStyle name="Note 6 2 2 11" xfId="8100"/>
    <cellStyle name="Note 6 2 2 12" xfId="8679"/>
    <cellStyle name="Note 6 2 2 13" xfId="8429"/>
    <cellStyle name="Note 6 2 2 2" xfId="2023"/>
    <cellStyle name="Note 6 2 2 2 10" xfId="8101"/>
    <cellStyle name="Note 6 2 2 2 11" xfId="8680"/>
    <cellStyle name="Note 6 2 2 2 12" xfId="8925"/>
    <cellStyle name="Note 6 2 2 2 2" xfId="3788"/>
    <cellStyle name="Note 6 2 2 2 3" xfId="4519"/>
    <cellStyle name="Note 6 2 2 2 4" xfId="4193"/>
    <cellStyle name="Note 6 2 2 2 5" xfId="5566"/>
    <cellStyle name="Note 6 2 2 2 6" xfId="6088"/>
    <cellStyle name="Note 6 2 2 2 7" xfId="4316"/>
    <cellStyle name="Note 6 2 2 2 8" xfId="5850"/>
    <cellStyle name="Note 6 2 2 2 9" xfId="7648"/>
    <cellStyle name="Note 6 2 2 3" xfId="3787"/>
    <cellStyle name="Note 6 2 2 4" xfId="4518"/>
    <cellStyle name="Note 6 2 2 5" xfId="4192"/>
    <cellStyle name="Note 6 2 2 6" xfId="5565"/>
    <cellStyle name="Note 6 2 2 7" xfId="6087"/>
    <cellStyle name="Note 6 2 2 8" xfId="4315"/>
    <cellStyle name="Note 6 2 2 9" xfId="5200"/>
    <cellStyle name="Note 6 2 2_анекси - фирми со кредити(КРИС)" xfId="2024"/>
    <cellStyle name="Note 6 2 3" xfId="3786"/>
    <cellStyle name="Note 6 2 4" xfId="4517"/>
    <cellStyle name="Note 6 2 5" xfId="4191"/>
    <cellStyle name="Note 6 2 6" xfId="5564"/>
    <cellStyle name="Note 6 2 7" xfId="6086"/>
    <cellStyle name="Note 6 2 8" xfId="4314"/>
    <cellStyle name="Note 6 2 9" xfId="5201"/>
    <cellStyle name="Note 6 2_aneks pokazateli-dejnosti" xfId="2025"/>
    <cellStyle name="Note 6 3" xfId="2026"/>
    <cellStyle name="Note 6 3 10" xfId="7649"/>
    <cellStyle name="Note 6 3 11" xfId="8102"/>
    <cellStyle name="Note 6 3 12" xfId="8681"/>
    <cellStyle name="Note 6 3 13" xfId="8430"/>
    <cellStyle name="Note 6 3 2" xfId="2027"/>
    <cellStyle name="Note 6 3 2 10" xfId="7650"/>
    <cellStyle name="Note 6 3 2 11" xfId="8103"/>
    <cellStyle name="Note 6 3 2 12" xfId="8682"/>
    <cellStyle name="Note 6 3 2 13" xfId="8431"/>
    <cellStyle name="Note 6 3 2 2" xfId="2028"/>
    <cellStyle name="Note 6 3 2 2 10" xfId="8104"/>
    <cellStyle name="Note 6 3 2 2 11" xfId="8683"/>
    <cellStyle name="Note 6 3 2 2 12" xfId="8432"/>
    <cellStyle name="Note 6 3 2 2 2" xfId="3791"/>
    <cellStyle name="Note 6 3 2 2 3" xfId="4522"/>
    <cellStyle name="Note 6 3 2 2 4" xfId="4803"/>
    <cellStyle name="Note 6 3 2 2 5" xfId="5569"/>
    <cellStyle name="Note 6 3 2 2 6" xfId="6091"/>
    <cellStyle name="Note 6 3 2 2 7" xfId="4318"/>
    <cellStyle name="Note 6 3 2 2 8" xfId="5197"/>
    <cellStyle name="Note 6 3 2 2 9" xfId="7651"/>
    <cellStyle name="Note 6 3 2 3" xfId="3790"/>
    <cellStyle name="Note 6 3 2 4" xfId="4521"/>
    <cellStyle name="Note 6 3 2 5" xfId="4071"/>
    <cellStyle name="Note 6 3 2 6" xfId="5568"/>
    <cellStyle name="Note 6 3 2 7" xfId="6090"/>
    <cellStyle name="Note 6 3 2 8" xfId="4317"/>
    <cellStyle name="Note 6 3 2 9" xfId="5198"/>
    <cellStyle name="Note 6 3 2_анекси - фирми со кредити(КРИС)" xfId="2029"/>
    <cellStyle name="Note 6 3 3" xfId="3789"/>
    <cellStyle name="Note 6 3 4" xfId="4520"/>
    <cellStyle name="Note 6 3 5" xfId="4194"/>
    <cellStyle name="Note 6 3 6" xfId="5567"/>
    <cellStyle name="Note 6 3 7" xfId="6089"/>
    <cellStyle name="Note 6 3 8" xfId="4070"/>
    <cellStyle name="Note 6 3 9" xfId="5199"/>
    <cellStyle name="Note 6 3_aneks pokazateli-dejnosti" xfId="2030"/>
    <cellStyle name="Note 6 4" xfId="2031"/>
    <cellStyle name="Note 6 4 10" xfId="7652"/>
    <cellStyle name="Note 6 4 11" xfId="8105"/>
    <cellStyle name="Note 6 4 12" xfId="8684"/>
    <cellStyle name="Note 6 4 13" xfId="8433"/>
    <cellStyle name="Note 6 4 2" xfId="2032"/>
    <cellStyle name="Note 6 4 2 10" xfId="8106"/>
    <cellStyle name="Note 6 4 2 11" xfId="8685"/>
    <cellStyle name="Note 6 4 2 12" xfId="8434"/>
    <cellStyle name="Note 6 4 2 2" xfId="3793"/>
    <cellStyle name="Note 6 4 2 3" xfId="4524"/>
    <cellStyle name="Note 6 4 2 4" xfId="4196"/>
    <cellStyle name="Note 6 4 2 5" xfId="5571"/>
    <cellStyle name="Note 6 4 2 6" xfId="6093"/>
    <cellStyle name="Note 6 4 2 7" xfId="4686"/>
    <cellStyle name="Note 6 4 2 8" xfId="5195"/>
    <cellStyle name="Note 6 4 2 9" xfId="7653"/>
    <cellStyle name="Note 6 4 3" xfId="3792"/>
    <cellStyle name="Note 6 4 4" xfId="4523"/>
    <cellStyle name="Note 6 4 5" xfId="4195"/>
    <cellStyle name="Note 6 4 6" xfId="5570"/>
    <cellStyle name="Note 6 4 7" xfId="6092"/>
    <cellStyle name="Note 6 4 8" xfId="5310"/>
    <cellStyle name="Note 6 4 9" xfId="5196"/>
    <cellStyle name="Note 6 4_анекси - фирми со кредити(КРИС)" xfId="2033"/>
    <cellStyle name="Note 6 5" xfId="3785"/>
    <cellStyle name="Note 6 6" xfId="4516"/>
    <cellStyle name="Note 6 7" xfId="4190"/>
    <cellStyle name="Note 6 8" xfId="5563"/>
    <cellStyle name="Note 6 9" xfId="6085"/>
    <cellStyle name="Note 6_aneks pokazateli-dejnosti" xfId="2034"/>
    <cellStyle name="Note 7" xfId="2035"/>
    <cellStyle name="Note 7 10" xfId="4319"/>
    <cellStyle name="Note 7 11" xfId="5194"/>
    <cellStyle name="Note 7 12" xfId="7654"/>
    <cellStyle name="Note 7 13" xfId="8107"/>
    <cellStyle name="Note 7 14" xfId="8686"/>
    <cellStyle name="Note 7 15" xfId="8924"/>
    <cellStyle name="Note 7 2" xfId="2036"/>
    <cellStyle name="Note 7 2 10" xfId="7655"/>
    <cellStyle name="Note 7 2 11" xfId="8108"/>
    <cellStyle name="Note 7 2 12" xfId="8687"/>
    <cellStyle name="Note 7 2 13" xfId="8983"/>
    <cellStyle name="Note 7 2 2" xfId="2037"/>
    <cellStyle name="Note 7 2 2 10" xfId="7656"/>
    <cellStyle name="Note 7 2 2 11" xfId="8109"/>
    <cellStyle name="Note 7 2 2 12" xfId="8688"/>
    <cellStyle name="Note 7 2 2 13" xfId="8435"/>
    <cellStyle name="Note 7 2 2 2" xfId="2038"/>
    <cellStyle name="Note 7 2 2 2 10" xfId="8110"/>
    <cellStyle name="Note 7 2 2 2 11" xfId="8689"/>
    <cellStyle name="Note 7 2 2 2 12" xfId="8436"/>
    <cellStyle name="Note 7 2 2 2 2" xfId="3797"/>
    <cellStyle name="Note 7 2 2 2 3" xfId="4528"/>
    <cellStyle name="Note 7 2 2 2 4" xfId="4200"/>
    <cellStyle name="Note 7 2 2 2 5" xfId="5575"/>
    <cellStyle name="Note 7 2 2 2 6" xfId="6097"/>
    <cellStyle name="Note 7 2 2 2 7" xfId="6367"/>
    <cellStyle name="Note 7 2 2 2 8" xfId="5192"/>
    <cellStyle name="Note 7 2 2 2 9" xfId="7657"/>
    <cellStyle name="Note 7 2 2 3" xfId="3796"/>
    <cellStyle name="Note 7 2 2 4" xfId="4527"/>
    <cellStyle name="Note 7 2 2 5" xfId="4199"/>
    <cellStyle name="Note 7 2 2 6" xfId="5574"/>
    <cellStyle name="Note 7 2 2 7" xfId="6096"/>
    <cellStyle name="Note 7 2 2 8" xfId="6455"/>
    <cellStyle name="Note 7 2 2 9" xfId="5193"/>
    <cellStyle name="Note 7 2 2_анекси - фирми со кредити(КРИС)" xfId="2039"/>
    <cellStyle name="Note 7 2 3" xfId="3795"/>
    <cellStyle name="Note 7 2 4" xfId="4526"/>
    <cellStyle name="Note 7 2 5" xfId="4198"/>
    <cellStyle name="Note 7 2 6" xfId="5573"/>
    <cellStyle name="Note 7 2 7" xfId="6095"/>
    <cellStyle name="Note 7 2 8" xfId="6366"/>
    <cellStyle name="Note 7 2 9" xfId="4682"/>
    <cellStyle name="Note 7 2_aneks pokazateli-dejnosti" xfId="2040"/>
    <cellStyle name="Note 7 3" xfId="2041"/>
    <cellStyle name="Note 7 3 10" xfId="7658"/>
    <cellStyle name="Note 7 3 11" xfId="8111"/>
    <cellStyle name="Note 7 3 12" xfId="8690"/>
    <cellStyle name="Note 7 3 13" xfId="8437"/>
    <cellStyle name="Note 7 3 2" xfId="2042"/>
    <cellStyle name="Note 7 3 2 10" xfId="7659"/>
    <cellStyle name="Note 7 3 2 11" xfId="8112"/>
    <cellStyle name="Note 7 3 2 12" xfId="8691"/>
    <cellStyle name="Note 7 3 2 13" xfId="8438"/>
    <cellStyle name="Note 7 3 2 2" xfId="2043"/>
    <cellStyle name="Note 7 3 2 2 10" xfId="8113"/>
    <cellStyle name="Note 7 3 2 2 11" xfId="8692"/>
    <cellStyle name="Note 7 3 2 2 12" xfId="8439"/>
    <cellStyle name="Note 7 3 2 2 2" xfId="3800"/>
    <cellStyle name="Note 7 3 2 2 3" xfId="4531"/>
    <cellStyle name="Note 7 3 2 2 4" xfId="4203"/>
    <cellStyle name="Note 7 3 2 2 5" xfId="5578"/>
    <cellStyle name="Note 7 3 2 2 6" xfId="6100"/>
    <cellStyle name="Note 7 3 2 2 7" xfId="6391"/>
    <cellStyle name="Note 7 3 2 2 8" xfId="5190"/>
    <cellStyle name="Note 7 3 2 2 9" xfId="7660"/>
    <cellStyle name="Note 7 3 2 3" xfId="3799"/>
    <cellStyle name="Note 7 3 2 4" xfId="4530"/>
    <cellStyle name="Note 7 3 2 5" xfId="4202"/>
    <cellStyle name="Note 7 3 2 6" xfId="5577"/>
    <cellStyle name="Note 7 3 2 7" xfId="6099"/>
    <cellStyle name="Note 7 3 2 8" xfId="5304"/>
    <cellStyle name="Note 7 3 2 9" xfId="5191"/>
    <cellStyle name="Note 7 3 2_анекси - фирми со кредити(КРИС)" xfId="2044"/>
    <cellStyle name="Note 7 3 3" xfId="3798"/>
    <cellStyle name="Note 7 3 4" xfId="4529"/>
    <cellStyle name="Note 7 3 5" xfId="4201"/>
    <cellStyle name="Note 7 3 6" xfId="5576"/>
    <cellStyle name="Note 7 3 7" xfId="6098"/>
    <cellStyle name="Note 7 3 8" xfId="5313"/>
    <cellStyle name="Note 7 3 9" xfId="4684"/>
    <cellStyle name="Note 7 3_aneks pokazateli-dejnosti" xfId="2045"/>
    <cellStyle name="Note 7 4" xfId="2046"/>
    <cellStyle name="Note 7 4 10" xfId="7661"/>
    <cellStyle name="Note 7 4 11" xfId="8114"/>
    <cellStyle name="Note 7 4 12" xfId="8693"/>
    <cellStyle name="Note 7 4 13" xfId="8440"/>
    <cellStyle name="Note 7 4 2" xfId="2047"/>
    <cellStyle name="Note 7 4 2 10" xfId="8115"/>
    <cellStyle name="Note 7 4 2 11" xfId="8694"/>
    <cellStyle name="Note 7 4 2 12" xfId="8441"/>
    <cellStyle name="Note 7 4 2 2" xfId="3802"/>
    <cellStyle name="Note 7 4 2 3" xfId="4533"/>
    <cellStyle name="Note 7 4 2 4" xfId="4205"/>
    <cellStyle name="Note 7 4 2 5" xfId="5580"/>
    <cellStyle name="Note 7 4 2 6" xfId="6102"/>
    <cellStyle name="Note 7 4 2 7" xfId="4321"/>
    <cellStyle name="Note 7 4 2 8" xfId="5188"/>
    <cellStyle name="Note 7 4 2 9" xfId="7662"/>
    <cellStyle name="Note 7 4 3" xfId="3801"/>
    <cellStyle name="Note 7 4 4" xfId="4532"/>
    <cellStyle name="Note 7 4 5" xfId="4204"/>
    <cellStyle name="Note 7 4 6" xfId="5579"/>
    <cellStyle name="Note 7 4 7" xfId="6101"/>
    <cellStyle name="Note 7 4 8" xfId="4320"/>
    <cellStyle name="Note 7 4 9" xfId="5189"/>
    <cellStyle name="Note 7 4_анекси - фирми со кредити(КРИС)" xfId="2048"/>
    <cellStyle name="Note 7 5" xfId="3794"/>
    <cellStyle name="Note 7 6" xfId="4525"/>
    <cellStyle name="Note 7 7" xfId="4197"/>
    <cellStyle name="Note 7 8" xfId="5572"/>
    <cellStyle name="Note 7 9" xfId="6094"/>
    <cellStyle name="Note 7_aneks pokazateli-dejnosti" xfId="2049"/>
    <cellStyle name="Note 8" xfId="2050"/>
    <cellStyle name="Note 8 10" xfId="4322"/>
    <cellStyle name="Note 8 11" xfId="5187"/>
    <cellStyle name="Note 8 12" xfId="7663"/>
    <cellStyle name="Note 8 13" xfId="8116"/>
    <cellStyle name="Note 8 14" xfId="8695"/>
    <cellStyle name="Note 8 15" xfId="8442"/>
    <cellStyle name="Note 8 2" xfId="2051"/>
    <cellStyle name="Note 8 2 10" xfId="7664"/>
    <cellStyle name="Note 8 2 11" xfId="8117"/>
    <cellStyle name="Note 8 2 12" xfId="8696"/>
    <cellStyle name="Note 8 2 13" xfId="8443"/>
    <cellStyle name="Note 8 2 2" xfId="2052"/>
    <cellStyle name="Note 8 2 2 10" xfId="7665"/>
    <cellStyle name="Note 8 2 2 11" xfId="8118"/>
    <cellStyle name="Note 8 2 2 12" xfId="8697"/>
    <cellStyle name="Note 8 2 2 13" xfId="8444"/>
    <cellStyle name="Note 8 2 2 2" xfId="2053"/>
    <cellStyle name="Note 8 2 2 2 10" xfId="8119"/>
    <cellStyle name="Note 8 2 2 2 11" xfId="8698"/>
    <cellStyle name="Note 8 2 2 2 12" xfId="8445"/>
    <cellStyle name="Note 8 2 2 2 2" xfId="3806"/>
    <cellStyle name="Note 8 2 2 2 3" xfId="4537"/>
    <cellStyle name="Note 8 2 2 2 4" xfId="4209"/>
    <cellStyle name="Note 8 2 2 2 5" xfId="5584"/>
    <cellStyle name="Note 8 2 2 2 6" xfId="6106"/>
    <cellStyle name="Note 8 2 2 2 7" xfId="4324"/>
    <cellStyle name="Note 8 2 2 2 8" xfId="5184"/>
    <cellStyle name="Note 8 2 2 2 9" xfId="7666"/>
    <cellStyle name="Note 8 2 2 3" xfId="3805"/>
    <cellStyle name="Note 8 2 2 4" xfId="4536"/>
    <cellStyle name="Note 8 2 2 5" xfId="4208"/>
    <cellStyle name="Note 8 2 2 6" xfId="5583"/>
    <cellStyle name="Note 8 2 2 7" xfId="6105"/>
    <cellStyle name="Note 8 2 2 8" xfId="3969"/>
    <cellStyle name="Note 8 2 2 9" xfId="5185"/>
    <cellStyle name="Note 8 2 2_анекси - фирми со кредити(КРИС)" xfId="2054"/>
    <cellStyle name="Note 8 2 3" xfId="3804"/>
    <cellStyle name="Note 8 2 4" xfId="4535"/>
    <cellStyle name="Note 8 2 5" xfId="4207"/>
    <cellStyle name="Note 8 2 6" xfId="5582"/>
    <cellStyle name="Note 8 2 7" xfId="6104"/>
    <cellStyle name="Note 8 2 8" xfId="4323"/>
    <cellStyle name="Note 8 2 9" xfId="5186"/>
    <cellStyle name="Note 8 2_aneks pokazateli-dejnosti" xfId="2055"/>
    <cellStyle name="Note 8 3" xfId="2056"/>
    <cellStyle name="Note 8 3 10" xfId="7667"/>
    <cellStyle name="Note 8 3 11" xfId="8120"/>
    <cellStyle name="Note 8 3 12" xfId="8699"/>
    <cellStyle name="Note 8 3 13" xfId="8446"/>
    <cellStyle name="Note 8 3 2" xfId="2057"/>
    <cellStyle name="Note 8 3 2 10" xfId="7668"/>
    <cellStyle name="Note 8 3 2 11" xfId="8121"/>
    <cellStyle name="Note 8 3 2 12" xfId="8700"/>
    <cellStyle name="Note 8 3 2 13" xfId="8447"/>
    <cellStyle name="Note 8 3 2 2" xfId="2058"/>
    <cellStyle name="Note 8 3 2 2 10" xfId="8122"/>
    <cellStyle name="Note 8 3 2 2 11" xfId="8701"/>
    <cellStyle name="Note 8 3 2 2 12" xfId="8448"/>
    <cellStyle name="Note 8 3 2 2 2" xfId="3809"/>
    <cellStyle name="Note 8 3 2 2 3" xfId="4540"/>
    <cellStyle name="Note 8 3 2 2 4" xfId="4212"/>
    <cellStyle name="Note 8 3 2 2 5" xfId="5587"/>
    <cellStyle name="Note 8 3 2 2 6" xfId="6109"/>
    <cellStyle name="Note 8 3 2 2 7" xfId="4325"/>
    <cellStyle name="Note 8 3 2 2 8" xfId="5181"/>
    <cellStyle name="Note 8 3 2 2 9" xfId="7669"/>
    <cellStyle name="Note 8 3 2 3" xfId="3808"/>
    <cellStyle name="Note 8 3 2 4" xfId="4539"/>
    <cellStyle name="Note 8 3 2 5" xfId="4211"/>
    <cellStyle name="Note 8 3 2 6" xfId="5586"/>
    <cellStyle name="Note 8 3 2 7" xfId="6108"/>
    <cellStyle name="Note 8 3 2 8" xfId="6369"/>
    <cellStyle name="Note 8 3 2 9" xfId="5182"/>
    <cellStyle name="Note 8 3 2_анекси - фирми со кредити(КРИС)" xfId="2059"/>
    <cellStyle name="Note 8 3 3" xfId="3807"/>
    <cellStyle name="Note 8 3 4" xfId="4538"/>
    <cellStyle name="Note 8 3 5" xfId="4210"/>
    <cellStyle name="Note 8 3 6" xfId="5585"/>
    <cellStyle name="Note 8 3 7" xfId="6107"/>
    <cellStyle name="Note 8 3 8" xfId="6454"/>
    <cellStyle name="Note 8 3 9" xfId="5183"/>
    <cellStyle name="Note 8 3_aneks pokazateli-dejnosti" xfId="2060"/>
    <cellStyle name="Note 8 4" xfId="2061"/>
    <cellStyle name="Note 8 4 10" xfId="7670"/>
    <cellStyle name="Note 8 4 11" xfId="8123"/>
    <cellStyle name="Note 8 4 12" xfId="8702"/>
    <cellStyle name="Note 8 4 13" xfId="8449"/>
    <cellStyle name="Note 8 4 2" xfId="2062"/>
    <cellStyle name="Note 8 4 2 10" xfId="8124"/>
    <cellStyle name="Note 8 4 2 11" xfId="8703"/>
    <cellStyle name="Note 8 4 2 12" xfId="8450"/>
    <cellStyle name="Note 8 4 2 2" xfId="3811"/>
    <cellStyle name="Note 8 4 2 3" xfId="4542"/>
    <cellStyle name="Note 8 4 2 4" xfId="4214"/>
    <cellStyle name="Note 8 4 2 5" xfId="5589"/>
    <cellStyle name="Note 8 4 2 6" xfId="6111"/>
    <cellStyle name="Note 8 4 2 7" xfId="4328"/>
    <cellStyle name="Note 8 4 2 8" xfId="6381"/>
    <cellStyle name="Note 8 4 2 9" xfId="7671"/>
    <cellStyle name="Note 8 4 3" xfId="3810"/>
    <cellStyle name="Note 8 4 4" xfId="4541"/>
    <cellStyle name="Note 8 4 5" xfId="4213"/>
    <cellStyle name="Note 8 4 6" xfId="5588"/>
    <cellStyle name="Note 8 4 7" xfId="6110"/>
    <cellStyle name="Note 8 4 8" xfId="4327"/>
    <cellStyle name="Note 8 4 9" xfId="6380"/>
    <cellStyle name="Note 8 4_анекси - фирми со кредити(КРИС)" xfId="2063"/>
    <cellStyle name="Note 8 5" xfId="3803"/>
    <cellStyle name="Note 8 6" xfId="4534"/>
    <cellStyle name="Note 8 7" xfId="4206"/>
    <cellStyle name="Note 8 8" xfId="5581"/>
    <cellStyle name="Note 8 9" xfId="6103"/>
    <cellStyle name="Note 8_aneks pokazateli-dejnosti" xfId="2064"/>
    <cellStyle name="Note 9" xfId="2065"/>
    <cellStyle name="Note 9 10" xfId="6392"/>
    <cellStyle name="Note 9 11" xfId="6929"/>
    <cellStyle name="Note 9 12" xfId="7672"/>
    <cellStyle name="Note 9 13" xfId="8125"/>
    <cellStyle name="Note 9 14" xfId="8704"/>
    <cellStyle name="Note 9 15" xfId="8451"/>
    <cellStyle name="Note 9 2" xfId="2066"/>
    <cellStyle name="Note 9 2 10" xfId="7673"/>
    <cellStyle name="Note 9 2 11" xfId="8126"/>
    <cellStyle name="Note 9 2 12" xfId="8705"/>
    <cellStyle name="Note 9 2 13" xfId="8938"/>
    <cellStyle name="Note 9 2 2" xfId="2067"/>
    <cellStyle name="Note 9 2 2 10" xfId="7674"/>
    <cellStyle name="Note 9 2 2 11" xfId="8127"/>
    <cellStyle name="Note 9 2 2 12" xfId="8706"/>
    <cellStyle name="Note 9 2 2 13" xfId="8452"/>
    <cellStyle name="Note 9 2 2 2" xfId="2068"/>
    <cellStyle name="Note 9 2 2 2 10" xfId="8128"/>
    <cellStyle name="Note 9 2 2 2 11" xfId="8707"/>
    <cellStyle name="Note 9 2 2 2 12" xfId="8453"/>
    <cellStyle name="Note 9 2 2 2 2" xfId="3815"/>
    <cellStyle name="Note 9 2 2 2 3" xfId="4546"/>
    <cellStyle name="Note 9 2 2 2 4" xfId="4218"/>
    <cellStyle name="Note 9 2 2 2 5" xfId="5593"/>
    <cellStyle name="Note 9 2 2 2 6" xfId="6115"/>
    <cellStyle name="Note 9 2 2 2 7" xfId="4330"/>
    <cellStyle name="Note 9 2 2 2 8" xfId="5178"/>
    <cellStyle name="Note 9 2 2 2 9" xfId="7675"/>
    <cellStyle name="Note 9 2 2 3" xfId="3814"/>
    <cellStyle name="Note 9 2 2 4" xfId="4545"/>
    <cellStyle name="Note 9 2 2 5" xfId="4217"/>
    <cellStyle name="Note 9 2 2 6" xfId="5592"/>
    <cellStyle name="Note 9 2 2 7" xfId="6114"/>
    <cellStyle name="Note 9 2 2 8" xfId="6466"/>
    <cellStyle name="Note 9 2 2 9" xfId="5179"/>
    <cellStyle name="Note 9 2 2_анекси - фирми со кредити(КРИС)" xfId="2069"/>
    <cellStyle name="Note 9 2 3" xfId="3813"/>
    <cellStyle name="Note 9 2 4" xfId="4544"/>
    <cellStyle name="Note 9 2 5" xfId="4216"/>
    <cellStyle name="Note 9 2 6" xfId="5591"/>
    <cellStyle name="Note 9 2 7" xfId="6113"/>
    <cellStyle name="Note 9 2 8" xfId="4329"/>
    <cellStyle name="Note 9 2 9" xfId="5180"/>
    <cellStyle name="Note 9 2_aneks pokazateli-dejnosti" xfId="2070"/>
    <cellStyle name="Note 9 3" xfId="2071"/>
    <cellStyle name="Note 9 3 10" xfId="7676"/>
    <cellStyle name="Note 9 3 11" xfId="8129"/>
    <cellStyle name="Note 9 3 12" xfId="8708"/>
    <cellStyle name="Note 9 3 13" xfId="8454"/>
    <cellStyle name="Note 9 3 2" xfId="2072"/>
    <cellStyle name="Note 9 3 2 10" xfId="7677"/>
    <cellStyle name="Note 9 3 2 11" xfId="8130"/>
    <cellStyle name="Note 9 3 2 12" xfId="8709"/>
    <cellStyle name="Note 9 3 2 13" xfId="8455"/>
    <cellStyle name="Note 9 3 2 2" xfId="2073"/>
    <cellStyle name="Note 9 3 2 2 10" xfId="8131"/>
    <cellStyle name="Note 9 3 2 2 11" xfId="8710"/>
    <cellStyle name="Note 9 3 2 2 12" xfId="8456"/>
    <cellStyle name="Note 9 3 2 2 2" xfId="3818"/>
    <cellStyle name="Note 9 3 2 2 3" xfId="4549"/>
    <cellStyle name="Note 9 3 2 2 4" xfId="4072"/>
    <cellStyle name="Note 9 3 2 2 5" xfId="5596"/>
    <cellStyle name="Note 9 3 2 2 6" xfId="6118"/>
    <cellStyle name="Note 9 3 2 2 7" xfId="4333"/>
    <cellStyle name="Note 9 3 2 2 8" xfId="5175"/>
    <cellStyle name="Note 9 3 2 2 9" xfId="7678"/>
    <cellStyle name="Note 9 3 2 3" xfId="3817"/>
    <cellStyle name="Note 9 3 2 4" xfId="4548"/>
    <cellStyle name="Note 9 3 2 5" xfId="4220"/>
    <cellStyle name="Note 9 3 2 6" xfId="5595"/>
    <cellStyle name="Note 9 3 2 7" xfId="6117"/>
    <cellStyle name="Note 9 3 2 8" xfId="4332"/>
    <cellStyle name="Note 9 3 2 9" xfId="5176"/>
    <cellStyle name="Note 9 3 2_анекси - фирми со кредити(КРИС)" xfId="2074"/>
    <cellStyle name="Note 9 3 3" xfId="3816"/>
    <cellStyle name="Note 9 3 4" xfId="4547"/>
    <cellStyle name="Note 9 3 5" xfId="4219"/>
    <cellStyle name="Note 9 3 6" xfId="5594"/>
    <cellStyle name="Note 9 3 7" xfId="6116"/>
    <cellStyle name="Note 9 3 8" xfId="4331"/>
    <cellStyle name="Note 9 3 9" xfId="5177"/>
    <cellStyle name="Note 9 3_aneks pokazateli-dejnosti" xfId="2075"/>
    <cellStyle name="Note 9 4" xfId="2076"/>
    <cellStyle name="Note 9 4 10" xfId="7679"/>
    <cellStyle name="Note 9 4 11" xfId="8132"/>
    <cellStyle name="Note 9 4 12" xfId="8711"/>
    <cellStyle name="Note 9 4 13" xfId="8457"/>
    <cellStyle name="Note 9 4 2" xfId="2077"/>
    <cellStyle name="Note 9 4 2 10" xfId="8133"/>
    <cellStyle name="Note 9 4 2 11" xfId="8712"/>
    <cellStyle name="Note 9 4 2 12" xfId="8458"/>
    <cellStyle name="Note 9 4 2 2" xfId="3820"/>
    <cellStyle name="Note 9 4 2 3" xfId="4551"/>
    <cellStyle name="Note 9 4 2 4" xfId="4222"/>
    <cellStyle name="Note 9 4 2 5" xfId="5598"/>
    <cellStyle name="Note 9 4 2 6" xfId="6120"/>
    <cellStyle name="Note 9 4 2 7" xfId="6378"/>
    <cellStyle name="Note 9 4 2 8" xfId="6928"/>
    <cellStyle name="Note 9 4 2 9" xfId="7680"/>
    <cellStyle name="Note 9 4 3" xfId="3819"/>
    <cellStyle name="Note 9 4 4" xfId="4550"/>
    <cellStyle name="Note 9 4 5" xfId="4221"/>
    <cellStyle name="Note 9 4 6" xfId="5597"/>
    <cellStyle name="Note 9 4 7" xfId="6119"/>
    <cellStyle name="Note 9 4 8" xfId="5846"/>
    <cellStyle name="Note 9 4 9" xfId="6973"/>
    <cellStyle name="Note 9 4_анекси - фирми со кредити(КРИС)" xfId="2078"/>
    <cellStyle name="Note 9 5" xfId="3812"/>
    <cellStyle name="Note 9 6" xfId="4543"/>
    <cellStyle name="Note 9 7" xfId="4215"/>
    <cellStyle name="Note 9 8" xfId="5590"/>
    <cellStyle name="Note 9 9" xfId="6112"/>
    <cellStyle name="Note 9_aneks pokazateli-dejnosti" xfId="2079"/>
    <cellStyle name="Output 10" xfId="2080"/>
    <cellStyle name="Output 10 10" xfId="6382"/>
    <cellStyle name="Output 10 11" xfId="7681"/>
    <cellStyle name="Output 10 12" xfId="8134"/>
    <cellStyle name="Output 10 13" xfId="8713"/>
    <cellStyle name="Output 10 14" xfId="8459"/>
    <cellStyle name="Output 10 2" xfId="2081"/>
    <cellStyle name="Output 10 2 10" xfId="7682"/>
    <cellStyle name="Output 10 2 11" xfId="8135"/>
    <cellStyle name="Output 10 2 12" xfId="8714"/>
    <cellStyle name="Output 10 2 13" xfId="8460"/>
    <cellStyle name="Output 10 2 2" xfId="2082"/>
    <cellStyle name="Output 10 2 2 10" xfId="7683"/>
    <cellStyle name="Output 10 2 2 11" xfId="8136"/>
    <cellStyle name="Output 10 2 2 12" xfId="8715"/>
    <cellStyle name="Output 10 2 2 13" xfId="8461"/>
    <cellStyle name="Output 10 2 2 2" xfId="2083"/>
    <cellStyle name="Output 10 2 2 2 10" xfId="8137"/>
    <cellStyle name="Output 10 2 2 2 11" xfId="8716"/>
    <cellStyle name="Output 10 2 2 2 12" xfId="8462"/>
    <cellStyle name="Output 10 2 2 2 2" xfId="3824"/>
    <cellStyle name="Output 10 2 2 2 3" xfId="4555"/>
    <cellStyle name="Output 10 2 2 2 4" xfId="4226"/>
    <cellStyle name="Output 10 2 2 2 5" xfId="5602"/>
    <cellStyle name="Output 10 2 2 2 6" xfId="6124"/>
    <cellStyle name="Output 10 2 2 2 7" xfId="4337"/>
    <cellStyle name="Output 10 2 2 2 8" xfId="6385"/>
    <cellStyle name="Output 10 2 2 2 9" xfId="7684"/>
    <cellStyle name="Output 10 2 2 3" xfId="3823"/>
    <cellStyle name="Output 10 2 2 4" xfId="4554"/>
    <cellStyle name="Output 10 2 2 5" xfId="4225"/>
    <cellStyle name="Output 10 2 2 6" xfId="5601"/>
    <cellStyle name="Output 10 2 2 7" xfId="6123"/>
    <cellStyle name="Output 10 2 2 8" xfId="4336"/>
    <cellStyle name="Output 10 2 2 9" xfId="6384"/>
    <cellStyle name="Output 10 2 2_анекси - фирми со кредити(КРИС)" xfId="2084"/>
    <cellStyle name="Output 10 2 3" xfId="3822"/>
    <cellStyle name="Output 10 2 4" xfId="4553"/>
    <cellStyle name="Output 10 2 5" xfId="4224"/>
    <cellStyle name="Output 10 2 6" xfId="5600"/>
    <cellStyle name="Output 10 2 7" xfId="6122"/>
    <cellStyle name="Output 10 2 8" xfId="4335"/>
    <cellStyle name="Output 10 2 9" xfId="6383"/>
    <cellStyle name="Output 10 2_aneks pokazateli-dejnosti" xfId="2085"/>
    <cellStyle name="Output 10 3" xfId="2086"/>
    <cellStyle name="Output 10 3 10" xfId="7685"/>
    <cellStyle name="Output 10 3 11" xfId="8138"/>
    <cellStyle name="Output 10 3 12" xfId="8717"/>
    <cellStyle name="Output 10 3 13" xfId="8463"/>
    <cellStyle name="Output 10 3 2" xfId="2087"/>
    <cellStyle name="Output 10 3 2 10" xfId="8139"/>
    <cellStyle name="Output 10 3 2 11" xfId="8718"/>
    <cellStyle name="Output 10 3 2 12" xfId="8464"/>
    <cellStyle name="Output 10 3 2 2" xfId="3826"/>
    <cellStyle name="Output 10 3 2 3" xfId="4557"/>
    <cellStyle name="Output 10 3 2 4" xfId="4227"/>
    <cellStyle name="Output 10 3 2 5" xfId="5604"/>
    <cellStyle name="Output 10 3 2 6" xfId="6126"/>
    <cellStyle name="Output 10 3 2 7" xfId="4339"/>
    <cellStyle name="Output 10 3 2 8" xfId="5174"/>
    <cellStyle name="Output 10 3 2 9" xfId="7686"/>
    <cellStyle name="Output 10 3 3" xfId="3825"/>
    <cellStyle name="Output 10 3 4" xfId="4556"/>
    <cellStyle name="Output 10 3 5" xfId="4801"/>
    <cellStyle name="Output 10 3 6" xfId="5603"/>
    <cellStyle name="Output 10 3 7" xfId="6125"/>
    <cellStyle name="Output 10 3 8" xfId="4338"/>
    <cellStyle name="Output 10 3 9" xfId="6386"/>
    <cellStyle name="Output 10 3_анекси - фирми со кредити(КРИС)" xfId="2088"/>
    <cellStyle name="Output 10 4" xfId="3821"/>
    <cellStyle name="Output 10 5" xfId="4552"/>
    <cellStyle name="Output 10 6" xfId="4223"/>
    <cellStyle name="Output 10 7" xfId="5599"/>
    <cellStyle name="Output 10 8" xfId="6121"/>
    <cellStyle name="Output 10 9" xfId="4334"/>
    <cellStyle name="Output 10_aneks pokazateli-dejnosti" xfId="2089"/>
    <cellStyle name="Output 11" xfId="2090"/>
    <cellStyle name="Output 11 10" xfId="5173"/>
    <cellStyle name="Output 11 11" xfId="7687"/>
    <cellStyle name="Output 11 12" xfId="8140"/>
    <cellStyle name="Output 11 13" xfId="8719"/>
    <cellStyle name="Output 11 14" xfId="8465"/>
    <cellStyle name="Output 11 2" xfId="2091"/>
    <cellStyle name="Output 11 2 10" xfId="7688"/>
    <cellStyle name="Output 11 2 11" xfId="8141"/>
    <cellStyle name="Output 11 2 12" xfId="8720"/>
    <cellStyle name="Output 11 2 13" xfId="8466"/>
    <cellStyle name="Output 11 2 2" xfId="2092"/>
    <cellStyle name="Output 11 2 2 10" xfId="7689"/>
    <cellStyle name="Output 11 2 2 11" xfId="8142"/>
    <cellStyle name="Output 11 2 2 12" xfId="8721"/>
    <cellStyle name="Output 11 2 2 13" xfId="8985"/>
    <cellStyle name="Output 11 2 2 2" xfId="2093"/>
    <cellStyle name="Output 11 2 2 2 10" xfId="8143"/>
    <cellStyle name="Output 11 2 2 2 11" xfId="8722"/>
    <cellStyle name="Output 11 2 2 2 12" xfId="8988"/>
    <cellStyle name="Output 11 2 2 2 2" xfId="3830"/>
    <cellStyle name="Output 11 2 2 2 3" xfId="4561"/>
    <cellStyle name="Output 11 2 2 2 4" xfId="4231"/>
    <cellStyle name="Output 11 2 2 2 5" xfId="5608"/>
    <cellStyle name="Output 11 2 2 2 6" xfId="6130"/>
    <cellStyle name="Output 11 2 2 2 7" xfId="6474"/>
    <cellStyle name="Output 11 2 2 2 8" xfId="4688"/>
    <cellStyle name="Output 11 2 2 2 9" xfId="7690"/>
    <cellStyle name="Output 11 2 2 3" xfId="3829"/>
    <cellStyle name="Output 11 2 2 4" xfId="4560"/>
    <cellStyle name="Output 11 2 2 5" xfId="4230"/>
    <cellStyle name="Output 11 2 2 6" xfId="5607"/>
    <cellStyle name="Output 11 2 2 7" xfId="6129"/>
    <cellStyle name="Output 11 2 2 8" xfId="4342"/>
    <cellStyle name="Output 11 2 2 9" xfId="5171"/>
    <cellStyle name="Output 11 2 2_анекси - фирми со кредити(КРИС)" xfId="2094"/>
    <cellStyle name="Output 11 2 3" xfId="3828"/>
    <cellStyle name="Output 11 2 4" xfId="4559"/>
    <cellStyle name="Output 11 2 5" xfId="4229"/>
    <cellStyle name="Output 11 2 6" xfId="5606"/>
    <cellStyle name="Output 11 2 7" xfId="6128"/>
    <cellStyle name="Output 11 2 8" xfId="4341"/>
    <cellStyle name="Output 11 2 9" xfId="5172"/>
    <cellStyle name="Output 11 2_aneks pokazateli-dejnosti" xfId="2095"/>
    <cellStyle name="Output 11 3" xfId="2096"/>
    <cellStyle name="Output 11 3 10" xfId="7691"/>
    <cellStyle name="Output 11 3 11" xfId="8144"/>
    <cellStyle name="Output 11 3 12" xfId="8723"/>
    <cellStyle name="Output 11 3 13" xfId="8467"/>
    <cellStyle name="Output 11 3 2" xfId="2097"/>
    <cellStyle name="Output 11 3 2 10" xfId="8145"/>
    <cellStyle name="Output 11 3 2 11" xfId="8724"/>
    <cellStyle name="Output 11 3 2 12" xfId="8468"/>
    <cellStyle name="Output 11 3 2 2" xfId="3832"/>
    <cellStyle name="Output 11 3 2 3" xfId="4563"/>
    <cellStyle name="Output 11 3 2 4" xfId="4233"/>
    <cellStyle name="Output 11 3 2 5" xfId="5610"/>
    <cellStyle name="Output 11 3 2 6" xfId="6132"/>
    <cellStyle name="Output 11 3 2 7" xfId="4344"/>
    <cellStyle name="Output 11 3 2 8" xfId="6975"/>
    <cellStyle name="Output 11 3 2 9" xfId="7692"/>
    <cellStyle name="Output 11 3 3" xfId="3831"/>
    <cellStyle name="Output 11 3 4" xfId="4562"/>
    <cellStyle name="Output 11 3 5" xfId="4232"/>
    <cellStyle name="Output 11 3 6" xfId="5609"/>
    <cellStyle name="Output 11 3 7" xfId="6131"/>
    <cellStyle name="Output 11 3 8" xfId="4343"/>
    <cellStyle name="Output 11 3 9" xfId="6926"/>
    <cellStyle name="Output 11 3_анекси - фирми со кредити(КРИС)" xfId="2098"/>
    <cellStyle name="Output 11 4" xfId="3827"/>
    <cellStyle name="Output 11 5" xfId="4558"/>
    <cellStyle name="Output 11 6" xfId="4228"/>
    <cellStyle name="Output 11 7" xfId="5605"/>
    <cellStyle name="Output 11 8" xfId="6127"/>
    <cellStyle name="Output 11 9" xfId="4340"/>
    <cellStyle name="Output 11_aneks pokazateli-dejnosti" xfId="2099"/>
    <cellStyle name="Output 12" xfId="2100"/>
    <cellStyle name="Output 12 10" xfId="4687"/>
    <cellStyle name="Output 12 11" xfId="7693"/>
    <cellStyle name="Output 12 12" xfId="8146"/>
    <cellStyle name="Output 12 13" xfId="8725"/>
    <cellStyle name="Output 12 14" xfId="8469"/>
    <cellStyle name="Output 12 2" xfId="2101"/>
    <cellStyle name="Output 12 2 10" xfId="7694"/>
    <cellStyle name="Output 12 2 11" xfId="8147"/>
    <cellStyle name="Output 12 2 12" xfId="8726"/>
    <cellStyle name="Output 12 2 13" xfId="8470"/>
    <cellStyle name="Output 12 2 2" xfId="2102"/>
    <cellStyle name="Output 12 2 2 10" xfId="7695"/>
    <cellStyle name="Output 12 2 2 11" xfId="8148"/>
    <cellStyle name="Output 12 2 2 12" xfId="8727"/>
    <cellStyle name="Output 12 2 2 13" xfId="8471"/>
    <cellStyle name="Output 12 2 2 2" xfId="2103"/>
    <cellStyle name="Output 12 2 2 2 10" xfId="8149"/>
    <cellStyle name="Output 12 2 2 2 11" xfId="8728"/>
    <cellStyle name="Output 12 2 2 2 12" xfId="8472"/>
    <cellStyle name="Output 12 2 2 2 2" xfId="3836"/>
    <cellStyle name="Output 12 2 2 2 3" xfId="4567"/>
    <cellStyle name="Output 12 2 2 2 4" xfId="4237"/>
    <cellStyle name="Output 12 2 2 2 5" xfId="5614"/>
    <cellStyle name="Output 12 2 2 2 6" xfId="6136"/>
    <cellStyle name="Output 12 2 2 2 7" xfId="4347"/>
    <cellStyle name="Output 12 2 2 2 8" xfId="5075"/>
    <cellStyle name="Output 12 2 2 2 9" xfId="7696"/>
    <cellStyle name="Output 12 2 2 3" xfId="3835"/>
    <cellStyle name="Output 12 2 2 4" xfId="4566"/>
    <cellStyle name="Output 12 2 2 5" xfId="4236"/>
    <cellStyle name="Output 12 2 2 6" xfId="5613"/>
    <cellStyle name="Output 12 2 2 7" xfId="6135"/>
    <cellStyle name="Output 12 2 2 8" xfId="6473"/>
    <cellStyle name="Output 12 2 2 9" xfId="5329"/>
    <cellStyle name="Output 12 2 2_анекси - фирми со кредити(КРИС)" xfId="2104"/>
    <cellStyle name="Output 12 2 3" xfId="3834"/>
    <cellStyle name="Output 12 2 4" xfId="4565"/>
    <cellStyle name="Output 12 2 5" xfId="4235"/>
    <cellStyle name="Output 12 2 6" xfId="5612"/>
    <cellStyle name="Output 12 2 7" xfId="6134"/>
    <cellStyle name="Output 12 2 8" xfId="4346"/>
    <cellStyle name="Output 12 2 9" xfId="4797"/>
    <cellStyle name="Output 12 2_aneks pokazateli-dejnosti" xfId="2105"/>
    <cellStyle name="Output 12 3" xfId="2106"/>
    <cellStyle name="Output 12 3 10" xfId="7697"/>
    <cellStyle name="Output 12 3 11" xfId="8150"/>
    <cellStyle name="Output 12 3 12" xfId="8729"/>
    <cellStyle name="Output 12 3 13" xfId="8473"/>
    <cellStyle name="Output 12 3 2" xfId="2107"/>
    <cellStyle name="Output 12 3 2 10" xfId="8151"/>
    <cellStyle name="Output 12 3 2 11" xfId="8730"/>
    <cellStyle name="Output 12 3 2 12" xfId="8474"/>
    <cellStyle name="Output 12 3 2 2" xfId="3838"/>
    <cellStyle name="Output 12 3 2 3" xfId="4569"/>
    <cellStyle name="Output 12 3 2 4" xfId="4239"/>
    <cellStyle name="Output 12 3 2 5" xfId="5616"/>
    <cellStyle name="Output 12 3 2 6" xfId="6138"/>
    <cellStyle name="Output 12 3 2 7" xfId="6394"/>
    <cellStyle name="Output 12 3 2 8" xfId="5073"/>
    <cellStyle name="Output 12 3 2 9" xfId="7698"/>
    <cellStyle name="Output 12 3 3" xfId="3837"/>
    <cellStyle name="Output 12 3 4" xfId="4568"/>
    <cellStyle name="Output 12 3 5" xfId="4238"/>
    <cellStyle name="Output 12 3 6" xfId="5615"/>
    <cellStyle name="Output 12 3 7" xfId="6137"/>
    <cellStyle name="Output 12 3 8" xfId="4348"/>
    <cellStyle name="Output 12 3 9" xfId="5074"/>
    <cellStyle name="Output 12 3_анекси - фирми со кредити(КРИС)" xfId="2108"/>
    <cellStyle name="Output 12 4" xfId="3833"/>
    <cellStyle name="Output 12 5" xfId="4564"/>
    <cellStyle name="Output 12 6" xfId="4234"/>
    <cellStyle name="Output 12 7" xfId="5611"/>
    <cellStyle name="Output 12 8" xfId="6133"/>
    <cellStyle name="Output 12 9" xfId="4345"/>
    <cellStyle name="Output 12_aneks pokazateli-dejnosti" xfId="2109"/>
    <cellStyle name="Output 13" xfId="2110"/>
    <cellStyle name="Output 13 10" xfId="5072"/>
    <cellStyle name="Output 13 11" xfId="7699"/>
    <cellStyle name="Output 13 12" xfId="8152"/>
    <cellStyle name="Output 13 13" xfId="8731"/>
    <cellStyle name="Output 13 14" xfId="8475"/>
    <cellStyle name="Output 13 2" xfId="2111"/>
    <cellStyle name="Output 13 2 10" xfId="7700"/>
    <cellStyle name="Output 13 2 11" xfId="8153"/>
    <cellStyle name="Output 13 2 12" xfId="8732"/>
    <cellStyle name="Output 13 2 13" xfId="8476"/>
    <cellStyle name="Output 13 2 2" xfId="2112"/>
    <cellStyle name="Output 13 2 2 10" xfId="7701"/>
    <cellStyle name="Output 13 2 2 11" xfId="8154"/>
    <cellStyle name="Output 13 2 2 12" xfId="8733"/>
    <cellStyle name="Output 13 2 2 13" xfId="8477"/>
    <cellStyle name="Output 13 2 2 2" xfId="2113"/>
    <cellStyle name="Output 13 2 2 2 10" xfId="8155"/>
    <cellStyle name="Output 13 2 2 2 11" xfId="8734"/>
    <cellStyle name="Output 13 2 2 2 12" xfId="8478"/>
    <cellStyle name="Output 13 2 2 2 2" xfId="3842"/>
    <cellStyle name="Output 13 2 2 2 3" xfId="4573"/>
    <cellStyle name="Output 13 2 2 2 4" xfId="4244"/>
    <cellStyle name="Output 13 2 2 2 5" xfId="5620"/>
    <cellStyle name="Output 13 2 2 2 6" xfId="6142"/>
    <cellStyle name="Output 13 2 2 2 7" xfId="4352"/>
    <cellStyle name="Output 13 2 2 2 8" xfId="5069"/>
    <cellStyle name="Output 13 2 2 2 9" xfId="7702"/>
    <cellStyle name="Output 13 2 2 3" xfId="3841"/>
    <cellStyle name="Output 13 2 2 4" xfId="4572"/>
    <cellStyle name="Output 13 2 2 5" xfId="4243"/>
    <cellStyle name="Output 13 2 2 6" xfId="5619"/>
    <cellStyle name="Output 13 2 2 7" xfId="6141"/>
    <cellStyle name="Output 13 2 2 8" xfId="4351"/>
    <cellStyle name="Output 13 2 2 9" xfId="5070"/>
    <cellStyle name="Output 13 2 2_анекси - фирми со кредити(КРИС)" xfId="2114"/>
    <cellStyle name="Output 13 2 3" xfId="3840"/>
    <cellStyle name="Output 13 2 4" xfId="4571"/>
    <cellStyle name="Output 13 2 5" xfId="4242"/>
    <cellStyle name="Output 13 2 6" xfId="5618"/>
    <cellStyle name="Output 13 2 7" xfId="6140"/>
    <cellStyle name="Output 13 2 8" xfId="4350"/>
    <cellStyle name="Output 13 2 9" xfId="5071"/>
    <cellStyle name="Output 13 2_aneks pokazateli-dejnosti" xfId="2115"/>
    <cellStyle name="Output 13 3" xfId="2116"/>
    <cellStyle name="Output 13 3 10" xfId="7703"/>
    <cellStyle name="Output 13 3 11" xfId="8156"/>
    <cellStyle name="Output 13 3 12" xfId="8735"/>
    <cellStyle name="Output 13 3 13" xfId="8479"/>
    <cellStyle name="Output 13 3 2" xfId="2117"/>
    <cellStyle name="Output 13 3 2 10" xfId="8157"/>
    <cellStyle name="Output 13 3 2 11" xfId="8736"/>
    <cellStyle name="Output 13 3 2 12" xfId="8480"/>
    <cellStyle name="Output 13 3 2 2" xfId="3844"/>
    <cellStyle name="Output 13 3 2 3" xfId="4575"/>
    <cellStyle name="Output 13 3 2 4" xfId="4246"/>
    <cellStyle name="Output 13 3 2 5" xfId="5622"/>
    <cellStyle name="Output 13 3 2 6" xfId="6144"/>
    <cellStyle name="Output 13 3 2 7" xfId="4354"/>
    <cellStyle name="Output 13 3 2 8" xfId="4976"/>
    <cellStyle name="Output 13 3 2 9" xfId="7704"/>
    <cellStyle name="Output 13 3 3" xfId="3843"/>
    <cellStyle name="Output 13 3 4" xfId="4574"/>
    <cellStyle name="Output 13 3 5" xfId="4245"/>
    <cellStyle name="Output 13 3 6" xfId="5621"/>
    <cellStyle name="Output 13 3 7" xfId="6143"/>
    <cellStyle name="Output 13 3 8" xfId="4353"/>
    <cellStyle name="Output 13 3 9" xfId="4977"/>
    <cellStyle name="Output 13 3_анекси - фирми со кредити(КРИС)" xfId="2118"/>
    <cellStyle name="Output 13 4" xfId="3839"/>
    <cellStyle name="Output 13 5" xfId="4570"/>
    <cellStyle name="Output 13 6" xfId="4241"/>
    <cellStyle name="Output 13 7" xfId="5617"/>
    <cellStyle name="Output 13 8" xfId="6139"/>
    <cellStyle name="Output 13 9" xfId="4349"/>
    <cellStyle name="Output 13_aneks pokazateli-dejnosti" xfId="2119"/>
    <cellStyle name="Output 14" xfId="2120"/>
    <cellStyle name="Output 14 10" xfId="4974"/>
    <cellStyle name="Output 14 11" xfId="7705"/>
    <cellStyle name="Output 14 12" xfId="8158"/>
    <cellStyle name="Output 14 13" xfId="8737"/>
    <cellStyle name="Output 14 14" xfId="8481"/>
    <cellStyle name="Output 14 2" xfId="2121"/>
    <cellStyle name="Output 14 2 10" xfId="7706"/>
    <cellStyle name="Output 14 2 11" xfId="8159"/>
    <cellStyle name="Output 14 2 12" xfId="8738"/>
    <cellStyle name="Output 14 2 13" xfId="8482"/>
    <cellStyle name="Output 14 2 2" xfId="2122"/>
    <cellStyle name="Output 14 2 2 10" xfId="7707"/>
    <cellStyle name="Output 14 2 2 11" xfId="8160"/>
    <cellStyle name="Output 14 2 2 12" xfId="8739"/>
    <cellStyle name="Output 14 2 2 13" xfId="8483"/>
    <cellStyle name="Output 14 2 2 2" xfId="2123"/>
    <cellStyle name="Output 14 2 2 2 10" xfId="8161"/>
    <cellStyle name="Output 14 2 2 2 11" xfId="8740"/>
    <cellStyle name="Output 14 2 2 2 12" xfId="8484"/>
    <cellStyle name="Output 14 2 2 2 2" xfId="3848"/>
    <cellStyle name="Output 14 2 2 2 3" xfId="4579"/>
    <cellStyle name="Output 14 2 2 2 4" xfId="4250"/>
    <cellStyle name="Output 14 2 2 2 5" xfId="5626"/>
    <cellStyle name="Output 14 2 2 2 6" xfId="6148"/>
    <cellStyle name="Output 14 2 2 2 7" xfId="5858"/>
    <cellStyle name="Output 14 2 2 2 8" xfId="4971"/>
    <cellStyle name="Output 14 2 2 2 9" xfId="7708"/>
    <cellStyle name="Output 14 2 2 3" xfId="3847"/>
    <cellStyle name="Output 14 2 2 4" xfId="4578"/>
    <cellStyle name="Output 14 2 2 5" xfId="4249"/>
    <cellStyle name="Output 14 2 2 6" xfId="5625"/>
    <cellStyle name="Output 14 2 2 7" xfId="6147"/>
    <cellStyle name="Output 14 2 2 8" xfId="5857"/>
    <cellStyle name="Output 14 2 2 9" xfId="4972"/>
    <cellStyle name="Output 14 2 2_анекси - фирми со кредити(КРИС)" xfId="2124"/>
    <cellStyle name="Output 14 2 3" xfId="3846"/>
    <cellStyle name="Output 14 2 4" xfId="4577"/>
    <cellStyle name="Output 14 2 5" xfId="4248"/>
    <cellStyle name="Output 14 2 6" xfId="5624"/>
    <cellStyle name="Output 14 2 7" xfId="6146"/>
    <cellStyle name="Output 14 2 8" xfId="5856"/>
    <cellStyle name="Output 14 2 9" xfId="4973"/>
    <cellStyle name="Output 14 2_aneks pokazateli-dejnosti" xfId="2125"/>
    <cellStyle name="Output 14 3" xfId="2126"/>
    <cellStyle name="Output 14 3 10" xfId="7709"/>
    <cellStyle name="Output 14 3 11" xfId="8162"/>
    <cellStyle name="Output 14 3 12" xfId="8741"/>
    <cellStyle name="Output 14 3 13" xfId="8485"/>
    <cellStyle name="Output 14 3 2" xfId="2127"/>
    <cellStyle name="Output 14 3 2 10" xfId="8163"/>
    <cellStyle name="Output 14 3 2 11" xfId="8742"/>
    <cellStyle name="Output 14 3 2 12" xfId="8486"/>
    <cellStyle name="Output 14 3 2 2" xfId="3850"/>
    <cellStyle name="Output 14 3 2 3" xfId="4581"/>
    <cellStyle name="Output 14 3 2 4" xfId="4252"/>
    <cellStyle name="Output 14 3 2 5" xfId="5628"/>
    <cellStyle name="Output 14 3 2 6" xfId="6150"/>
    <cellStyle name="Output 14 3 2 7" xfId="5860"/>
    <cellStyle name="Output 14 3 2 8" xfId="4969"/>
    <cellStyle name="Output 14 3 2 9" xfId="7710"/>
    <cellStyle name="Output 14 3 3" xfId="3849"/>
    <cellStyle name="Output 14 3 4" xfId="4580"/>
    <cellStyle name="Output 14 3 5" xfId="4251"/>
    <cellStyle name="Output 14 3 6" xfId="5627"/>
    <cellStyle name="Output 14 3 7" xfId="6149"/>
    <cellStyle name="Output 14 3 8" xfId="5859"/>
    <cellStyle name="Output 14 3 9" xfId="4970"/>
    <cellStyle name="Output 14 3_анекси - фирми со кредити(КРИС)" xfId="2128"/>
    <cellStyle name="Output 14 4" xfId="3845"/>
    <cellStyle name="Output 14 5" xfId="4576"/>
    <cellStyle name="Output 14 6" xfId="4247"/>
    <cellStyle name="Output 14 7" xfId="5623"/>
    <cellStyle name="Output 14 8" xfId="6145"/>
    <cellStyle name="Output 14 9" xfId="5855"/>
    <cellStyle name="Output 14_aneks pokazateli-dejnosti" xfId="2129"/>
    <cellStyle name="Output 2" xfId="2130"/>
    <cellStyle name="Output 2 10" xfId="5100"/>
    <cellStyle name="Output 2 11" xfId="4253"/>
    <cellStyle name="Output 2 12" xfId="5629"/>
    <cellStyle name="Output 2 13" xfId="6151"/>
    <cellStyle name="Output 2 14" xfId="5861"/>
    <cellStyle name="Output 2 15" xfId="4968"/>
    <cellStyle name="Output 2 16" xfId="7711"/>
    <cellStyle name="Output 2 17" xfId="8164"/>
    <cellStyle name="Output 2 18" xfId="8743"/>
    <cellStyle name="Output 2 19" xfId="8487"/>
    <cellStyle name="Output 2 2" xfId="2131"/>
    <cellStyle name="Output 2 2 10" xfId="4967"/>
    <cellStyle name="Output 2 2 11" xfId="7712"/>
    <cellStyle name="Output 2 2 12" xfId="8165"/>
    <cellStyle name="Output 2 2 13" xfId="8744"/>
    <cellStyle name="Output 2 2 14" xfId="8258"/>
    <cellStyle name="Output 2 2 2" xfId="2132"/>
    <cellStyle name="Output 2 2 2 10" xfId="7713"/>
    <cellStyle name="Output 2 2 2 11" xfId="8166"/>
    <cellStyle name="Output 2 2 2 12" xfId="8745"/>
    <cellStyle name="Output 2 2 2 13" xfId="8488"/>
    <cellStyle name="Output 2 2 2 2" xfId="2133"/>
    <cellStyle name="Output 2 2 2 2 10" xfId="7714"/>
    <cellStyle name="Output 2 2 2 2 11" xfId="8167"/>
    <cellStyle name="Output 2 2 2 2 12" xfId="8746"/>
    <cellStyle name="Output 2 2 2 2 13" xfId="8489"/>
    <cellStyle name="Output 2 2 2 2 2" xfId="2134"/>
    <cellStyle name="Output 2 2 2 2 2 10" xfId="8168"/>
    <cellStyle name="Output 2 2 2 2 2 11" xfId="8747"/>
    <cellStyle name="Output 2 2 2 2 2 12" xfId="8916"/>
    <cellStyle name="Output 2 2 2 2 2 2" xfId="3855"/>
    <cellStyle name="Output 2 2 2 2 2 3" xfId="4586"/>
    <cellStyle name="Output 2 2 2 2 2 4" xfId="4257"/>
    <cellStyle name="Output 2 2 2 2 2 5" xfId="5633"/>
    <cellStyle name="Output 2 2 2 2 2 6" xfId="6155"/>
    <cellStyle name="Output 2 2 2 2 2 7" xfId="5865"/>
    <cellStyle name="Output 2 2 2 2 2 8" xfId="6977"/>
    <cellStyle name="Output 2 2 2 2 2 9" xfId="7715"/>
    <cellStyle name="Output 2 2 2 2 3" xfId="3854"/>
    <cellStyle name="Output 2 2 2 2 4" xfId="4585"/>
    <cellStyle name="Output 2 2 2 2 5" xfId="4256"/>
    <cellStyle name="Output 2 2 2 2 6" xfId="5632"/>
    <cellStyle name="Output 2 2 2 2 7" xfId="6154"/>
    <cellStyle name="Output 2 2 2 2 8" xfId="5864"/>
    <cellStyle name="Output 2 2 2 2 9" xfId="4965"/>
    <cellStyle name="Output 2 2 2 2_анекси - фирми со кредити(КРИС)" xfId="2135"/>
    <cellStyle name="Output 2 2 2 3" xfId="3853"/>
    <cellStyle name="Output 2 2 2 4" xfId="4584"/>
    <cellStyle name="Output 2 2 2 5" xfId="4255"/>
    <cellStyle name="Output 2 2 2 6" xfId="5631"/>
    <cellStyle name="Output 2 2 2 7" xfId="6153"/>
    <cellStyle name="Output 2 2 2 8" xfId="5863"/>
    <cellStyle name="Output 2 2 2 9" xfId="4966"/>
    <cellStyle name="Output 2 2 2_aneks pokazateli-dejnosti" xfId="2136"/>
    <cellStyle name="Output 2 2 3" xfId="2137"/>
    <cellStyle name="Output 2 2 3 10" xfId="7716"/>
    <cellStyle name="Output 2 2 3 11" xfId="8169"/>
    <cellStyle name="Output 2 2 3 12" xfId="8748"/>
    <cellStyle name="Output 2 2 3 13" xfId="8490"/>
    <cellStyle name="Output 2 2 3 2" xfId="2138"/>
    <cellStyle name="Output 2 2 3 2 10" xfId="8170"/>
    <cellStyle name="Output 2 2 3 2 11" xfId="8749"/>
    <cellStyle name="Output 2 2 3 2 12" xfId="8491"/>
    <cellStyle name="Output 2 2 3 2 2" xfId="3857"/>
    <cellStyle name="Output 2 2 3 2 3" xfId="4588"/>
    <cellStyle name="Output 2 2 3 2 4" xfId="4259"/>
    <cellStyle name="Output 2 2 3 2 5" xfId="5635"/>
    <cellStyle name="Output 2 2 3 2 6" xfId="6157"/>
    <cellStyle name="Output 2 2 3 2 7" xfId="5867"/>
    <cellStyle name="Output 2 2 3 2 8" xfId="4963"/>
    <cellStyle name="Output 2 2 3 2 9" xfId="7717"/>
    <cellStyle name="Output 2 2 3 3" xfId="3856"/>
    <cellStyle name="Output 2 2 3 4" xfId="4587"/>
    <cellStyle name="Output 2 2 3 5" xfId="4258"/>
    <cellStyle name="Output 2 2 3 6" xfId="5634"/>
    <cellStyle name="Output 2 2 3 7" xfId="6156"/>
    <cellStyle name="Output 2 2 3 8" xfId="5866"/>
    <cellStyle name="Output 2 2 3 9" xfId="4964"/>
    <cellStyle name="Output 2 2 3_анекси - фирми со кредити(КРИС)" xfId="2139"/>
    <cellStyle name="Output 2 2 4" xfId="3852"/>
    <cellStyle name="Output 2 2 5" xfId="4583"/>
    <cellStyle name="Output 2 2 6" xfId="4254"/>
    <cellStyle name="Output 2 2 7" xfId="5630"/>
    <cellStyle name="Output 2 2 8" xfId="6152"/>
    <cellStyle name="Output 2 2 9" xfId="5862"/>
    <cellStyle name="Output 2 2_aneks pokazateli-dejnosti" xfId="2140"/>
    <cellStyle name="Output 2 3" xfId="2141"/>
    <cellStyle name="Output 2 3 10" xfId="4962"/>
    <cellStyle name="Output 2 3 11" xfId="7718"/>
    <cellStyle name="Output 2 3 12" xfId="8171"/>
    <cellStyle name="Output 2 3 13" xfId="8750"/>
    <cellStyle name="Output 2 3 14" xfId="8492"/>
    <cellStyle name="Output 2 3 2" xfId="2142"/>
    <cellStyle name="Output 2 3 2 10" xfId="7719"/>
    <cellStyle name="Output 2 3 2 11" xfId="8172"/>
    <cellStyle name="Output 2 3 2 12" xfId="8751"/>
    <cellStyle name="Output 2 3 2 13" xfId="8493"/>
    <cellStyle name="Output 2 3 2 2" xfId="2143"/>
    <cellStyle name="Output 2 3 2 2 10" xfId="7720"/>
    <cellStyle name="Output 2 3 2 2 11" xfId="8173"/>
    <cellStyle name="Output 2 3 2 2 12" xfId="8752"/>
    <cellStyle name="Output 2 3 2 2 13" xfId="8494"/>
    <cellStyle name="Output 2 3 2 2 2" xfId="2144"/>
    <cellStyle name="Output 2 3 2 2 2 10" xfId="8174"/>
    <cellStyle name="Output 2 3 2 2 2 11" xfId="8753"/>
    <cellStyle name="Output 2 3 2 2 2 12" xfId="8495"/>
    <cellStyle name="Output 2 3 2 2 2 2" xfId="3861"/>
    <cellStyle name="Output 2 3 2 2 2 3" xfId="4592"/>
    <cellStyle name="Output 2 3 2 2 2 4" xfId="4261"/>
    <cellStyle name="Output 2 3 2 2 2 5" xfId="5639"/>
    <cellStyle name="Output 2 3 2 2 2 6" xfId="6161"/>
    <cellStyle name="Output 2 3 2 2 2 7" xfId="5871"/>
    <cellStyle name="Output 2 3 2 2 2 8" xfId="4959"/>
    <cellStyle name="Output 2 3 2 2 2 9" xfId="7721"/>
    <cellStyle name="Output 2 3 2 2 3" xfId="3860"/>
    <cellStyle name="Output 2 3 2 2 4" xfId="4591"/>
    <cellStyle name="Output 2 3 2 2 5" xfId="4260"/>
    <cellStyle name="Output 2 3 2 2 6" xfId="5638"/>
    <cellStyle name="Output 2 3 2 2 7" xfId="6160"/>
    <cellStyle name="Output 2 3 2 2 8" xfId="5870"/>
    <cellStyle name="Output 2 3 2 2 9" xfId="4960"/>
    <cellStyle name="Output 2 3 2 2_анекси - фирми со кредити(КРИС)" xfId="2145"/>
    <cellStyle name="Output 2 3 2 3" xfId="3859"/>
    <cellStyle name="Output 2 3 2 4" xfId="4590"/>
    <cellStyle name="Output 2 3 2 5" xfId="4807"/>
    <cellStyle name="Output 2 3 2 6" xfId="5637"/>
    <cellStyle name="Output 2 3 2 7" xfId="6159"/>
    <cellStyle name="Output 2 3 2 8" xfId="5869"/>
    <cellStyle name="Output 2 3 2 9" xfId="4961"/>
    <cellStyle name="Output 2 3 2_aneks pokazateli-dejnosti" xfId="2146"/>
    <cellStyle name="Output 2 3 3" xfId="2147"/>
    <cellStyle name="Output 2 3 3 10" xfId="7722"/>
    <cellStyle name="Output 2 3 3 11" xfId="8175"/>
    <cellStyle name="Output 2 3 3 12" xfId="8754"/>
    <cellStyle name="Output 2 3 3 13" xfId="8496"/>
    <cellStyle name="Output 2 3 3 2" xfId="2148"/>
    <cellStyle name="Output 2 3 3 2 10" xfId="8176"/>
    <cellStyle name="Output 2 3 3 2 11" xfId="8755"/>
    <cellStyle name="Output 2 3 3 2 12" xfId="8497"/>
    <cellStyle name="Output 2 3 3 2 2" xfId="3863"/>
    <cellStyle name="Output 2 3 3 2 3" xfId="4594"/>
    <cellStyle name="Output 2 3 3 2 4" xfId="4263"/>
    <cellStyle name="Output 2 3 3 2 5" xfId="5641"/>
    <cellStyle name="Output 2 3 3 2 6" xfId="6163"/>
    <cellStyle name="Output 2 3 3 2 7" xfId="5873"/>
    <cellStyle name="Output 2 3 3 2 8" xfId="4957"/>
    <cellStyle name="Output 2 3 3 2 9" xfId="7723"/>
    <cellStyle name="Output 2 3 3 3" xfId="3862"/>
    <cellStyle name="Output 2 3 3 4" xfId="4593"/>
    <cellStyle name="Output 2 3 3 5" xfId="4262"/>
    <cellStyle name="Output 2 3 3 6" xfId="5640"/>
    <cellStyle name="Output 2 3 3 7" xfId="6162"/>
    <cellStyle name="Output 2 3 3 8" xfId="5872"/>
    <cellStyle name="Output 2 3 3 9" xfId="4958"/>
    <cellStyle name="Output 2 3 3_анекси - фирми со кредити(КРИС)" xfId="2149"/>
    <cellStyle name="Output 2 3 4" xfId="3858"/>
    <cellStyle name="Output 2 3 5" xfId="4589"/>
    <cellStyle name="Output 2 3 6" xfId="4804"/>
    <cellStyle name="Output 2 3 7" xfId="5636"/>
    <cellStyle name="Output 2 3 8" xfId="6158"/>
    <cellStyle name="Output 2 3 9" xfId="5868"/>
    <cellStyle name="Output 2 3_aneks pokazateli-dejnosti" xfId="2150"/>
    <cellStyle name="Output 2 4" xfId="2151"/>
    <cellStyle name="Output 2 4 10" xfId="7724"/>
    <cellStyle name="Output 2 4 11" xfId="8177"/>
    <cellStyle name="Output 2 4 12" xfId="8756"/>
    <cellStyle name="Output 2 4 13" xfId="8498"/>
    <cellStyle name="Output 2 4 2" xfId="2152"/>
    <cellStyle name="Output 2 4 2 10" xfId="7725"/>
    <cellStyle name="Output 2 4 2 11" xfId="8178"/>
    <cellStyle name="Output 2 4 2 12" xfId="8757"/>
    <cellStyle name="Output 2 4 2 13" xfId="8499"/>
    <cellStyle name="Output 2 4 2 2" xfId="2153"/>
    <cellStyle name="Output 2 4 2 2 10" xfId="8179"/>
    <cellStyle name="Output 2 4 2 2 11" xfId="8758"/>
    <cellStyle name="Output 2 4 2 2 12" xfId="8500"/>
    <cellStyle name="Output 2 4 2 2 2" xfId="3866"/>
    <cellStyle name="Output 2 4 2 2 3" xfId="4597"/>
    <cellStyle name="Output 2 4 2 2 4" xfId="4266"/>
    <cellStyle name="Output 2 4 2 2 5" xfId="5644"/>
    <cellStyle name="Output 2 4 2 2 6" xfId="6166"/>
    <cellStyle name="Output 2 4 2 2 7" xfId="5876"/>
    <cellStyle name="Output 2 4 2 2 8" xfId="4923"/>
    <cellStyle name="Output 2 4 2 2 9" xfId="7726"/>
    <cellStyle name="Output 2 4 2 3" xfId="3865"/>
    <cellStyle name="Output 2 4 2 4" xfId="4596"/>
    <cellStyle name="Output 2 4 2 5" xfId="4265"/>
    <cellStyle name="Output 2 4 2 6" xfId="5643"/>
    <cellStyle name="Output 2 4 2 7" xfId="6165"/>
    <cellStyle name="Output 2 4 2 8" xfId="5875"/>
    <cellStyle name="Output 2 4 2 9" xfId="4930"/>
    <cellStyle name="Output 2 4 2_анекси - фирми со кредити(КРИС)" xfId="2154"/>
    <cellStyle name="Output 2 4 3" xfId="3864"/>
    <cellStyle name="Output 2 4 4" xfId="4595"/>
    <cellStyle name="Output 2 4 5" xfId="4264"/>
    <cellStyle name="Output 2 4 6" xfId="5642"/>
    <cellStyle name="Output 2 4 7" xfId="6164"/>
    <cellStyle name="Output 2 4 8" xfId="5874"/>
    <cellStyle name="Output 2 4 9" xfId="4935"/>
    <cellStyle name="Output 2 4_aneks pokazateli-dejnosti" xfId="2155"/>
    <cellStyle name="Output 2 5" xfId="2156"/>
    <cellStyle name="Output 2 5 10" xfId="7727"/>
    <cellStyle name="Output 2 5 11" xfId="8180"/>
    <cellStyle name="Output 2 5 12" xfId="8759"/>
    <cellStyle name="Output 2 5 13" xfId="8501"/>
    <cellStyle name="Output 2 5 2" xfId="2157"/>
    <cellStyle name="Output 2 5 2 10" xfId="7728"/>
    <cellStyle name="Output 2 5 2 11" xfId="8181"/>
    <cellStyle name="Output 2 5 2 12" xfId="8760"/>
    <cellStyle name="Output 2 5 2 13" xfId="8502"/>
    <cellStyle name="Output 2 5 2 2" xfId="2158"/>
    <cellStyle name="Output 2 5 2 2 10" xfId="8182"/>
    <cellStyle name="Output 2 5 2 2 11" xfId="8761"/>
    <cellStyle name="Output 2 5 2 2 12" xfId="8503"/>
    <cellStyle name="Output 2 5 2 2 2" xfId="3869"/>
    <cellStyle name="Output 2 5 2 2 3" xfId="4600"/>
    <cellStyle name="Output 2 5 2 2 4" xfId="4269"/>
    <cellStyle name="Output 2 5 2 2 5" xfId="5647"/>
    <cellStyle name="Output 2 5 2 2 6" xfId="6169"/>
    <cellStyle name="Output 2 5 2 2 7" xfId="5879"/>
    <cellStyle name="Output 2 5 2 2 8" xfId="4922"/>
    <cellStyle name="Output 2 5 2 2 9" xfId="7729"/>
    <cellStyle name="Output 2 5 2 3" xfId="3868"/>
    <cellStyle name="Output 2 5 2 4" xfId="4599"/>
    <cellStyle name="Output 2 5 2 5" xfId="4268"/>
    <cellStyle name="Output 2 5 2 6" xfId="5646"/>
    <cellStyle name="Output 2 5 2 7" xfId="6168"/>
    <cellStyle name="Output 2 5 2 8" xfId="5878"/>
    <cellStyle name="Output 2 5 2 9" xfId="4791"/>
    <cellStyle name="Output 2 5 2_анекси - фирми со кредити(КРИС)" xfId="2159"/>
    <cellStyle name="Output 2 5 3" xfId="3867"/>
    <cellStyle name="Output 2 5 4" xfId="4598"/>
    <cellStyle name="Output 2 5 5" xfId="4267"/>
    <cellStyle name="Output 2 5 6" xfId="5645"/>
    <cellStyle name="Output 2 5 7" xfId="6167"/>
    <cellStyle name="Output 2 5 8" xfId="5877"/>
    <cellStyle name="Output 2 5 9" xfId="4790"/>
    <cellStyle name="Output 2 5_aneks pokazateli-dejnosti" xfId="2160"/>
    <cellStyle name="Output 2 6" xfId="2161"/>
    <cellStyle name="Output 2 6 10" xfId="7730"/>
    <cellStyle name="Output 2 6 11" xfId="8183"/>
    <cellStyle name="Output 2 6 12" xfId="8762"/>
    <cellStyle name="Output 2 6 13" xfId="8504"/>
    <cellStyle name="Output 2 6 2" xfId="2162"/>
    <cellStyle name="Output 2 6 2 10" xfId="8184"/>
    <cellStyle name="Output 2 6 2 11" xfId="8763"/>
    <cellStyle name="Output 2 6 2 12" xfId="8505"/>
    <cellStyle name="Output 2 6 2 2" xfId="3871"/>
    <cellStyle name="Output 2 6 2 3" xfId="4602"/>
    <cellStyle name="Output 2 6 2 4" xfId="4271"/>
    <cellStyle name="Output 2 6 2 5" xfId="5649"/>
    <cellStyle name="Output 2 6 2 6" xfId="6171"/>
    <cellStyle name="Output 2 6 2 7" xfId="5881"/>
    <cellStyle name="Output 2 6 2 8" xfId="6390"/>
    <cellStyle name="Output 2 6 2 9" xfId="7731"/>
    <cellStyle name="Output 2 6 3" xfId="3870"/>
    <cellStyle name="Output 2 6 4" xfId="4601"/>
    <cellStyle name="Output 2 6 5" xfId="4270"/>
    <cellStyle name="Output 2 6 6" xfId="5648"/>
    <cellStyle name="Output 2 6 7" xfId="6170"/>
    <cellStyle name="Output 2 6 8" xfId="5880"/>
    <cellStyle name="Output 2 6 9" xfId="4921"/>
    <cellStyle name="Output 2 6_анекси - фирми со кредити(КРИС)" xfId="2163"/>
    <cellStyle name="Output 2 7" xfId="2164"/>
    <cellStyle name="Output 2 7 10" xfId="7732"/>
    <cellStyle name="Output 2 7 11" xfId="8185"/>
    <cellStyle name="Output 2 7 12" xfId="8764"/>
    <cellStyle name="Output 2 7 13" xfId="8506"/>
    <cellStyle name="Output 2 7 2" xfId="2165"/>
    <cellStyle name="Output 2 7 2 10" xfId="8186"/>
    <cellStyle name="Output 2 7 2 11" xfId="8765"/>
    <cellStyle name="Output 2 7 2 12" xfId="8507"/>
    <cellStyle name="Output 2 7 2 2" xfId="3873"/>
    <cellStyle name="Output 2 7 2 3" xfId="4604"/>
    <cellStyle name="Output 2 7 2 4" xfId="4273"/>
    <cellStyle name="Output 2 7 2 5" xfId="5651"/>
    <cellStyle name="Output 2 7 2 6" xfId="6173"/>
    <cellStyle name="Output 2 7 2 7" xfId="5883"/>
    <cellStyle name="Output 2 7 2 8" xfId="6456"/>
    <cellStyle name="Output 2 7 2 9" xfId="7733"/>
    <cellStyle name="Output 2 7 3" xfId="3872"/>
    <cellStyle name="Output 2 7 4" xfId="4603"/>
    <cellStyle name="Output 2 7 5" xfId="4272"/>
    <cellStyle name="Output 2 7 6" xfId="5650"/>
    <cellStyle name="Output 2 7 7" xfId="6172"/>
    <cellStyle name="Output 2 7 8" xfId="5882"/>
    <cellStyle name="Output 2 7 9" xfId="4920"/>
    <cellStyle name="Output 2 7_анекси - фирми со кредити(КРИС)" xfId="2166"/>
    <cellStyle name="Output 2 8" xfId="3851"/>
    <cellStyle name="Output 2 9" xfId="4582"/>
    <cellStyle name="Output 2_aneks pokazateli-dejnosti" xfId="2167"/>
    <cellStyle name="Output 3" xfId="2168"/>
    <cellStyle name="Output 3 10" xfId="4919"/>
    <cellStyle name="Output 3 11" xfId="7734"/>
    <cellStyle name="Output 3 12" xfId="8187"/>
    <cellStyle name="Output 3 13" xfId="8766"/>
    <cellStyle name="Output 3 14" xfId="8508"/>
    <cellStyle name="Output 3 2" xfId="2169"/>
    <cellStyle name="Output 3 2 10" xfId="7735"/>
    <cellStyle name="Output 3 2 11" xfId="8188"/>
    <cellStyle name="Output 3 2 12" xfId="8767"/>
    <cellStyle name="Output 3 2 13" xfId="8509"/>
    <cellStyle name="Output 3 2 2" xfId="2170"/>
    <cellStyle name="Output 3 2 2 10" xfId="7736"/>
    <cellStyle name="Output 3 2 2 11" xfId="8189"/>
    <cellStyle name="Output 3 2 2 12" xfId="8768"/>
    <cellStyle name="Output 3 2 2 13" xfId="8510"/>
    <cellStyle name="Output 3 2 2 2" xfId="2171"/>
    <cellStyle name="Output 3 2 2 2 10" xfId="8190"/>
    <cellStyle name="Output 3 2 2 2 11" xfId="8769"/>
    <cellStyle name="Output 3 2 2 2 12" xfId="8511"/>
    <cellStyle name="Output 3 2 2 2 2" xfId="3877"/>
    <cellStyle name="Output 3 2 2 2 3" xfId="4608"/>
    <cellStyle name="Output 3 2 2 2 4" xfId="4277"/>
    <cellStyle name="Output 3 2 2 2 5" xfId="5655"/>
    <cellStyle name="Output 3 2 2 2 6" xfId="6177"/>
    <cellStyle name="Output 3 2 2 2 7" xfId="5887"/>
    <cellStyle name="Output 3 2 2 2 8" xfId="4793"/>
    <cellStyle name="Output 3 2 2 2 9" xfId="7737"/>
    <cellStyle name="Output 3 2 2 3" xfId="3876"/>
    <cellStyle name="Output 3 2 2 4" xfId="4607"/>
    <cellStyle name="Output 3 2 2 5" xfId="4276"/>
    <cellStyle name="Output 3 2 2 6" xfId="5654"/>
    <cellStyle name="Output 3 2 2 7" xfId="6176"/>
    <cellStyle name="Output 3 2 2 8" xfId="5886"/>
    <cellStyle name="Output 3 2 2 9" xfId="4792"/>
    <cellStyle name="Output 3 2 2_анекси - фирми со кредити(КРИС)" xfId="2172"/>
    <cellStyle name="Output 3 2 3" xfId="3875"/>
    <cellStyle name="Output 3 2 4" xfId="4606"/>
    <cellStyle name="Output 3 2 5" xfId="4275"/>
    <cellStyle name="Output 3 2 6" xfId="5653"/>
    <cellStyle name="Output 3 2 7" xfId="6175"/>
    <cellStyle name="Output 3 2 8" xfId="5885"/>
    <cellStyle name="Output 3 2 9" xfId="4918"/>
    <cellStyle name="Output 3 2_aneks pokazateli-dejnosti" xfId="2173"/>
    <cellStyle name="Output 3 3" xfId="2174"/>
    <cellStyle name="Output 3 3 10" xfId="7738"/>
    <cellStyle name="Output 3 3 11" xfId="8191"/>
    <cellStyle name="Output 3 3 12" xfId="8770"/>
    <cellStyle name="Output 3 3 13" xfId="8512"/>
    <cellStyle name="Output 3 3 2" xfId="2175"/>
    <cellStyle name="Output 3 3 2 10" xfId="8192"/>
    <cellStyle name="Output 3 3 2 11" xfId="8771"/>
    <cellStyle name="Output 3 3 2 12" xfId="8513"/>
    <cellStyle name="Output 3 3 2 2" xfId="3879"/>
    <cellStyle name="Output 3 3 2 3" xfId="4610"/>
    <cellStyle name="Output 3 3 2 4" xfId="4279"/>
    <cellStyle name="Output 3 3 2 5" xfId="5657"/>
    <cellStyle name="Output 3 3 2 6" xfId="6179"/>
    <cellStyle name="Output 3 3 2 7" xfId="5888"/>
    <cellStyle name="Output 3 3 2 8" xfId="4794"/>
    <cellStyle name="Output 3 3 2 9" xfId="7739"/>
    <cellStyle name="Output 3 3 3" xfId="3878"/>
    <cellStyle name="Output 3 3 4" xfId="4609"/>
    <cellStyle name="Output 3 3 5" xfId="4278"/>
    <cellStyle name="Output 3 3 6" xfId="5656"/>
    <cellStyle name="Output 3 3 7" xfId="6178"/>
    <cellStyle name="Output 3 3 8" xfId="6452"/>
    <cellStyle name="Output 3 3 9" xfId="6376"/>
    <cellStyle name="Output 3 3_анекси - фирми со кредити(КРИС)" xfId="2176"/>
    <cellStyle name="Output 3 4" xfId="3874"/>
    <cellStyle name="Output 3 5" xfId="4605"/>
    <cellStyle name="Output 3 6" xfId="4274"/>
    <cellStyle name="Output 3 7" xfId="5652"/>
    <cellStyle name="Output 3 8" xfId="6174"/>
    <cellStyle name="Output 3 9" xfId="5884"/>
    <cellStyle name="Output 3_aneks pokazateli-dejnosti" xfId="2177"/>
    <cellStyle name="Output 4" xfId="2178"/>
    <cellStyle name="Output 4 10" xfId="4916"/>
    <cellStyle name="Output 4 11" xfId="7740"/>
    <cellStyle name="Output 4 12" xfId="8193"/>
    <cellStyle name="Output 4 13" xfId="8772"/>
    <cellStyle name="Output 4 14" xfId="8514"/>
    <cellStyle name="Output 4 2" xfId="2179"/>
    <cellStyle name="Output 4 2 10" xfId="7741"/>
    <cellStyle name="Output 4 2 11" xfId="8194"/>
    <cellStyle name="Output 4 2 12" xfId="8917"/>
    <cellStyle name="Output 4 2 13" xfId="8515"/>
    <cellStyle name="Output 4 2 2" xfId="2180"/>
    <cellStyle name="Output 4 2 2 10" xfId="7742"/>
    <cellStyle name="Output 4 2 2 11" xfId="8195"/>
    <cellStyle name="Output 4 2 2 12" xfId="8364"/>
    <cellStyle name="Output 4 2 2 13" xfId="8516"/>
    <cellStyle name="Output 4 2 2 2" xfId="2181"/>
    <cellStyle name="Output 4 2 2 2 10" xfId="8196"/>
    <cellStyle name="Output 4 2 2 2 11" xfId="8773"/>
    <cellStyle name="Output 4 2 2 2 12" xfId="8517"/>
    <cellStyle name="Output 4 2 2 2 2" xfId="3883"/>
    <cellStyle name="Output 4 2 2 2 3" xfId="4614"/>
    <cellStyle name="Output 4 2 2 2 4" xfId="4283"/>
    <cellStyle name="Output 4 2 2 2 5" xfId="5661"/>
    <cellStyle name="Output 4 2 2 2 6" xfId="6183"/>
    <cellStyle name="Output 4 2 2 2 7" xfId="5892"/>
    <cellStyle name="Output 4 2 2 2 8" xfId="4915"/>
    <cellStyle name="Output 4 2 2 2 9" xfId="7743"/>
    <cellStyle name="Output 4 2 2 3" xfId="3882"/>
    <cellStyle name="Output 4 2 2 4" xfId="4613"/>
    <cellStyle name="Output 4 2 2 5" xfId="4282"/>
    <cellStyle name="Output 4 2 2 6" xfId="5660"/>
    <cellStyle name="Output 4 2 2 7" xfId="6182"/>
    <cellStyle name="Output 4 2 2 8" xfId="5891"/>
    <cellStyle name="Output 4 2 2 9" xfId="4796"/>
    <cellStyle name="Output 4 2 2_анекси - фирми со кредити(КРИС)" xfId="2182"/>
    <cellStyle name="Output 4 2 3" xfId="3881"/>
    <cellStyle name="Output 4 2 4" xfId="4612"/>
    <cellStyle name="Output 4 2 5" xfId="4281"/>
    <cellStyle name="Output 4 2 6" xfId="5659"/>
    <cellStyle name="Output 4 2 7" xfId="6181"/>
    <cellStyle name="Output 4 2 8" xfId="5890"/>
    <cellStyle name="Output 4 2 9" xfId="4795"/>
    <cellStyle name="Output 4 2_aneks pokazateli-dejnosti" xfId="2183"/>
    <cellStyle name="Output 4 3" xfId="2184"/>
    <cellStyle name="Output 4 3 10" xfId="7744"/>
    <cellStyle name="Output 4 3 11" xfId="8197"/>
    <cellStyle name="Output 4 3 12" xfId="8774"/>
    <cellStyle name="Output 4 3 13" xfId="8518"/>
    <cellStyle name="Output 4 3 2" xfId="2185"/>
    <cellStyle name="Output 4 3 2 10" xfId="8198"/>
    <cellStyle name="Output 4 3 2 11" xfId="8775"/>
    <cellStyle name="Output 4 3 2 12" xfId="8519"/>
    <cellStyle name="Output 4 3 2 2" xfId="3885"/>
    <cellStyle name="Output 4 3 2 3" xfId="4616"/>
    <cellStyle name="Output 4 3 2 4" xfId="4285"/>
    <cellStyle name="Output 4 3 2 5" xfId="5663"/>
    <cellStyle name="Output 4 3 2 6" xfId="6185"/>
    <cellStyle name="Output 4 3 2 7" xfId="5893"/>
    <cellStyle name="Output 4 3 2 8" xfId="4913"/>
    <cellStyle name="Output 4 3 2 9" xfId="7745"/>
    <cellStyle name="Output 4 3 3" xfId="3884"/>
    <cellStyle name="Output 4 3 4" xfId="4615"/>
    <cellStyle name="Output 4 3 5" xfId="4284"/>
    <cellStyle name="Output 4 3 6" xfId="5662"/>
    <cellStyle name="Output 4 3 7" xfId="6184"/>
    <cellStyle name="Output 4 3 8" xfId="6458"/>
    <cellStyle name="Output 4 3 9" xfId="4914"/>
    <cellStyle name="Output 4 3_анекси - фирми со кредити(КРИС)" xfId="2186"/>
    <cellStyle name="Output 4 4" xfId="3880"/>
    <cellStyle name="Output 4 5" xfId="4611"/>
    <cellStyle name="Output 4 6" xfId="4280"/>
    <cellStyle name="Output 4 7" xfId="5658"/>
    <cellStyle name="Output 4 8" xfId="6180"/>
    <cellStyle name="Output 4 9" xfId="5889"/>
    <cellStyle name="Output 4_aneks pokazateli-dejnosti" xfId="2187"/>
    <cellStyle name="Output 5" xfId="2188"/>
    <cellStyle name="Output 5 10" xfId="4912"/>
    <cellStyle name="Output 5 11" xfId="7746"/>
    <cellStyle name="Output 5 12" xfId="8199"/>
    <cellStyle name="Output 5 13" xfId="8776"/>
    <cellStyle name="Output 5 14" xfId="8520"/>
    <cellStyle name="Output 5 2" xfId="2189"/>
    <cellStyle name="Output 5 2 10" xfId="7747"/>
    <cellStyle name="Output 5 2 11" xfId="8200"/>
    <cellStyle name="Output 5 2 12" xfId="8777"/>
    <cellStyle name="Output 5 2 13" xfId="8521"/>
    <cellStyle name="Output 5 2 2" xfId="2190"/>
    <cellStyle name="Output 5 2 2 10" xfId="7748"/>
    <cellStyle name="Output 5 2 2 11" xfId="8201"/>
    <cellStyle name="Output 5 2 2 12" xfId="8778"/>
    <cellStyle name="Output 5 2 2 13" xfId="8522"/>
    <cellStyle name="Output 5 2 2 2" xfId="2191"/>
    <cellStyle name="Output 5 2 2 2 10" xfId="8202"/>
    <cellStyle name="Output 5 2 2 2 11" xfId="8359"/>
    <cellStyle name="Output 5 2 2 2 12" xfId="8523"/>
    <cellStyle name="Output 5 2 2 2 2" xfId="3889"/>
    <cellStyle name="Output 5 2 2 2 3" xfId="4620"/>
    <cellStyle name="Output 5 2 2 2 4" xfId="4289"/>
    <cellStyle name="Output 5 2 2 2 5" xfId="5667"/>
    <cellStyle name="Output 5 2 2 2 6" xfId="6189"/>
    <cellStyle name="Output 5 2 2 2 7" xfId="5735"/>
    <cellStyle name="Output 5 2 2 2 8" xfId="4909"/>
    <cellStyle name="Output 5 2 2 2 9" xfId="7749"/>
    <cellStyle name="Output 5 2 2 3" xfId="3888"/>
    <cellStyle name="Output 5 2 2 4" xfId="4619"/>
    <cellStyle name="Output 5 2 2 5" xfId="4288"/>
    <cellStyle name="Output 5 2 2 6" xfId="5666"/>
    <cellStyle name="Output 5 2 2 7" xfId="6188"/>
    <cellStyle name="Output 5 2 2 8" xfId="5896"/>
    <cellStyle name="Output 5 2 2 9" xfId="4910"/>
    <cellStyle name="Output 5 2 2_анекси - фирми со кредити(КРИС)" xfId="2192"/>
    <cellStyle name="Output 5 2 3" xfId="3887"/>
    <cellStyle name="Output 5 2 4" xfId="4618"/>
    <cellStyle name="Output 5 2 5" xfId="4287"/>
    <cellStyle name="Output 5 2 6" xfId="5665"/>
    <cellStyle name="Output 5 2 7" xfId="6187"/>
    <cellStyle name="Output 5 2 8" xfId="5895"/>
    <cellStyle name="Output 5 2 9" xfId="4911"/>
    <cellStyle name="Output 5 2_aneks pokazateli-dejnosti" xfId="2193"/>
    <cellStyle name="Output 5 3" xfId="2194"/>
    <cellStyle name="Output 5 3 10" xfId="7750"/>
    <cellStyle name="Output 5 3 11" xfId="8203"/>
    <cellStyle name="Output 5 3 12" xfId="8257"/>
    <cellStyle name="Output 5 3 13" xfId="8524"/>
    <cellStyle name="Output 5 3 2" xfId="2195"/>
    <cellStyle name="Output 5 3 2 10" xfId="8204"/>
    <cellStyle name="Output 5 3 2 11" xfId="8779"/>
    <cellStyle name="Output 5 3 2 12" xfId="8525"/>
    <cellStyle name="Output 5 3 2 2" xfId="3891"/>
    <cellStyle name="Output 5 3 2 3" xfId="4622"/>
    <cellStyle name="Output 5 3 2 4" xfId="4291"/>
    <cellStyle name="Output 5 3 2 5" xfId="5669"/>
    <cellStyle name="Output 5 3 2 6" xfId="6191"/>
    <cellStyle name="Output 5 3 2 7" xfId="5898"/>
    <cellStyle name="Output 5 3 2 8" xfId="4908"/>
    <cellStyle name="Output 5 3 2 9" xfId="7751"/>
    <cellStyle name="Output 5 3 3" xfId="3890"/>
    <cellStyle name="Output 5 3 4" xfId="4621"/>
    <cellStyle name="Output 5 3 5" xfId="4290"/>
    <cellStyle name="Output 5 3 6" xfId="5668"/>
    <cellStyle name="Output 5 3 7" xfId="6190"/>
    <cellStyle name="Output 5 3 8" xfId="5897"/>
    <cellStyle name="Output 5 3 9" xfId="6467"/>
    <cellStyle name="Output 5 3_анекси - фирми со кредити(КРИС)" xfId="2196"/>
    <cellStyle name="Output 5 4" xfId="3886"/>
    <cellStyle name="Output 5 5" xfId="4617"/>
    <cellStyle name="Output 5 6" xfId="4286"/>
    <cellStyle name="Output 5 7" xfId="5664"/>
    <cellStyle name="Output 5 8" xfId="6186"/>
    <cellStyle name="Output 5 9" xfId="5894"/>
    <cellStyle name="Output 5_aneks pokazateli-dejnosti" xfId="2197"/>
    <cellStyle name="Output 6" xfId="2198"/>
    <cellStyle name="Output 6 10" xfId="4907"/>
    <cellStyle name="Output 6 11" xfId="7752"/>
    <cellStyle name="Output 6 12" xfId="8205"/>
    <cellStyle name="Output 6 13" xfId="8363"/>
    <cellStyle name="Output 6 14" xfId="8526"/>
    <cellStyle name="Output 6 2" xfId="2199"/>
    <cellStyle name="Output 6 2 10" xfId="7753"/>
    <cellStyle name="Output 6 2 11" xfId="8206"/>
    <cellStyle name="Output 6 2 12" xfId="8259"/>
    <cellStyle name="Output 6 2 13" xfId="8527"/>
    <cellStyle name="Output 6 2 2" xfId="2200"/>
    <cellStyle name="Output 6 2 2 10" xfId="7754"/>
    <cellStyle name="Output 6 2 2 11" xfId="8207"/>
    <cellStyle name="Output 6 2 2 12" xfId="8780"/>
    <cellStyle name="Output 6 2 2 13" xfId="8528"/>
    <cellStyle name="Output 6 2 2 2" xfId="2201"/>
    <cellStyle name="Output 6 2 2 2 10" xfId="8208"/>
    <cellStyle name="Output 6 2 2 2 11" xfId="8781"/>
    <cellStyle name="Output 6 2 2 2 12" xfId="8529"/>
    <cellStyle name="Output 6 2 2 2 2" xfId="3895"/>
    <cellStyle name="Output 6 2 2 2 3" xfId="4626"/>
    <cellStyle name="Output 6 2 2 2 4" xfId="4295"/>
    <cellStyle name="Output 6 2 2 2 5" xfId="5673"/>
    <cellStyle name="Output 6 2 2 2 6" xfId="6195"/>
    <cellStyle name="Output 6 2 2 2 7" xfId="5836"/>
    <cellStyle name="Output 6 2 2 2 8" xfId="4904"/>
    <cellStyle name="Output 6 2 2 2 9" xfId="7755"/>
    <cellStyle name="Output 6 2 2 3" xfId="3894"/>
    <cellStyle name="Output 6 2 2 4" xfId="4625"/>
    <cellStyle name="Output 6 2 2 5" xfId="4294"/>
    <cellStyle name="Output 6 2 2 6" xfId="5672"/>
    <cellStyle name="Output 6 2 2 7" xfId="6194"/>
    <cellStyle name="Output 6 2 2 8" xfId="5901"/>
    <cellStyle name="Output 6 2 2 9" xfId="4905"/>
    <cellStyle name="Output 6 2 2_анекси - фирми со кредити(КРИС)" xfId="2202"/>
    <cellStyle name="Output 6 2 3" xfId="3893"/>
    <cellStyle name="Output 6 2 4" xfId="4624"/>
    <cellStyle name="Output 6 2 5" xfId="4293"/>
    <cellStyle name="Output 6 2 6" xfId="5671"/>
    <cellStyle name="Output 6 2 7" xfId="6193"/>
    <cellStyle name="Output 6 2 8" xfId="5900"/>
    <cellStyle name="Output 6 2 9" xfId="4906"/>
    <cellStyle name="Output 6 2_aneks pokazateli-dejnosti" xfId="2203"/>
    <cellStyle name="Output 6 3" xfId="2204"/>
    <cellStyle name="Output 6 3 10" xfId="7756"/>
    <cellStyle name="Output 6 3 11" xfId="8209"/>
    <cellStyle name="Output 6 3 12" xfId="8782"/>
    <cellStyle name="Output 6 3 13" xfId="8530"/>
    <cellStyle name="Output 6 3 2" xfId="2205"/>
    <cellStyle name="Output 6 3 2 10" xfId="8210"/>
    <cellStyle name="Output 6 3 2 11" xfId="8783"/>
    <cellStyle name="Output 6 3 2 12" xfId="8531"/>
    <cellStyle name="Output 6 3 2 2" xfId="3897"/>
    <cellStyle name="Output 6 3 2 3" xfId="4628"/>
    <cellStyle name="Output 6 3 2 4" xfId="4297"/>
    <cellStyle name="Output 6 3 2 5" xfId="5675"/>
    <cellStyle name="Output 6 3 2 6" xfId="6197"/>
    <cellStyle name="Output 6 3 2 7" xfId="5903"/>
    <cellStyle name="Output 6 3 2 8" xfId="6377"/>
    <cellStyle name="Output 6 3 2 9" xfId="7757"/>
    <cellStyle name="Output 6 3 3" xfId="3896"/>
    <cellStyle name="Output 6 3 4" xfId="4627"/>
    <cellStyle name="Output 6 3 5" xfId="4296"/>
    <cellStyle name="Output 6 3 6" xfId="5674"/>
    <cellStyle name="Output 6 3 7" xfId="6196"/>
    <cellStyle name="Output 6 3 8" xfId="5902"/>
    <cellStyle name="Output 6 3 9" xfId="4903"/>
    <cellStyle name="Output 6 3_анекси - фирми со кредити(КРИС)" xfId="2206"/>
    <cellStyle name="Output 6 4" xfId="3892"/>
    <cellStyle name="Output 6 5" xfId="4623"/>
    <cellStyle name="Output 6 6" xfId="4292"/>
    <cellStyle name="Output 6 7" xfId="5670"/>
    <cellStyle name="Output 6 8" xfId="6192"/>
    <cellStyle name="Output 6 9" xfId="5899"/>
    <cellStyle name="Output 6_aneks pokazateli-dejnosti" xfId="2207"/>
    <cellStyle name="Output 7" xfId="2208"/>
    <cellStyle name="Output 7 10" xfId="4812"/>
    <cellStyle name="Output 7 11" xfId="7758"/>
    <cellStyle name="Output 7 12" xfId="8211"/>
    <cellStyle name="Output 7 13" xfId="8784"/>
    <cellStyle name="Output 7 14" xfId="8532"/>
    <cellStyle name="Output 7 2" xfId="2209"/>
    <cellStyle name="Output 7 2 10" xfId="7759"/>
    <cellStyle name="Output 7 2 11" xfId="8212"/>
    <cellStyle name="Output 7 2 12" xfId="8785"/>
    <cellStyle name="Output 7 2 13" xfId="8921"/>
    <cellStyle name="Output 7 2 2" xfId="2210"/>
    <cellStyle name="Output 7 2 2 10" xfId="7760"/>
    <cellStyle name="Output 7 2 2 11" xfId="8213"/>
    <cellStyle name="Output 7 2 2 12" xfId="8786"/>
    <cellStyle name="Output 7 2 2 13" xfId="8533"/>
    <cellStyle name="Output 7 2 2 2" xfId="2211"/>
    <cellStyle name="Output 7 2 2 2 10" xfId="8214"/>
    <cellStyle name="Output 7 2 2 2 11" xfId="8787"/>
    <cellStyle name="Output 7 2 2 2 12" xfId="8534"/>
    <cellStyle name="Output 7 2 2 2 2" xfId="3901"/>
    <cellStyle name="Output 7 2 2 2 3" xfId="4632"/>
    <cellStyle name="Output 7 2 2 2 4" xfId="4301"/>
    <cellStyle name="Output 7 2 2 2 5" xfId="5679"/>
    <cellStyle name="Output 7 2 2 2 6" xfId="6201"/>
    <cellStyle name="Output 7 2 2 2 7" xfId="5906"/>
    <cellStyle name="Output 7 2 2 2 8" xfId="4809"/>
    <cellStyle name="Output 7 2 2 2 9" xfId="7761"/>
    <cellStyle name="Output 7 2 2 3" xfId="3900"/>
    <cellStyle name="Output 7 2 2 4" xfId="4631"/>
    <cellStyle name="Output 7 2 2 5" xfId="4300"/>
    <cellStyle name="Output 7 2 2 6" xfId="5678"/>
    <cellStyle name="Output 7 2 2 7" xfId="6200"/>
    <cellStyle name="Output 7 2 2 8" xfId="6449"/>
    <cellStyle name="Output 7 2 2 9" xfId="4810"/>
    <cellStyle name="Output 7 2 2_анекси - фирми со кредити(КРИС)" xfId="2212"/>
    <cellStyle name="Output 7 2 3" xfId="3899"/>
    <cellStyle name="Output 7 2 4" xfId="4630"/>
    <cellStyle name="Output 7 2 5" xfId="4299"/>
    <cellStyle name="Output 7 2 6" xfId="5677"/>
    <cellStyle name="Output 7 2 7" xfId="6199"/>
    <cellStyle name="Output 7 2 8" xfId="5905"/>
    <cellStyle name="Output 7 2 9" xfId="4811"/>
    <cellStyle name="Output 7 2_aneks pokazateli-dejnosti" xfId="2213"/>
    <cellStyle name="Output 7 3" xfId="2214"/>
    <cellStyle name="Output 7 3 10" xfId="7762"/>
    <cellStyle name="Output 7 3 11" xfId="8215"/>
    <cellStyle name="Output 7 3 12" xfId="8788"/>
    <cellStyle name="Output 7 3 13" xfId="8535"/>
    <cellStyle name="Output 7 3 2" xfId="2215"/>
    <cellStyle name="Output 7 3 2 10" xfId="8216"/>
    <cellStyle name="Output 7 3 2 11" xfId="8789"/>
    <cellStyle name="Output 7 3 2 12" xfId="8536"/>
    <cellStyle name="Output 7 3 2 2" xfId="3903"/>
    <cellStyle name="Output 7 3 2 3" xfId="4634"/>
    <cellStyle name="Output 7 3 2 4" xfId="4303"/>
    <cellStyle name="Output 7 3 2 5" xfId="5681"/>
    <cellStyle name="Output 7 3 2 6" xfId="6203"/>
    <cellStyle name="Output 7 3 2 7" xfId="5908"/>
    <cellStyle name="Output 7 3 2 8" xfId="6924"/>
    <cellStyle name="Output 7 3 2 9" xfId="7763"/>
    <cellStyle name="Output 7 3 3" xfId="3902"/>
    <cellStyle name="Output 7 3 4" xfId="4633"/>
    <cellStyle name="Output 7 3 5" xfId="4302"/>
    <cellStyle name="Output 7 3 6" xfId="5680"/>
    <cellStyle name="Output 7 3 7" xfId="6202"/>
    <cellStyle name="Output 7 3 8" xfId="5907"/>
    <cellStyle name="Output 7 3 9" xfId="4672"/>
    <cellStyle name="Output 7 3_анекси - фирми со кредити(КРИС)" xfId="2216"/>
    <cellStyle name="Output 7 4" xfId="3898"/>
    <cellStyle name="Output 7 5" xfId="4629"/>
    <cellStyle name="Output 7 6" xfId="4298"/>
    <cellStyle name="Output 7 7" xfId="5676"/>
    <cellStyle name="Output 7 8" xfId="6198"/>
    <cellStyle name="Output 7 9" xfId="5904"/>
    <cellStyle name="Output 7_aneks pokazateli-dejnosti" xfId="2217"/>
    <cellStyle name="Output 8" xfId="2218"/>
    <cellStyle name="Output 8 10" xfId="3967"/>
    <cellStyle name="Output 8 11" xfId="7764"/>
    <cellStyle name="Output 8 12" xfId="8217"/>
    <cellStyle name="Output 8 13" xfId="8790"/>
    <cellStyle name="Output 8 14" xfId="8537"/>
    <cellStyle name="Output 8 2" xfId="2219"/>
    <cellStyle name="Output 8 2 10" xfId="7765"/>
    <cellStyle name="Output 8 2 11" xfId="8218"/>
    <cellStyle name="Output 8 2 12" xfId="8791"/>
    <cellStyle name="Output 8 2 13" xfId="8538"/>
    <cellStyle name="Output 8 2 2" xfId="2220"/>
    <cellStyle name="Output 8 2 2 10" xfId="7766"/>
    <cellStyle name="Output 8 2 2 11" xfId="8219"/>
    <cellStyle name="Output 8 2 2 12" xfId="8792"/>
    <cellStyle name="Output 8 2 2 13" xfId="8539"/>
    <cellStyle name="Output 8 2 2 2" xfId="2221"/>
    <cellStyle name="Output 8 2 2 2 10" xfId="8220"/>
    <cellStyle name="Output 8 2 2 2 11" xfId="8793"/>
    <cellStyle name="Output 8 2 2 2 12" xfId="8540"/>
    <cellStyle name="Output 8 2 2 2 2" xfId="3907"/>
    <cellStyle name="Output 8 2 2 2 3" xfId="4638"/>
    <cellStyle name="Output 8 2 2 2 4" xfId="3973"/>
    <cellStyle name="Output 8 2 2 2 5" xfId="5685"/>
    <cellStyle name="Output 8 2 2 2 6" xfId="6207"/>
    <cellStyle name="Output 8 2 2 2 7" xfId="5911"/>
    <cellStyle name="Output 8 2 2 2 8" xfId="3964"/>
    <cellStyle name="Output 8 2 2 2 9" xfId="7767"/>
    <cellStyle name="Output 8 2 2 3" xfId="3906"/>
    <cellStyle name="Output 8 2 2 4" xfId="4637"/>
    <cellStyle name="Output 8 2 2 5" xfId="4306"/>
    <cellStyle name="Output 8 2 2 6" xfId="5684"/>
    <cellStyle name="Output 8 2 2 7" xfId="6206"/>
    <cellStyle name="Output 8 2 2 8" xfId="5910"/>
    <cellStyle name="Output 8 2 2 9" xfId="3965"/>
    <cellStyle name="Output 8 2 2_анекси - фирми со кредити(КРИС)" xfId="2222"/>
    <cellStyle name="Output 8 2 3" xfId="3905"/>
    <cellStyle name="Output 8 2 4" xfId="4636"/>
    <cellStyle name="Output 8 2 5" xfId="4305"/>
    <cellStyle name="Output 8 2 6" xfId="5683"/>
    <cellStyle name="Output 8 2 7" xfId="6205"/>
    <cellStyle name="Output 8 2 8" xfId="5909"/>
    <cellStyle name="Output 8 2 9" xfId="3966"/>
    <cellStyle name="Output 8 2_aneks pokazateli-dejnosti" xfId="2223"/>
    <cellStyle name="Output 8 3" xfId="2224"/>
    <cellStyle name="Output 8 3 10" xfId="7768"/>
    <cellStyle name="Output 8 3 11" xfId="8221"/>
    <cellStyle name="Output 8 3 12" xfId="8794"/>
    <cellStyle name="Output 8 3 13" xfId="8541"/>
    <cellStyle name="Output 8 3 2" xfId="2225"/>
    <cellStyle name="Output 8 3 2 10" xfId="8222"/>
    <cellStyle name="Output 8 3 2 11" xfId="8795"/>
    <cellStyle name="Output 8 3 2 12" xfId="8542"/>
    <cellStyle name="Output 8 3 2 2" xfId="3909"/>
    <cellStyle name="Output 8 3 2 3" xfId="4640"/>
    <cellStyle name="Output 8 3 2 4" xfId="4308"/>
    <cellStyle name="Output 8 3 2 5" xfId="5687"/>
    <cellStyle name="Output 8 3 2 6" xfId="6209"/>
    <cellStyle name="Output 8 3 2 7" xfId="5912"/>
    <cellStyle name="Output 8 3 2 8" xfId="6931"/>
    <cellStyle name="Output 8 3 2 9" xfId="7769"/>
    <cellStyle name="Output 8 3 3" xfId="3908"/>
    <cellStyle name="Output 8 3 4" xfId="4639"/>
    <cellStyle name="Output 8 3 5" xfId="4307"/>
    <cellStyle name="Output 8 3 6" xfId="5686"/>
    <cellStyle name="Output 8 3 7" xfId="6208"/>
    <cellStyle name="Output 8 3 8" xfId="6451"/>
    <cellStyle name="Output 8 3 9" xfId="6932"/>
    <cellStyle name="Output 8 3_анекси - фирми со кредити(КРИС)" xfId="2226"/>
    <cellStyle name="Output 8 4" xfId="3904"/>
    <cellStyle name="Output 8 5" xfId="4635"/>
    <cellStyle name="Output 8 6" xfId="4304"/>
    <cellStyle name="Output 8 7" xfId="5682"/>
    <cellStyle name="Output 8 8" xfId="6204"/>
    <cellStyle name="Output 8 9" xfId="5736"/>
    <cellStyle name="Output 8_aneks pokazateli-dejnosti" xfId="2227"/>
    <cellStyle name="Output 9" xfId="2228"/>
    <cellStyle name="Output 9 10" xfId="3963"/>
    <cellStyle name="Output 9 11" xfId="7770"/>
    <cellStyle name="Output 9 12" xfId="8223"/>
    <cellStyle name="Output 9 13" xfId="8796"/>
    <cellStyle name="Output 9 14" xfId="8543"/>
    <cellStyle name="Output 9 2" xfId="2229"/>
    <cellStyle name="Output 9 2 10" xfId="7771"/>
    <cellStyle name="Output 9 2 11" xfId="8224"/>
    <cellStyle name="Output 9 2 12" xfId="8797"/>
    <cellStyle name="Output 9 2 13" xfId="8544"/>
    <cellStyle name="Output 9 2 2" xfId="2230"/>
    <cellStyle name="Output 9 2 2 10" xfId="7772"/>
    <cellStyle name="Output 9 2 2 11" xfId="8225"/>
    <cellStyle name="Output 9 2 2 12" xfId="8798"/>
    <cellStyle name="Output 9 2 2 13" xfId="8545"/>
    <cellStyle name="Output 9 2 2 2" xfId="2231"/>
    <cellStyle name="Output 9 2 2 2 10" xfId="8226"/>
    <cellStyle name="Output 9 2 2 2 11" xfId="8799"/>
    <cellStyle name="Output 9 2 2 2 12" xfId="8546"/>
    <cellStyle name="Output 9 2 2 2 2" xfId="3913"/>
    <cellStyle name="Output 9 2 2 2 3" xfId="4644"/>
    <cellStyle name="Output 9 2 2 2 4" xfId="4074"/>
    <cellStyle name="Output 9 2 2 2 5" xfId="5691"/>
    <cellStyle name="Output 9 2 2 2 6" xfId="6213"/>
    <cellStyle name="Output 9 2 2 2 7" xfId="5915"/>
    <cellStyle name="Output 9 2 2 2 8" xfId="3960"/>
    <cellStyle name="Output 9 2 2 2 9" xfId="7773"/>
    <cellStyle name="Output 9 2 2 3" xfId="3912"/>
    <cellStyle name="Output 9 2 2 4" xfId="4643"/>
    <cellStyle name="Output 9 2 2 5" xfId="4075"/>
    <cellStyle name="Output 9 2 2 6" xfId="5690"/>
    <cellStyle name="Output 9 2 2 7" xfId="6212"/>
    <cellStyle name="Output 9 2 2 8" xfId="5914"/>
    <cellStyle name="Output 9 2 2 9" xfId="3961"/>
    <cellStyle name="Output 9 2 2_анекси - фирми со кредити(КРИС)" xfId="2232"/>
    <cellStyle name="Output 9 2 3" xfId="3911"/>
    <cellStyle name="Output 9 2 4" xfId="4642"/>
    <cellStyle name="Output 9 2 5" xfId="4310"/>
    <cellStyle name="Output 9 2 6" xfId="5689"/>
    <cellStyle name="Output 9 2 7" xfId="6211"/>
    <cellStyle name="Output 9 2 8" xfId="5734"/>
    <cellStyle name="Output 9 2 9" xfId="3962"/>
    <cellStyle name="Output 9 2_aneks pokazateli-dejnosti" xfId="2233"/>
    <cellStyle name="Output 9 3" xfId="2234"/>
    <cellStyle name="Output 9 3 10" xfId="7774"/>
    <cellStyle name="Output 9 3 11" xfId="8227"/>
    <cellStyle name="Output 9 3 12" xfId="8800"/>
    <cellStyle name="Output 9 3 13" xfId="8547"/>
    <cellStyle name="Output 9 3 2" xfId="2235"/>
    <cellStyle name="Output 9 3 2 10" xfId="8228"/>
    <cellStyle name="Output 9 3 2 11" xfId="8801"/>
    <cellStyle name="Output 9 3 2 12" xfId="8548"/>
    <cellStyle name="Output 9 3 2 2" xfId="3915"/>
    <cellStyle name="Output 9 3 2 3" xfId="4646"/>
    <cellStyle name="Output 9 3 2 4" xfId="4312"/>
    <cellStyle name="Output 9 3 2 5" xfId="5693"/>
    <cellStyle name="Output 9 3 2 6" xfId="6215"/>
    <cellStyle name="Output 9 3 2 7" xfId="6395"/>
    <cellStyle name="Output 9 3 2 8" xfId="6397"/>
    <cellStyle name="Output 9 3 2 9" xfId="7775"/>
    <cellStyle name="Output 9 3 3" xfId="3914"/>
    <cellStyle name="Output 9 3 4" xfId="4645"/>
    <cellStyle name="Output 9 3 5" xfId="4311"/>
    <cellStyle name="Output 9 3 6" xfId="5692"/>
    <cellStyle name="Output 9 3 7" xfId="6214"/>
    <cellStyle name="Output 9 3 8" xfId="5916"/>
    <cellStyle name="Output 9 3 9" xfId="3500"/>
    <cellStyle name="Output 9 3_анекси - фирми со кредити(КРИС)" xfId="2236"/>
    <cellStyle name="Output 9 4" xfId="3910"/>
    <cellStyle name="Output 9 5" xfId="4641"/>
    <cellStyle name="Output 9 6" xfId="4309"/>
    <cellStyle name="Output 9 7" xfId="5688"/>
    <cellStyle name="Output 9 8" xfId="6210"/>
    <cellStyle name="Output 9 9" xfId="5913"/>
    <cellStyle name="Output 9_aneks pokazateli-dejnosti" xfId="2237"/>
    <cellStyle name="Percent" xfId="2511" builtinId="5"/>
    <cellStyle name="Percent 10" xfId="4"/>
    <cellStyle name="Percent 10 2" xfId="2238"/>
    <cellStyle name="Percent 10 3" xfId="2239"/>
    <cellStyle name="Percent 11" xfId="2240"/>
    <cellStyle name="Percent 12" xfId="2241"/>
    <cellStyle name="Percent 12 2" xfId="2242"/>
    <cellStyle name="Percent 12 2 2" xfId="3917"/>
    <cellStyle name="Percent 13" xfId="2243"/>
    <cellStyle name="Percent 13 2" xfId="2244"/>
    <cellStyle name="Percent 13 2 2" xfId="3919"/>
    <cellStyle name="Percent 14" xfId="2245"/>
    <cellStyle name="Percent 14 2" xfId="3920"/>
    <cellStyle name="Percent 15" xfId="2246"/>
    <cellStyle name="Percent 15 2" xfId="3921"/>
    <cellStyle name="Percent 16" xfId="2247"/>
    <cellStyle name="Percent 16 2" xfId="3922"/>
    <cellStyle name="Percent 17" xfId="22"/>
    <cellStyle name="Percent 17 2" xfId="2506"/>
    <cellStyle name="Percent 2" xfId="3"/>
    <cellStyle name="Percent 2 10" xfId="2515"/>
    <cellStyle name="Percent 2 11" xfId="2529"/>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2 2" xfId="3926"/>
    <cellStyle name="Percent 2 6 3" xfId="2254"/>
    <cellStyle name="Percent 2 6 3 2" xfId="3927"/>
    <cellStyle name="Percent 2 6 4" xfId="2255"/>
    <cellStyle name="Percent 2 6 5" xfId="3925"/>
    <cellStyle name="Percent 2 7" xfId="2256"/>
    <cellStyle name="Percent 2 7 2" xfId="2257"/>
    <cellStyle name="Percent 2 7 2 2" xfId="2258"/>
    <cellStyle name="Percent 2 7 2 2 2" xfId="2259"/>
    <cellStyle name="Percent 2 7 2 2 2 2" xfId="2260"/>
    <cellStyle name="Percent 2 7 2 2 2 2 2" xfId="3933"/>
    <cellStyle name="Percent 2 7 2 2 2 3" xfId="3932"/>
    <cellStyle name="Percent 2 7 2 2 3" xfId="2261"/>
    <cellStyle name="Percent 2 7 2 2 3 2" xfId="3934"/>
    <cellStyle name="Percent 2 7 2 2 4" xfId="3931"/>
    <cellStyle name="Percent 2 7 2 3" xfId="2262"/>
    <cellStyle name="Percent 2 7 2 3 2" xfId="2263"/>
    <cellStyle name="Percent 2 7 2 3 2 2" xfId="3936"/>
    <cellStyle name="Percent 2 7 2 3 3" xfId="3935"/>
    <cellStyle name="Percent 2 7 2 4" xfId="2264"/>
    <cellStyle name="Percent 2 7 2 4 2" xfId="3937"/>
    <cellStyle name="Percent 2 7 2 5" xfId="3930"/>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3 2 2" xfId="3950"/>
    <cellStyle name="Percent 6 2 3 3" xfId="3949"/>
    <cellStyle name="Percent 6 2 4" xfId="2285"/>
    <cellStyle name="Percent 6 2 4 2" xfId="3951"/>
    <cellStyle name="Percent 6 2 5" xfId="3948"/>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10" xfId="3419"/>
    <cellStyle name="Total 10 11" xfId="7815"/>
    <cellStyle name="Total 10 12" xfId="8262"/>
    <cellStyle name="Total 10 13" xfId="8850"/>
    <cellStyle name="Total 10 14" xfId="8549"/>
    <cellStyle name="Total 10 2" xfId="2321"/>
    <cellStyle name="Total 10 2 10" xfId="7816"/>
    <cellStyle name="Total 10 2 11" xfId="8263"/>
    <cellStyle name="Total 10 2 12" xfId="8851"/>
    <cellStyle name="Total 10 2 13" xfId="8550"/>
    <cellStyle name="Total 10 2 2" xfId="2322"/>
    <cellStyle name="Total 10 2 2 10" xfId="7817"/>
    <cellStyle name="Total 10 2 2 11" xfId="8264"/>
    <cellStyle name="Total 10 2 2 12" xfId="8852"/>
    <cellStyle name="Total 10 2 2 13" xfId="8551"/>
    <cellStyle name="Total 10 2 2 2" xfId="2323"/>
    <cellStyle name="Total 10 2 2 2 10" xfId="8265"/>
    <cellStyle name="Total 10 2 2 2 11" xfId="8853"/>
    <cellStyle name="Total 10 2 2 2 12" xfId="8552"/>
    <cellStyle name="Total 10 2 2 2 2" xfId="3978"/>
    <cellStyle name="Total 10 2 2 2 3" xfId="4695"/>
    <cellStyle name="Total 10 2 2 2 4" xfId="4360"/>
    <cellStyle name="Total 10 2 2 2 5" xfId="5740"/>
    <cellStyle name="Total 10 2 2 2 6" xfId="6261"/>
    <cellStyle name="Total 10 2 2 2 7" xfId="5964"/>
    <cellStyle name="Total 10 2 2 2 8" xfId="3416"/>
    <cellStyle name="Total 10 2 2 2 9" xfId="7818"/>
    <cellStyle name="Total 10 2 2 3" xfId="3977"/>
    <cellStyle name="Total 10 2 2 4" xfId="4694"/>
    <cellStyle name="Total 10 2 2 5" xfId="4359"/>
    <cellStyle name="Total 10 2 2 6" xfId="5739"/>
    <cellStyle name="Total 10 2 2 7" xfId="6260"/>
    <cellStyle name="Total 10 2 2 8" xfId="5963"/>
    <cellStyle name="Total 10 2 2 9" xfId="3417"/>
    <cellStyle name="Total 10 2 2_анекси - фирми со кредити(КРИС)" xfId="2324"/>
    <cellStyle name="Total 10 2 3" xfId="3976"/>
    <cellStyle name="Total 10 2 4" xfId="4693"/>
    <cellStyle name="Total 10 2 5" xfId="4358"/>
    <cellStyle name="Total 10 2 6" xfId="5738"/>
    <cellStyle name="Total 10 2 7" xfId="6259"/>
    <cellStyle name="Total 10 2 8" xfId="5962"/>
    <cellStyle name="Total 10 2 9" xfId="3418"/>
    <cellStyle name="Total 10 2_aneks pokazateli-dejnosti" xfId="2325"/>
    <cellStyle name="Total 10 3" xfId="2326"/>
    <cellStyle name="Total 10 3 10" xfId="7819"/>
    <cellStyle name="Total 10 3 11" xfId="8266"/>
    <cellStyle name="Total 10 3 12" xfId="8854"/>
    <cellStyle name="Total 10 3 13" xfId="8553"/>
    <cellStyle name="Total 10 3 2" xfId="2327"/>
    <cellStyle name="Total 10 3 2 10" xfId="8267"/>
    <cellStyle name="Total 10 3 2 11" xfId="8855"/>
    <cellStyle name="Total 10 3 2 12" xfId="8554"/>
    <cellStyle name="Total 10 3 2 2" xfId="3980"/>
    <cellStyle name="Total 10 3 2 3" xfId="4697"/>
    <cellStyle name="Total 10 3 2 4" xfId="4362"/>
    <cellStyle name="Total 10 3 2 5" xfId="5742"/>
    <cellStyle name="Total 10 3 2 6" xfId="6263"/>
    <cellStyle name="Total 10 3 2 7" xfId="5966"/>
    <cellStyle name="Total 10 3 2 8" xfId="3414"/>
    <cellStyle name="Total 10 3 2 9" xfId="7820"/>
    <cellStyle name="Total 10 3 3" xfId="3979"/>
    <cellStyle name="Total 10 3 4" xfId="4696"/>
    <cellStyle name="Total 10 3 5" xfId="4361"/>
    <cellStyle name="Total 10 3 6" xfId="5741"/>
    <cellStyle name="Total 10 3 7" xfId="6262"/>
    <cellStyle name="Total 10 3 8" xfId="5965"/>
    <cellStyle name="Total 10 3 9" xfId="3415"/>
    <cellStyle name="Total 10 3_анекси - фирми со кредити(КРИС)" xfId="2328"/>
    <cellStyle name="Total 10 4" xfId="3975"/>
    <cellStyle name="Total 10 5" xfId="4692"/>
    <cellStyle name="Total 10 6" xfId="4357"/>
    <cellStyle name="Total 10 7" xfId="5737"/>
    <cellStyle name="Total 10 8" xfId="6258"/>
    <cellStyle name="Total 10 9" xfId="5961"/>
    <cellStyle name="Total 10_aneks pokazateli-dejnosti" xfId="2329"/>
    <cellStyle name="Total 11" xfId="2330"/>
    <cellStyle name="Total 11 10" xfId="3413"/>
    <cellStyle name="Total 11 11" xfId="7821"/>
    <cellStyle name="Total 11 12" xfId="8268"/>
    <cellStyle name="Total 11 13" xfId="8856"/>
    <cellStyle name="Total 11 14" xfId="8555"/>
    <cellStyle name="Total 11 2" xfId="2331"/>
    <cellStyle name="Total 11 2 10" xfId="7822"/>
    <cellStyle name="Total 11 2 11" xfId="8269"/>
    <cellStyle name="Total 11 2 12" xfId="8857"/>
    <cellStyle name="Total 11 2 13" xfId="8556"/>
    <cellStyle name="Total 11 2 2" xfId="2332"/>
    <cellStyle name="Total 11 2 2 10" xfId="7823"/>
    <cellStyle name="Total 11 2 2 11" xfId="8270"/>
    <cellStyle name="Total 11 2 2 12" xfId="8858"/>
    <cellStyle name="Total 11 2 2 13" xfId="8557"/>
    <cellStyle name="Total 11 2 2 2" xfId="2333"/>
    <cellStyle name="Total 11 2 2 2 10" xfId="8271"/>
    <cellStyle name="Total 11 2 2 2 11" xfId="8859"/>
    <cellStyle name="Total 11 2 2 2 12" xfId="8558"/>
    <cellStyle name="Total 11 2 2 2 2" xfId="3984"/>
    <cellStyle name="Total 11 2 2 2 3" xfId="4701"/>
    <cellStyle name="Total 11 2 2 2 4" xfId="4366"/>
    <cellStyle name="Total 11 2 2 2 5" xfId="5746"/>
    <cellStyle name="Total 11 2 2 2 6" xfId="6267"/>
    <cellStyle name="Total 11 2 2 2 7" xfId="5970"/>
    <cellStyle name="Total 11 2 2 2 8" xfId="3410"/>
    <cellStyle name="Total 11 2 2 2 9" xfId="7824"/>
    <cellStyle name="Total 11 2 2 3" xfId="3983"/>
    <cellStyle name="Total 11 2 2 4" xfId="4700"/>
    <cellStyle name="Total 11 2 2 5" xfId="4365"/>
    <cellStyle name="Total 11 2 2 6" xfId="5745"/>
    <cellStyle name="Total 11 2 2 7" xfId="6266"/>
    <cellStyle name="Total 11 2 2 8" xfId="5969"/>
    <cellStyle name="Total 11 2 2 9" xfId="3411"/>
    <cellStyle name="Total 11 2 2_анекси - фирми со кредити(КРИС)" xfId="2334"/>
    <cellStyle name="Total 11 2 3" xfId="3982"/>
    <cellStyle name="Total 11 2 4" xfId="4699"/>
    <cellStyle name="Total 11 2 5" xfId="4364"/>
    <cellStyle name="Total 11 2 6" xfId="5744"/>
    <cellStyle name="Total 11 2 7" xfId="6265"/>
    <cellStyle name="Total 11 2 8" xfId="5968"/>
    <cellStyle name="Total 11 2 9" xfId="3412"/>
    <cellStyle name="Total 11 2_aneks pokazateli-dejnosti" xfId="2335"/>
    <cellStyle name="Total 11 3" xfId="2336"/>
    <cellStyle name="Total 11 3 10" xfId="7825"/>
    <cellStyle name="Total 11 3 11" xfId="8272"/>
    <cellStyle name="Total 11 3 12" xfId="8860"/>
    <cellStyle name="Total 11 3 13" xfId="8559"/>
    <cellStyle name="Total 11 3 2" xfId="2337"/>
    <cellStyle name="Total 11 3 2 10" xfId="8273"/>
    <cellStyle name="Total 11 3 2 11" xfId="8861"/>
    <cellStyle name="Total 11 3 2 12" xfId="8560"/>
    <cellStyle name="Total 11 3 2 2" xfId="3986"/>
    <cellStyle name="Total 11 3 2 3" xfId="4703"/>
    <cellStyle name="Total 11 3 2 4" xfId="4368"/>
    <cellStyle name="Total 11 3 2 5" xfId="5748"/>
    <cellStyle name="Total 11 3 2 6" xfId="6269"/>
    <cellStyle name="Total 11 3 2 7" xfId="5972"/>
    <cellStyle name="Total 11 3 2 8" xfId="3408"/>
    <cellStyle name="Total 11 3 2 9" xfId="7826"/>
    <cellStyle name="Total 11 3 3" xfId="3985"/>
    <cellStyle name="Total 11 3 4" xfId="4702"/>
    <cellStyle name="Total 11 3 5" xfId="4367"/>
    <cellStyle name="Total 11 3 6" xfId="5747"/>
    <cellStyle name="Total 11 3 7" xfId="6268"/>
    <cellStyle name="Total 11 3 8" xfId="5971"/>
    <cellStyle name="Total 11 3 9" xfId="3409"/>
    <cellStyle name="Total 11 3_анекси - фирми со кредити(КРИС)" xfId="2338"/>
    <cellStyle name="Total 11 4" xfId="3981"/>
    <cellStyle name="Total 11 5" xfId="4698"/>
    <cellStyle name="Total 11 6" xfId="4363"/>
    <cellStyle name="Total 11 7" xfId="5743"/>
    <cellStyle name="Total 11 8" xfId="6264"/>
    <cellStyle name="Total 11 9" xfId="5967"/>
    <cellStyle name="Total 11_aneks pokazateli-dejnosti" xfId="2339"/>
    <cellStyle name="Total 12" xfId="2340"/>
    <cellStyle name="Total 12 10" xfId="3407"/>
    <cellStyle name="Total 12 11" xfId="7827"/>
    <cellStyle name="Total 12 12" xfId="8274"/>
    <cellStyle name="Total 12 13" xfId="8862"/>
    <cellStyle name="Total 12 14" xfId="8561"/>
    <cellStyle name="Total 12 2" xfId="2341"/>
    <cellStyle name="Total 12 2 10" xfId="7828"/>
    <cellStyle name="Total 12 2 11" xfId="8275"/>
    <cellStyle name="Total 12 2 12" xfId="8863"/>
    <cellStyle name="Total 12 2 13" xfId="8562"/>
    <cellStyle name="Total 12 2 2" xfId="2342"/>
    <cellStyle name="Total 12 2 2 10" xfId="7829"/>
    <cellStyle name="Total 12 2 2 11" xfId="8276"/>
    <cellStyle name="Total 12 2 2 12" xfId="8864"/>
    <cellStyle name="Total 12 2 2 13" xfId="8563"/>
    <cellStyle name="Total 12 2 2 2" xfId="2343"/>
    <cellStyle name="Total 12 2 2 2 10" xfId="8277"/>
    <cellStyle name="Total 12 2 2 2 11" xfId="8865"/>
    <cellStyle name="Total 12 2 2 2 12" xfId="8564"/>
    <cellStyle name="Total 12 2 2 2 2" xfId="3990"/>
    <cellStyle name="Total 12 2 2 2 3" xfId="4707"/>
    <cellStyle name="Total 12 2 2 2 4" xfId="4372"/>
    <cellStyle name="Total 12 2 2 2 5" xfId="5752"/>
    <cellStyle name="Total 12 2 2 2 6" xfId="6273"/>
    <cellStyle name="Total 12 2 2 2 7" xfId="5976"/>
    <cellStyle name="Total 12 2 2 2 8" xfId="3404"/>
    <cellStyle name="Total 12 2 2 2 9" xfId="7830"/>
    <cellStyle name="Total 12 2 2 3" xfId="3989"/>
    <cellStyle name="Total 12 2 2 4" xfId="4706"/>
    <cellStyle name="Total 12 2 2 5" xfId="4371"/>
    <cellStyle name="Total 12 2 2 6" xfId="5751"/>
    <cellStyle name="Total 12 2 2 7" xfId="6272"/>
    <cellStyle name="Total 12 2 2 8" xfId="5975"/>
    <cellStyle name="Total 12 2 2 9" xfId="3405"/>
    <cellStyle name="Total 12 2 2_анекси - фирми со кредити(КРИС)" xfId="2344"/>
    <cellStyle name="Total 12 2 3" xfId="3988"/>
    <cellStyle name="Total 12 2 4" xfId="4705"/>
    <cellStyle name="Total 12 2 5" xfId="4370"/>
    <cellStyle name="Total 12 2 6" xfId="5750"/>
    <cellStyle name="Total 12 2 7" xfId="6271"/>
    <cellStyle name="Total 12 2 8" xfId="5974"/>
    <cellStyle name="Total 12 2 9" xfId="3406"/>
    <cellStyle name="Total 12 2_aneks pokazateli-dejnosti" xfId="2345"/>
    <cellStyle name="Total 12 3" xfId="2346"/>
    <cellStyle name="Total 12 3 10" xfId="7831"/>
    <cellStyle name="Total 12 3 11" xfId="8278"/>
    <cellStyle name="Total 12 3 12" xfId="8866"/>
    <cellStyle name="Total 12 3 13" xfId="8934"/>
    <cellStyle name="Total 12 3 2" xfId="2347"/>
    <cellStyle name="Total 12 3 2 10" xfId="8279"/>
    <cellStyle name="Total 12 3 2 11" xfId="8867"/>
    <cellStyle name="Total 12 3 2 12" xfId="8933"/>
    <cellStyle name="Total 12 3 2 2" xfId="3992"/>
    <cellStyle name="Total 12 3 2 3" xfId="4709"/>
    <cellStyle name="Total 12 3 2 4" xfId="4374"/>
    <cellStyle name="Total 12 3 2 5" xfId="5754"/>
    <cellStyle name="Total 12 3 2 6" xfId="6275"/>
    <cellStyle name="Total 12 3 2 7" xfId="6464"/>
    <cellStyle name="Total 12 3 2 8" xfId="3402"/>
    <cellStyle name="Total 12 3 2 9" xfId="7832"/>
    <cellStyle name="Total 12 3 3" xfId="3991"/>
    <cellStyle name="Total 12 3 4" xfId="4708"/>
    <cellStyle name="Total 12 3 5" xfId="4373"/>
    <cellStyle name="Total 12 3 6" xfId="5753"/>
    <cellStyle name="Total 12 3 7" xfId="6274"/>
    <cellStyle name="Total 12 3 8" xfId="5977"/>
    <cellStyle name="Total 12 3 9" xfId="3403"/>
    <cellStyle name="Total 12 3_анекси - фирми со кредити(КРИС)" xfId="2348"/>
    <cellStyle name="Total 12 4" xfId="3987"/>
    <cellStyle name="Total 12 5" xfId="4704"/>
    <cellStyle name="Total 12 6" xfId="4369"/>
    <cellStyle name="Total 12 7" xfId="5749"/>
    <cellStyle name="Total 12 8" xfId="6270"/>
    <cellStyle name="Total 12 9" xfId="5973"/>
    <cellStyle name="Total 12_aneks pokazateli-dejnosti" xfId="2349"/>
    <cellStyle name="Total 13" xfId="2350"/>
    <cellStyle name="Total 13 10" xfId="3401"/>
    <cellStyle name="Total 13 11" xfId="7833"/>
    <cellStyle name="Total 13 12" xfId="8280"/>
    <cellStyle name="Total 13 13" xfId="8868"/>
    <cellStyle name="Total 13 14" xfId="8932"/>
    <cellStyle name="Total 13 2" xfId="2351"/>
    <cellStyle name="Total 13 2 10" xfId="7834"/>
    <cellStyle name="Total 13 2 11" xfId="8281"/>
    <cellStyle name="Total 13 2 12" xfId="8869"/>
    <cellStyle name="Total 13 2 13" xfId="8931"/>
    <cellStyle name="Total 13 2 2" xfId="2352"/>
    <cellStyle name="Total 13 2 2 10" xfId="7835"/>
    <cellStyle name="Total 13 2 2 11" xfId="8282"/>
    <cellStyle name="Total 13 2 2 12" xfId="8870"/>
    <cellStyle name="Total 13 2 2 13" xfId="8930"/>
    <cellStyle name="Total 13 2 2 2" xfId="2353"/>
    <cellStyle name="Total 13 2 2 2 10" xfId="8283"/>
    <cellStyle name="Total 13 2 2 2 11" xfId="8871"/>
    <cellStyle name="Total 13 2 2 2 12" xfId="8929"/>
    <cellStyle name="Total 13 2 2 2 2" xfId="3996"/>
    <cellStyle name="Total 13 2 2 2 3" xfId="4713"/>
    <cellStyle name="Total 13 2 2 2 4" xfId="4378"/>
    <cellStyle name="Total 13 2 2 2 5" xfId="5758"/>
    <cellStyle name="Total 13 2 2 2 6" xfId="6279"/>
    <cellStyle name="Total 13 2 2 2 7" xfId="6460"/>
    <cellStyle name="Total 13 2 2 2 8" xfId="3303"/>
    <cellStyle name="Total 13 2 2 2 9" xfId="7836"/>
    <cellStyle name="Total 13 2 2 3" xfId="3995"/>
    <cellStyle name="Total 13 2 2 4" xfId="4712"/>
    <cellStyle name="Total 13 2 2 5" xfId="4377"/>
    <cellStyle name="Total 13 2 2 6" xfId="5757"/>
    <cellStyle name="Total 13 2 2 7" xfId="6278"/>
    <cellStyle name="Total 13 2 2 8" xfId="6461"/>
    <cellStyle name="Total 13 2 2 9" xfId="3304"/>
    <cellStyle name="Total 13 2 2_анекси - фирми со кредити(КРИС)" xfId="2354"/>
    <cellStyle name="Total 13 2 3" xfId="3994"/>
    <cellStyle name="Total 13 2 4" xfId="4711"/>
    <cellStyle name="Total 13 2 5" xfId="4376"/>
    <cellStyle name="Total 13 2 6" xfId="5756"/>
    <cellStyle name="Total 13 2 7" xfId="6277"/>
    <cellStyle name="Total 13 2 8" xfId="6462"/>
    <cellStyle name="Total 13 2 9" xfId="3400"/>
    <cellStyle name="Total 13 2_aneks pokazateli-dejnosti" xfId="2355"/>
    <cellStyle name="Total 13 3" xfId="2356"/>
    <cellStyle name="Total 13 3 10" xfId="7837"/>
    <cellStyle name="Total 13 3 11" xfId="8284"/>
    <cellStyle name="Total 13 3 12" xfId="8872"/>
    <cellStyle name="Total 13 3 13" xfId="8565"/>
    <cellStyle name="Total 13 3 2" xfId="2357"/>
    <cellStyle name="Total 13 3 2 10" xfId="8285"/>
    <cellStyle name="Total 13 3 2 11" xfId="8873"/>
    <cellStyle name="Total 13 3 2 12" xfId="8566"/>
    <cellStyle name="Total 13 3 2 2" xfId="3998"/>
    <cellStyle name="Total 13 3 2 3" xfId="4715"/>
    <cellStyle name="Total 13 3 2 4" xfId="4380"/>
    <cellStyle name="Total 13 3 2 5" xfId="5760"/>
    <cellStyle name="Total 13 3 2 6" xfId="6281"/>
    <cellStyle name="Total 13 3 2 7" xfId="5979"/>
    <cellStyle name="Total 13 3 2 8" xfId="3301"/>
    <cellStyle name="Total 13 3 2 9" xfId="7838"/>
    <cellStyle name="Total 13 3 3" xfId="3997"/>
    <cellStyle name="Total 13 3 4" xfId="4714"/>
    <cellStyle name="Total 13 3 5" xfId="4379"/>
    <cellStyle name="Total 13 3 6" xfId="5759"/>
    <cellStyle name="Total 13 3 7" xfId="6280"/>
    <cellStyle name="Total 13 3 8" xfId="5978"/>
    <cellStyle name="Total 13 3 9" xfId="3302"/>
    <cellStyle name="Total 13 3_анекси - фирми со кредити(КРИС)" xfId="2358"/>
    <cellStyle name="Total 13 4" xfId="3993"/>
    <cellStyle name="Total 13 5" xfId="4710"/>
    <cellStyle name="Total 13 6" xfId="4375"/>
    <cellStyle name="Total 13 7" xfId="5755"/>
    <cellStyle name="Total 13 8" xfId="6276"/>
    <cellStyle name="Total 13 9" xfId="6463"/>
    <cellStyle name="Total 13_aneks pokazateli-dejnosti" xfId="2359"/>
    <cellStyle name="Total 14" xfId="2360"/>
    <cellStyle name="Total 14 10" xfId="3300"/>
    <cellStyle name="Total 14 11" xfId="7839"/>
    <cellStyle name="Total 14 12" xfId="8286"/>
    <cellStyle name="Total 14 13" xfId="8874"/>
    <cellStyle name="Total 14 14" xfId="8567"/>
    <cellStyle name="Total 14 2" xfId="2361"/>
    <cellStyle name="Total 14 2 10" xfId="7840"/>
    <cellStyle name="Total 14 2 11" xfId="8287"/>
    <cellStyle name="Total 14 2 12" xfId="8875"/>
    <cellStyle name="Total 14 2 13" xfId="8568"/>
    <cellStyle name="Total 14 2 2" xfId="2362"/>
    <cellStyle name="Total 14 2 2 10" xfId="7841"/>
    <cellStyle name="Total 14 2 2 11" xfId="8288"/>
    <cellStyle name="Total 14 2 2 12" xfId="8876"/>
    <cellStyle name="Total 14 2 2 13" xfId="8569"/>
    <cellStyle name="Total 14 2 2 2" xfId="2363"/>
    <cellStyle name="Total 14 2 2 2 10" xfId="8289"/>
    <cellStyle name="Total 14 2 2 2 11" xfId="8877"/>
    <cellStyle name="Total 14 2 2 2 12" xfId="8570"/>
    <cellStyle name="Total 14 2 2 2 2" xfId="4002"/>
    <cellStyle name="Total 14 2 2 2 3" xfId="4719"/>
    <cellStyle name="Total 14 2 2 2 4" xfId="4384"/>
    <cellStyle name="Total 14 2 2 2 5" xfId="5764"/>
    <cellStyle name="Total 14 2 2 2 6" xfId="6285"/>
    <cellStyle name="Total 14 2 2 2 7" xfId="5983"/>
    <cellStyle name="Total 14 2 2 2 8" xfId="3298"/>
    <cellStyle name="Total 14 2 2 2 9" xfId="7842"/>
    <cellStyle name="Total 14 2 2 3" xfId="4001"/>
    <cellStyle name="Total 14 2 2 4" xfId="4718"/>
    <cellStyle name="Total 14 2 2 5" xfId="4383"/>
    <cellStyle name="Total 14 2 2 6" xfId="5763"/>
    <cellStyle name="Total 14 2 2 7" xfId="6284"/>
    <cellStyle name="Total 14 2 2 8" xfId="5982"/>
    <cellStyle name="Total 14 2 2 9" xfId="5339"/>
    <cellStyle name="Total 14 2 2_анекси - фирми со кредити(КРИС)" xfId="2364"/>
    <cellStyle name="Total 14 2 3" xfId="4000"/>
    <cellStyle name="Total 14 2 4" xfId="4717"/>
    <cellStyle name="Total 14 2 5" xfId="4382"/>
    <cellStyle name="Total 14 2 6" xfId="5762"/>
    <cellStyle name="Total 14 2 7" xfId="6283"/>
    <cellStyle name="Total 14 2 8" xfId="5981"/>
    <cellStyle name="Total 14 2 9" xfId="3299"/>
    <cellStyle name="Total 14 2_aneks pokazateli-dejnosti" xfId="2365"/>
    <cellStyle name="Total 14 3" xfId="2366"/>
    <cellStyle name="Total 14 3 10" xfId="7843"/>
    <cellStyle name="Total 14 3 11" xfId="8290"/>
    <cellStyle name="Total 14 3 12" xfId="8878"/>
    <cellStyle name="Total 14 3 13" xfId="8928"/>
    <cellStyle name="Total 14 3 2" xfId="2367"/>
    <cellStyle name="Total 14 3 2 10" xfId="8291"/>
    <cellStyle name="Total 14 3 2 11" xfId="8879"/>
    <cellStyle name="Total 14 3 2 12" xfId="8927"/>
    <cellStyle name="Total 14 3 2 2" xfId="4004"/>
    <cellStyle name="Total 14 3 2 3" xfId="4721"/>
    <cellStyle name="Total 14 3 2 4" xfId="4386"/>
    <cellStyle name="Total 14 3 2 5" xfId="5766"/>
    <cellStyle name="Total 14 3 2 6" xfId="6287"/>
    <cellStyle name="Total 14 3 2 7" xfId="6459"/>
    <cellStyle name="Total 14 3 2 8" xfId="3137"/>
    <cellStyle name="Total 14 3 2 9" xfId="7844"/>
    <cellStyle name="Total 14 3 3" xfId="4003"/>
    <cellStyle name="Total 14 3 4" xfId="4720"/>
    <cellStyle name="Total 14 3 5" xfId="4385"/>
    <cellStyle name="Total 14 3 6" xfId="5765"/>
    <cellStyle name="Total 14 3 7" xfId="6286"/>
    <cellStyle name="Total 14 3 8" xfId="5984"/>
    <cellStyle name="Total 14 3 9" xfId="3138"/>
    <cellStyle name="Total 14 3_анекси - фирми со кредити(КРИС)" xfId="2368"/>
    <cellStyle name="Total 14 4" xfId="3999"/>
    <cellStyle name="Total 14 5" xfId="4716"/>
    <cellStyle name="Total 14 6" xfId="4381"/>
    <cellStyle name="Total 14 7" xfId="5761"/>
    <cellStyle name="Total 14 8" xfId="6282"/>
    <cellStyle name="Total 14 9" xfId="5980"/>
    <cellStyle name="Total 14_aneks pokazateli-dejnosti" xfId="2369"/>
    <cellStyle name="Total 2" xfId="2370"/>
    <cellStyle name="Total 2 10" xfId="5243"/>
    <cellStyle name="Total 2 11" xfId="4387"/>
    <cellStyle name="Total 2 12" xfId="5767"/>
    <cellStyle name="Total 2 13" xfId="6288"/>
    <cellStyle name="Total 2 14" xfId="5985"/>
    <cellStyle name="Total 2 15" xfId="3136"/>
    <cellStyle name="Total 2 16" xfId="7845"/>
    <cellStyle name="Total 2 17" xfId="8292"/>
    <cellStyle name="Total 2 18" xfId="8880"/>
    <cellStyle name="Total 2 19" xfId="8571"/>
    <cellStyle name="Total 2 2" xfId="2371"/>
    <cellStyle name="Total 2 2 10" xfId="3135"/>
    <cellStyle name="Total 2 2 11" xfId="7846"/>
    <cellStyle name="Total 2 2 12" xfId="8293"/>
    <cellStyle name="Total 2 2 13" xfId="8881"/>
    <cellStyle name="Total 2 2 14" xfId="8572"/>
    <cellStyle name="Total 2 2 2" xfId="2372"/>
    <cellStyle name="Total 2 2 2 10" xfId="7847"/>
    <cellStyle name="Total 2 2 2 11" xfId="8294"/>
    <cellStyle name="Total 2 2 2 12" xfId="8882"/>
    <cellStyle name="Total 2 2 2 13" xfId="8573"/>
    <cellStyle name="Total 2 2 2 2" xfId="2373"/>
    <cellStyle name="Total 2 2 2 2 10" xfId="7848"/>
    <cellStyle name="Total 2 2 2 2 11" xfId="8295"/>
    <cellStyle name="Total 2 2 2 2 12" xfId="8883"/>
    <cellStyle name="Total 2 2 2 2 13" xfId="8574"/>
    <cellStyle name="Total 2 2 2 2 2" xfId="2374"/>
    <cellStyle name="Total 2 2 2 2 2 10" xfId="8296"/>
    <cellStyle name="Total 2 2 2 2 2 11" xfId="8884"/>
    <cellStyle name="Total 2 2 2 2 2 12" xfId="8575"/>
    <cellStyle name="Total 2 2 2 2 2 2" xfId="4009"/>
    <cellStyle name="Total 2 2 2 2 2 3" xfId="4726"/>
    <cellStyle name="Total 2 2 2 2 2 4" xfId="4391"/>
    <cellStyle name="Total 2 2 2 2 2 5" xfId="5771"/>
    <cellStyle name="Total 2 2 2 2 2 6" xfId="6292"/>
    <cellStyle name="Total 2 2 2 2 2 7" xfId="5989"/>
    <cellStyle name="Total 2 2 2 2 2 8" xfId="3132"/>
    <cellStyle name="Total 2 2 2 2 2 9" xfId="7849"/>
    <cellStyle name="Total 2 2 2 2 3" xfId="4008"/>
    <cellStyle name="Total 2 2 2 2 4" xfId="4725"/>
    <cellStyle name="Total 2 2 2 2 5" xfId="4390"/>
    <cellStyle name="Total 2 2 2 2 6" xfId="5770"/>
    <cellStyle name="Total 2 2 2 2 7" xfId="6291"/>
    <cellStyle name="Total 2 2 2 2 8" xfId="5988"/>
    <cellStyle name="Total 2 2 2 2 9" xfId="3133"/>
    <cellStyle name="Total 2 2 2 2_анекси - фирми со кредити(КРИС)" xfId="2375"/>
    <cellStyle name="Total 2 2 2 3" xfId="4007"/>
    <cellStyle name="Total 2 2 2 4" xfId="4724"/>
    <cellStyle name="Total 2 2 2 5" xfId="4389"/>
    <cellStyle name="Total 2 2 2 6" xfId="5769"/>
    <cellStyle name="Total 2 2 2 7" xfId="6290"/>
    <cellStyle name="Total 2 2 2 8" xfId="5987"/>
    <cellStyle name="Total 2 2 2 9" xfId="3134"/>
    <cellStyle name="Total 2 2 2_aneks pokazateli-dejnosti" xfId="2376"/>
    <cellStyle name="Total 2 2 3" xfId="2377"/>
    <cellStyle name="Total 2 2 3 10" xfId="7850"/>
    <cellStyle name="Total 2 2 3 11" xfId="8297"/>
    <cellStyle name="Total 2 2 3 12" xfId="8885"/>
    <cellStyle name="Total 2 2 3 13" xfId="8986"/>
    <cellStyle name="Total 2 2 3 2" xfId="2378"/>
    <cellStyle name="Total 2 2 3 2 10" xfId="8298"/>
    <cellStyle name="Total 2 2 3 2 11" xfId="8886"/>
    <cellStyle name="Total 2 2 3 2 12" xfId="8935"/>
    <cellStyle name="Total 2 2 3 2 2" xfId="4011"/>
    <cellStyle name="Total 2 2 3 2 3" xfId="4728"/>
    <cellStyle name="Total 2 2 3 2 4" xfId="4393"/>
    <cellStyle name="Total 2 2 3 2 5" xfId="5773"/>
    <cellStyle name="Total 2 2 3 2 6" xfId="6294"/>
    <cellStyle name="Total 2 2 3 2 7" xfId="6475"/>
    <cellStyle name="Total 2 2 3 2 8" xfId="3130"/>
    <cellStyle name="Total 2 2 3 2 9" xfId="7851"/>
    <cellStyle name="Total 2 2 3 3" xfId="4010"/>
    <cellStyle name="Total 2 2 3 4" xfId="4727"/>
    <cellStyle name="Total 2 2 3 5" xfId="4392"/>
    <cellStyle name="Total 2 2 3 6" xfId="5772"/>
    <cellStyle name="Total 2 2 3 7" xfId="6293"/>
    <cellStyle name="Total 2 2 3 8" xfId="5990"/>
    <cellStyle name="Total 2 2 3 9" xfId="3131"/>
    <cellStyle name="Total 2 2 3_анекси - фирми со кредити(КРИС)" xfId="2379"/>
    <cellStyle name="Total 2 2 4" xfId="4006"/>
    <cellStyle name="Total 2 2 5" xfId="4723"/>
    <cellStyle name="Total 2 2 6" xfId="4388"/>
    <cellStyle name="Total 2 2 7" xfId="5768"/>
    <cellStyle name="Total 2 2 8" xfId="6289"/>
    <cellStyle name="Total 2 2 9" xfId="5986"/>
    <cellStyle name="Total 2 2_aneks pokazateli-dejnosti" xfId="2380"/>
    <cellStyle name="Total 2 3" xfId="2381"/>
    <cellStyle name="Total 2 3 10" xfId="3129"/>
    <cellStyle name="Total 2 3 11" xfId="7852"/>
    <cellStyle name="Total 2 3 12" xfId="8299"/>
    <cellStyle name="Total 2 3 13" xfId="8887"/>
    <cellStyle name="Total 2 3 14" xfId="8802"/>
    <cellStyle name="Total 2 3 2" xfId="2382"/>
    <cellStyle name="Total 2 3 2 10" xfId="7853"/>
    <cellStyle name="Total 2 3 2 11" xfId="8300"/>
    <cellStyle name="Total 2 3 2 12" xfId="8888"/>
    <cellStyle name="Total 2 3 2 13" xfId="8803"/>
    <cellStyle name="Total 2 3 2 2" xfId="2383"/>
    <cellStyle name="Total 2 3 2 2 10" xfId="7854"/>
    <cellStyle name="Total 2 3 2 2 11" xfId="8301"/>
    <cellStyle name="Total 2 3 2 2 12" xfId="8889"/>
    <cellStyle name="Total 2 3 2 2 13" xfId="8804"/>
    <cellStyle name="Total 2 3 2 2 2" xfId="2384"/>
    <cellStyle name="Total 2 3 2 2 2 10" xfId="8302"/>
    <cellStyle name="Total 2 3 2 2 2 11" xfId="8890"/>
    <cellStyle name="Total 2 3 2 2 2 12" xfId="8805"/>
    <cellStyle name="Total 2 3 2 2 2 2" xfId="4015"/>
    <cellStyle name="Total 2 3 2 2 2 3" xfId="4732"/>
    <cellStyle name="Total 2 3 2 2 2 4" xfId="4397"/>
    <cellStyle name="Total 2 3 2 2 2 5" xfId="5777"/>
    <cellStyle name="Total 2 3 2 2 2 6" xfId="6298"/>
    <cellStyle name="Total 2 3 2 2 2 7" xfId="6219"/>
    <cellStyle name="Total 2 3 2 2 2 8" xfId="3126"/>
    <cellStyle name="Total 2 3 2 2 2 9" xfId="7855"/>
    <cellStyle name="Total 2 3 2 2 3" xfId="4014"/>
    <cellStyle name="Total 2 3 2 2 4" xfId="4731"/>
    <cellStyle name="Total 2 3 2 2 5" xfId="4396"/>
    <cellStyle name="Total 2 3 2 2 6" xfId="5776"/>
    <cellStyle name="Total 2 3 2 2 7" xfId="6297"/>
    <cellStyle name="Total 2 3 2 2 8" xfId="6218"/>
    <cellStyle name="Total 2 3 2 2 9" xfId="3127"/>
    <cellStyle name="Total 2 3 2 2_анекси - фирми со кредити(КРИС)" xfId="2385"/>
    <cellStyle name="Total 2 3 2 3" xfId="4013"/>
    <cellStyle name="Total 2 3 2 4" xfId="4730"/>
    <cellStyle name="Total 2 3 2 5" xfId="4395"/>
    <cellStyle name="Total 2 3 2 6" xfId="5775"/>
    <cellStyle name="Total 2 3 2 7" xfId="6296"/>
    <cellStyle name="Total 2 3 2 8" xfId="6217"/>
    <cellStyle name="Total 2 3 2 9" xfId="3128"/>
    <cellStyle name="Total 2 3 2_aneks pokazateli-dejnosti" xfId="2386"/>
    <cellStyle name="Total 2 3 3" xfId="2387"/>
    <cellStyle name="Total 2 3 3 10" xfId="7856"/>
    <cellStyle name="Total 2 3 3 11" xfId="8303"/>
    <cellStyle name="Total 2 3 3 12" xfId="8891"/>
    <cellStyle name="Total 2 3 3 13" xfId="8806"/>
    <cellStyle name="Total 2 3 3 2" xfId="2388"/>
    <cellStyle name="Total 2 3 3 2 10" xfId="8304"/>
    <cellStyle name="Total 2 3 3 2 11" xfId="8892"/>
    <cellStyle name="Total 2 3 3 2 12" xfId="8807"/>
    <cellStyle name="Total 2 3 3 2 2" xfId="4017"/>
    <cellStyle name="Total 2 3 3 2 3" xfId="4734"/>
    <cellStyle name="Total 2 3 3 2 4" xfId="4399"/>
    <cellStyle name="Total 2 3 3 2 5" xfId="5779"/>
    <cellStyle name="Total 2 3 3 2 6" xfId="6300"/>
    <cellStyle name="Total 2 3 3 2 7" xfId="6221"/>
    <cellStyle name="Total 2 3 3 2 8" xfId="3124"/>
    <cellStyle name="Total 2 3 3 2 9" xfId="7857"/>
    <cellStyle name="Total 2 3 3 3" xfId="4016"/>
    <cellStyle name="Total 2 3 3 4" xfId="4733"/>
    <cellStyle name="Total 2 3 3 5" xfId="4398"/>
    <cellStyle name="Total 2 3 3 6" xfId="5778"/>
    <cellStyle name="Total 2 3 3 7" xfId="6299"/>
    <cellStyle name="Total 2 3 3 8" xfId="6220"/>
    <cellStyle name="Total 2 3 3 9" xfId="3125"/>
    <cellStyle name="Total 2 3 3_анекси - фирми со кредити(КРИС)" xfId="2389"/>
    <cellStyle name="Total 2 3 4" xfId="4012"/>
    <cellStyle name="Total 2 3 5" xfId="4729"/>
    <cellStyle name="Total 2 3 6" xfId="4394"/>
    <cellStyle name="Total 2 3 7" xfId="5774"/>
    <cellStyle name="Total 2 3 8" xfId="6295"/>
    <cellStyle name="Total 2 3 9" xfId="6216"/>
    <cellStyle name="Total 2 3_aneks pokazateli-dejnosti" xfId="2390"/>
    <cellStyle name="Total 2 4" xfId="2391"/>
    <cellStyle name="Total 2 4 10" xfId="7858"/>
    <cellStyle name="Total 2 4 11" xfId="8305"/>
    <cellStyle name="Total 2 4 12" xfId="8893"/>
    <cellStyle name="Total 2 4 13" xfId="8936"/>
    <cellStyle name="Total 2 4 2" xfId="2392"/>
    <cellStyle name="Total 2 4 2 10" xfId="7859"/>
    <cellStyle name="Total 2 4 2 11" xfId="8306"/>
    <cellStyle name="Total 2 4 2 12" xfId="8894"/>
    <cellStyle name="Total 2 4 2 13" xfId="8920"/>
    <cellStyle name="Total 2 4 2 2" xfId="2393"/>
    <cellStyle name="Total 2 4 2 2 10" xfId="8307"/>
    <cellStyle name="Total 2 4 2 2 11" xfId="8895"/>
    <cellStyle name="Total 2 4 2 2 12" xfId="8808"/>
    <cellStyle name="Total 2 4 2 2 2" xfId="4020"/>
    <cellStyle name="Total 2 4 2 2 3" xfId="4737"/>
    <cellStyle name="Total 2 4 2 2 4" xfId="4402"/>
    <cellStyle name="Total 2 4 2 2 5" xfId="5782"/>
    <cellStyle name="Total 2 4 2 2 6" xfId="6303"/>
    <cellStyle name="Total 2 4 2 2 7" xfId="6448"/>
    <cellStyle name="Total 2 4 2 2 8" xfId="3121"/>
    <cellStyle name="Total 2 4 2 2 9" xfId="7860"/>
    <cellStyle name="Total 2 4 2 3" xfId="4019"/>
    <cellStyle name="Total 2 4 2 4" xfId="4736"/>
    <cellStyle name="Total 2 4 2 5" xfId="4401"/>
    <cellStyle name="Total 2 4 2 6" xfId="5781"/>
    <cellStyle name="Total 2 4 2 7" xfId="6302"/>
    <cellStyle name="Total 2 4 2 8" xfId="6465"/>
    <cellStyle name="Total 2 4 2 9" xfId="3122"/>
    <cellStyle name="Total 2 4 2_анекси - фирми со кредити(КРИС)" xfId="2394"/>
    <cellStyle name="Total 2 4 3" xfId="4018"/>
    <cellStyle name="Total 2 4 4" xfId="4735"/>
    <cellStyle name="Total 2 4 5" xfId="4400"/>
    <cellStyle name="Total 2 4 6" xfId="5780"/>
    <cellStyle name="Total 2 4 7" xfId="6301"/>
    <cellStyle name="Total 2 4 8" xfId="6368"/>
    <cellStyle name="Total 2 4 9" xfId="3123"/>
    <cellStyle name="Total 2 4_aneks pokazateli-dejnosti" xfId="2395"/>
    <cellStyle name="Total 2 5" xfId="2396"/>
    <cellStyle name="Total 2 5 10" xfId="7861"/>
    <cellStyle name="Total 2 5 11" xfId="8308"/>
    <cellStyle name="Total 2 5 12" xfId="8896"/>
    <cellStyle name="Total 2 5 13" xfId="8926"/>
    <cellStyle name="Total 2 5 2" xfId="2397"/>
    <cellStyle name="Total 2 5 2 10" xfId="7862"/>
    <cellStyle name="Total 2 5 2 11" xfId="8309"/>
    <cellStyle name="Total 2 5 2 12" xfId="8897"/>
    <cellStyle name="Total 2 5 2 13" xfId="8922"/>
    <cellStyle name="Total 2 5 2 2" xfId="2398"/>
    <cellStyle name="Total 2 5 2 2 10" xfId="8310"/>
    <cellStyle name="Total 2 5 2 2 11" xfId="8898"/>
    <cellStyle name="Total 2 5 2 2 12" xfId="8809"/>
    <cellStyle name="Total 2 5 2 2 2" xfId="4023"/>
    <cellStyle name="Total 2 5 2 2 3" xfId="4740"/>
    <cellStyle name="Total 2 5 2 2 4" xfId="4080"/>
    <cellStyle name="Total 2 5 2 2 5" xfId="5785"/>
    <cellStyle name="Total 2 5 2 2 6" xfId="6306"/>
    <cellStyle name="Total 2 5 2 2 7" xfId="6450"/>
    <cellStyle name="Total 2 5 2 2 8" xfId="3120"/>
    <cellStyle name="Total 2 5 2 2 9" xfId="7863"/>
    <cellStyle name="Total 2 5 2 3" xfId="4022"/>
    <cellStyle name="Total 2 5 2 4" xfId="4739"/>
    <cellStyle name="Total 2 5 2 5" xfId="4081"/>
    <cellStyle name="Total 2 5 2 6" xfId="5784"/>
    <cellStyle name="Total 2 5 2 7" xfId="6305"/>
    <cellStyle name="Total 2 5 2 8" xfId="6457"/>
    <cellStyle name="Total 2 5 2 9" xfId="6937"/>
    <cellStyle name="Total 2 5 2_анекси - фирми со кредити(КРИС)" xfId="2399"/>
    <cellStyle name="Total 2 5 3" xfId="4021"/>
    <cellStyle name="Total 2 5 4" xfId="4738"/>
    <cellStyle name="Total 2 5 5" xfId="4403"/>
    <cellStyle name="Total 2 5 6" xfId="5783"/>
    <cellStyle name="Total 2 5 7" xfId="6304"/>
    <cellStyle name="Total 2 5 8" xfId="6222"/>
    <cellStyle name="Total 2 5 9" xfId="6938"/>
    <cellStyle name="Total 2 5_aneks pokazateli-dejnosti" xfId="2400"/>
    <cellStyle name="Total 2 6" xfId="2401"/>
    <cellStyle name="Total 2 6 10" xfId="7864"/>
    <cellStyle name="Total 2 6 11" xfId="8311"/>
    <cellStyle name="Total 2 6 12" xfId="8899"/>
    <cellStyle name="Total 2 6 13" xfId="8810"/>
    <cellStyle name="Total 2 6 2" xfId="2402"/>
    <cellStyle name="Total 2 6 2 10" xfId="8312"/>
    <cellStyle name="Total 2 6 2 11" xfId="8900"/>
    <cellStyle name="Total 2 6 2 12" xfId="8811"/>
    <cellStyle name="Total 2 6 2 2" xfId="4025"/>
    <cellStyle name="Total 2 6 2 3" xfId="4742"/>
    <cellStyle name="Total 2 6 2 4" xfId="4078"/>
    <cellStyle name="Total 2 6 2 5" xfId="5787"/>
    <cellStyle name="Total 2 6 2 6" xfId="6308"/>
    <cellStyle name="Total 2 6 2 7" xfId="6224"/>
    <cellStyle name="Total 2 6 2 8" xfId="6935"/>
    <cellStyle name="Total 2 6 2 9" xfId="7865"/>
    <cellStyle name="Total 2 6 3" xfId="4024"/>
    <cellStyle name="Total 2 6 4" xfId="4741"/>
    <cellStyle name="Total 2 6 5" xfId="4079"/>
    <cellStyle name="Total 2 6 6" xfId="5786"/>
    <cellStyle name="Total 2 6 7" xfId="6307"/>
    <cellStyle name="Total 2 6 8" xfId="6223"/>
    <cellStyle name="Total 2 6 9" xfId="6936"/>
    <cellStyle name="Total 2 6_анекси - фирми со кредити(КРИС)" xfId="2403"/>
    <cellStyle name="Total 2 7" xfId="2404"/>
    <cellStyle name="Total 2 7 10" xfId="7866"/>
    <cellStyle name="Total 2 7 11" xfId="8313"/>
    <cellStyle name="Total 2 7 12" xfId="8901"/>
    <cellStyle name="Total 2 7 13" xfId="8812"/>
    <cellStyle name="Total 2 7 2" xfId="2405"/>
    <cellStyle name="Total 2 7 2 10" xfId="8314"/>
    <cellStyle name="Total 2 7 2 11" xfId="8902"/>
    <cellStyle name="Total 2 7 2 12" xfId="8813"/>
    <cellStyle name="Total 2 7 2 2" xfId="4027"/>
    <cellStyle name="Total 2 7 2 3" xfId="4744"/>
    <cellStyle name="Total 2 7 2 4" xfId="4405"/>
    <cellStyle name="Total 2 7 2 5" xfId="5789"/>
    <cellStyle name="Total 2 7 2 6" xfId="6310"/>
    <cellStyle name="Total 2 7 2 7" xfId="6226"/>
    <cellStyle name="Total 2 7 2 8" xfId="3104"/>
    <cellStyle name="Total 2 7 2 9" xfId="7867"/>
    <cellStyle name="Total 2 7 3" xfId="4026"/>
    <cellStyle name="Total 2 7 4" xfId="4743"/>
    <cellStyle name="Total 2 7 5" xfId="4404"/>
    <cellStyle name="Total 2 7 6" xfId="5788"/>
    <cellStyle name="Total 2 7 7" xfId="6309"/>
    <cellStyle name="Total 2 7 8" xfId="6225"/>
    <cellStyle name="Total 2 7 9" xfId="6934"/>
    <cellStyle name="Total 2 7_анекси - фирми со кредити(КРИС)" xfId="2406"/>
    <cellStyle name="Total 2 8" xfId="4005"/>
    <cellStyle name="Total 2 9" xfId="4722"/>
    <cellStyle name="Total 2_aneks pokazateli-dejnosti" xfId="2407"/>
    <cellStyle name="Total 3" xfId="2408"/>
    <cellStyle name="Total 3 10" xfId="4088"/>
    <cellStyle name="Total 3 11" xfId="7868"/>
    <cellStyle name="Total 3 12" xfId="8315"/>
    <cellStyle name="Total 3 13" xfId="8903"/>
    <cellStyle name="Total 3 14" xfId="8814"/>
    <cellStyle name="Total 3 2" xfId="2409"/>
    <cellStyle name="Total 3 2 10" xfId="7869"/>
    <cellStyle name="Total 3 2 11" xfId="8316"/>
    <cellStyle name="Total 3 2 12" xfId="8904"/>
    <cellStyle name="Total 3 2 13" xfId="8815"/>
    <cellStyle name="Total 3 2 2" xfId="2410"/>
    <cellStyle name="Total 3 2 2 10" xfId="7870"/>
    <cellStyle name="Total 3 2 2 11" xfId="8317"/>
    <cellStyle name="Total 3 2 2 12" xfId="8905"/>
    <cellStyle name="Total 3 2 2 13" xfId="8816"/>
    <cellStyle name="Total 3 2 2 2" xfId="2411"/>
    <cellStyle name="Total 3 2 2 2 10" xfId="8318"/>
    <cellStyle name="Total 3 2 2 2 11" xfId="8906"/>
    <cellStyle name="Total 3 2 2 2 12" xfId="8817"/>
    <cellStyle name="Total 3 2 2 2 2" xfId="4031"/>
    <cellStyle name="Total 3 2 2 2 3" xfId="4748"/>
    <cellStyle name="Total 3 2 2 2 4" xfId="4409"/>
    <cellStyle name="Total 3 2 2 2 5" xfId="5793"/>
    <cellStyle name="Total 3 2 2 2 6" xfId="6314"/>
    <cellStyle name="Total 3 2 2 2 7" xfId="6230"/>
    <cellStyle name="Total 3 2 2 2 8" xfId="3074"/>
    <cellStyle name="Total 3 2 2 2 9" xfId="7871"/>
    <cellStyle name="Total 3 2 2 3" xfId="4030"/>
    <cellStyle name="Total 3 2 2 4" xfId="4747"/>
    <cellStyle name="Total 3 2 2 5" xfId="4408"/>
    <cellStyle name="Total 3 2 2 6" xfId="5792"/>
    <cellStyle name="Total 3 2 2 7" xfId="6313"/>
    <cellStyle name="Total 3 2 2 8" xfId="6229"/>
    <cellStyle name="Total 3 2 2 9" xfId="3081"/>
    <cellStyle name="Total 3 2 2_анекси - фирми со кредити(КРИС)" xfId="2412"/>
    <cellStyle name="Total 3 2 3" xfId="4029"/>
    <cellStyle name="Total 3 2 4" xfId="4746"/>
    <cellStyle name="Total 3 2 5" xfId="4407"/>
    <cellStyle name="Total 3 2 6" xfId="5791"/>
    <cellStyle name="Total 3 2 7" xfId="6312"/>
    <cellStyle name="Total 3 2 8" xfId="6228"/>
    <cellStyle name="Total 3 2 9" xfId="3100"/>
    <cellStyle name="Total 3 2_aneks pokazateli-dejnosti" xfId="2413"/>
    <cellStyle name="Total 3 3" xfId="2414"/>
    <cellStyle name="Total 3 3 10" xfId="7872"/>
    <cellStyle name="Total 3 3 11" xfId="8319"/>
    <cellStyle name="Total 3 3 12" xfId="8907"/>
    <cellStyle name="Total 3 3 13" xfId="8818"/>
    <cellStyle name="Total 3 3 2" xfId="2415"/>
    <cellStyle name="Total 3 3 2 10" xfId="8320"/>
    <cellStyle name="Total 3 3 2 11" xfId="8944"/>
    <cellStyle name="Total 3 3 2 12" xfId="8819"/>
    <cellStyle name="Total 3 3 2 2" xfId="4033"/>
    <cellStyle name="Total 3 3 2 3" xfId="4750"/>
    <cellStyle name="Total 3 3 2 4" xfId="4076"/>
    <cellStyle name="Total 3 3 2 5" xfId="5795"/>
    <cellStyle name="Total 3 3 2 6" xfId="6316"/>
    <cellStyle name="Total 3 3 2 7" xfId="6232"/>
    <cellStyle name="Total 3 3 2 8" xfId="3066"/>
    <cellStyle name="Total 3 3 2 9" xfId="7873"/>
    <cellStyle name="Total 3 3 3" xfId="4032"/>
    <cellStyle name="Total 3 3 4" xfId="4749"/>
    <cellStyle name="Total 3 3 5" xfId="4077"/>
    <cellStyle name="Total 3 3 6" xfId="5794"/>
    <cellStyle name="Total 3 3 7" xfId="6315"/>
    <cellStyle name="Total 3 3 8" xfId="6231"/>
    <cellStyle name="Total 3 3 9" xfId="3067"/>
    <cellStyle name="Total 3 3_анекси - фирми со кредити(КРИС)" xfId="2416"/>
    <cellStyle name="Total 3 4" xfId="4028"/>
    <cellStyle name="Total 3 5" xfId="4745"/>
    <cellStyle name="Total 3 6" xfId="4406"/>
    <cellStyle name="Total 3 7" xfId="5790"/>
    <cellStyle name="Total 3 8" xfId="6311"/>
    <cellStyle name="Total 3 9" xfId="6227"/>
    <cellStyle name="Total 3_aneks pokazateli-dejnosti" xfId="2417"/>
    <cellStyle name="Total 4" xfId="2418"/>
    <cellStyle name="Total 4 10" xfId="6933"/>
    <cellStyle name="Total 4 11" xfId="7874"/>
    <cellStyle name="Total 4 12" xfId="8321"/>
    <cellStyle name="Total 4 13" xfId="8945"/>
    <cellStyle name="Total 4 14" xfId="8820"/>
    <cellStyle name="Total 4 2" xfId="2419"/>
    <cellStyle name="Total 4 2 10" xfId="7875"/>
    <cellStyle name="Total 4 2 11" xfId="8322"/>
    <cellStyle name="Total 4 2 12" xfId="8946"/>
    <cellStyle name="Total 4 2 13" xfId="8821"/>
    <cellStyle name="Total 4 2 2" xfId="2420"/>
    <cellStyle name="Total 4 2 2 10" xfId="7876"/>
    <cellStyle name="Total 4 2 2 11" xfId="8323"/>
    <cellStyle name="Total 4 2 2 12" xfId="8947"/>
    <cellStyle name="Total 4 2 2 13" xfId="8822"/>
    <cellStyle name="Total 4 2 2 2" xfId="2421"/>
    <cellStyle name="Total 4 2 2 2 10" xfId="8324"/>
    <cellStyle name="Total 4 2 2 2 11" xfId="8948"/>
    <cellStyle name="Total 4 2 2 2 12" xfId="8823"/>
    <cellStyle name="Total 4 2 2 2 2" xfId="4037"/>
    <cellStyle name="Total 4 2 2 2 3" xfId="4754"/>
    <cellStyle name="Total 4 2 2 2 4" xfId="4413"/>
    <cellStyle name="Total 4 2 2 2 5" xfId="5799"/>
    <cellStyle name="Total 4 2 2 2 6" xfId="6320"/>
    <cellStyle name="Total 4 2 2 2 7" xfId="6234"/>
    <cellStyle name="Total 4 2 2 2 8" xfId="5308"/>
    <cellStyle name="Total 4 2 2 2 9" xfId="7877"/>
    <cellStyle name="Total 4 2 2 3" xfId="4036"/>
    <cellStyle name="Total 4 2 2 4" xfId="4753"/>
    <cellStyle name="Total 4 2 2 5" xfId="4412"/>
    <cellStyle name="Total 4 2 2 6" xfId="5798"/>
    <cellStyle name="Total 4 2 2 7" xfId="6319"/>
    <cellStyle name="Total 4 2 2 8" xfId="5844"/>
    <cellStyle name="Total 4 2 2 9" xfId="5327"/>
    <cellStyle name="Total 4 2 2_анекси - фирми со кредити(КРИС)" xfId="2422"/>
    <cellStyle name="Total 4 2 3" xfId="4035"/>
    <cellStyle name="Total 4 2 4" xfId="4752"/>
    <cellStyle name="Total 4 2 5" xfId="4411"/>
    <cellStyle name="Total 4 2 6" xfId="5797"/>
    <cellStyle name="Total 4 2 7" xfId="6318"/>
    <cellStyle name="Total 4 2 8" xfId="6396"/>
    <cellStyle name="Total 4 2 9" xfId="3065"/>
    <cellStyle name="Total 4 2_aneks pokazateli-dejnosti" xfId="2423"/>
    <cellStyle name="Total 4 3" xfId="2424"/>
    <cellStyle name="Total 4 3 10" xfId="7878"/>
    <cellStyle name="Total 4 3 11" xfId="8325"/>
    <cellStyle name="Total 4 3 12" xfId="8949"/>
    <cellStyle name="Total 4 3 13" xfId="8824"/>
    <cellStyle name="Total 4 3 2" xfId="2425"/>
    <cellStyle name="Total 4 3 2 10" xfId="8326"/>
    <cellStyle name="Total 4 3 2 11" xfId="8950"/>
    <cellStyle name="Total 4 3 2 12" xfId="8825"/>
    <cellStyle name="Total 4 3 2 2" xfId="4039"/>
    <cellStyle name="Total 4 3 2 3" xfId="4756"/>
    <cellStyle name="Total 4 3 2 4" xfId="4805"/>
    <cellStyle name="Total 4 3 2 5" xfId="5801"/>
    <cellStyle name="Total 4 3 2 6" xfId="6322"/>
    <cellStyle name="Total 4 3 2 7" xfId="6236"/>
    <cellStyle name="Total 4 3 2 8" xfId="5325"/>
    <cellStyle name="Total 4 3 2 9" xfId="7879"/>
    <cellStyle name="Total 4 3 3" xfId="4038"/>
    <cellStyle name="Total 4 3 4" xfId="4755"/>
    <cellStyle name="Total 4 3 5" xfId="4414"/>
    <cellStyle name="Total 4 3 6" xfId="5800"/>
    <cellStyle name="Total 4 3 7" xfId="6321"/>
    <cellStyle name="Total 4 3 8" xfId="6235"/>
    <cellStyle name="Total 4 3 9" xfId="3064"/>
    <cellStyle name="Total 4 3_анекси - фирми со кредити(КРИС)" xfId="2426"/>
    <cellStyle name="Total 4 4" xfId="4034"/>
    <cellStyle name="Total 4 5" xfId="4751"/>
    <cellStyle name="Total 4 6" xfId="4410"/>
    <cellStyle name="Total 4 7" xfId="5796"/>
    <cellStyle name="Total 4 8" xfId="6317"/>
    <cellStyle name="Total 4 9" xfId="6233"/>
    <cellStyle name="Total 4_aneks pokazateli-dejnosti" xfId="2427"/>
    <cellStyle name="Total 5" xfId="2428"/>
    <cellStyle name="Total 5 10" xfId="6939"/>
    <cellStyle name="Total 5 11" xfId="7880"/>
    <cellStyle name="Total 5 12" xfId="8327"/>
    <cellStyle name="Total 5 13" xfId="8951"/>
    <cellStyle name="Total 5 14" xfId="8826"/>
    <cellStyle name="Total 5 2" xfId="2429"/>
    <cellStyle name="Total 5 2 10" xfId="7881"/>
    <cellStyle name="Total 5 2 11" xfId="8328"/>
    <cellStyle name="Total 5 2 12" xfId="8952"/>
    <cellStyle name="Total 5 2 13" xfId="8827"/>
    <cellStyle name="Total 5 2 2" xfId="2430"/>
    <cellStyle name="Total 5 2 2 10" xfId="7882"/>
    <cellStyle name="Total 5 2 2 11" xfId="8329"/>
    <cellStyle name="Total 5 2 2 12" xfId="8953"/>
    <cellStyle name="Total 5 2 2 13" xfId="8828"/>
    <cellStyle name="Total 5 2 2 2" xfId="2431"/>
    <cellStyle name="Total 5 2 2 2 10" xfId="8330"/>
    <cellStyle name="Total 5 2 2 2 11" xfId="8954"/>
    <cellStyle name="Total 5 2 2 2 12" xfId="8829"/>
    <cellStyle name="Total 5 2 2 2 2" xfId="4043"/>
    <cellStyle name="Total 5 2 2 2 3" xfId="4760"/>
    <cellStyle name="Total 5 2 2 2 4" xfId="4650"/>
    <cellStyle name="Total 5 2 2 2 5" xfId="5805"/>
    <cellStyle name="Total 5 2 2 2 6" xfId="6326"/>
    <cellStyle name="Total 5 2 2 2 7" xfId="5833"/>
    <cellStyle name="Total 5 2 2 2 8" xfId="5919"/>
    <cellStyle name="Total 5 2 2 2 9" xfId="7883"/>
    <cellStyle name="Total 5 2 2 3" xfId="4042"/>
    <cellStyle name="Total 5 2 2 4" xfId="4759"/>
    <cellStyle name="Total 5 2 2 5" xfId="4649"/>
    <cellStyle name="Total 5 2 2 6" xfId="5804"/>
    <cellStyle name="Total 5 2 2 7" xfId="6325"/>
    <cellStyle name="Total 5 2 2 8" xfId="6239"/>
    <cellStyle name="Total 5 2 2 9" xfId="5918"/>
    <cellStyle name="Total 5 2 2_анекси - фирми со кредити(КРИС)" xfId="2432"/>
    <cellStyle name="Total 5 2 3" xfId="4041"/>
    <cellStyle name="Total 5 2 4" xfId="4758"/>
    <cellStyle name="Total 5 2 5" xfId="4648"/>
    <cellStyle name="Total 5 2 6" xfId="5803"/>
    <cellStyle name="Total 5 2 7" xfId="6324"/>
    <cellStyle name="Total 5 2 8" xfId="6238"/>
    <cellStyle name="Total 5 2 9" xfId="5917"/>
    <cellStyle name="Total 5 2_aneks pokazateli-dejnosti" xfId="2433"/>
    <cellStyle name="Total 5 3" xfId="2434"/>
    <cellStyle name="Total 5 3 10" xfId="7884"/>
    <cellStyle name="Total 5 3 11" xfId="8331"/>
    <cellStyle name="Total 5 3 12" xfId="8955"/>
    <cellStyle name="Total 5 3 13" xfId="8830"/>
    <cellStyle name="Total 5 3 2" xfId="2435"/>
    <cellStyle name="Total 5 3 2 10" xfId="8332"/>
    <cellStyle name="Total 5 3 2 11" xfId="8956"/>
    <cellStyle name="Total 5 3 2 12" xfId="8831"/>
    <cellStyle name="Total 5 3 2 2" xfId="4045"/>
    <cellStyle name="Total 5 3 2 3" xfId="4762"/>
    <cellStyle name="Total 5 3 2 4" xfId="4652"/>
    <cellStyle name="Total 5 3 2 5" xfId="5807"/>
    <cellStyle name="Total 5 3 2 6" xfId="6328"/>
    <cellStyle name="Total 5 3 2 7" xfId="6240"/>
    <cellStyle name="Total 5 3 2 8" xfId="5921"/>
    <cellStyle name="Total 5 3 2 9" xfId="7885"/>
    <cellStyle name="Total 5 3 3" xfId="4044"/>
    <cellStyle name="Total 5 3 4" xfId="4761"/>
    <cellStyle name="Total 5 3 5" xfId="4651"/>
    <cellStyle name="Total 5 3 6" xfId="5806"/>
    <cellStyle name="Total 5 3 7" xfId="6327"/>
    <cellStyle name="Total 5 3 8" xfId="5732"/>
    <cellStyle name="Total 5 3 9" xfId="5920"/>
    <cellStyle name="Total 5 3_анекси - фирми со кредити(КРИС)" xfId="2436"/>
    <cellStyle name="Total 5 4" xfId="4040"/>
    <cellStyle name="Total 5 5" xfId="4757"/>
    <cellStyle name="Total 5 6" xfId="4647"/>
    <cellStyle name="Total 5 7" xfId="5802"/>
    <cellStyle name="Total 5 8" xfId="6323"/>
    <cellStyle name="Total 5 9" xfId="6237"/>
    <cellStyle name="Total 5_aneks pokazateli-dejnosti" xfId="2437"/>
    <cellStyle name="Total 6" xfId="2438"/>
    <cellStyle name="Total 6 10" xfId="5922"/>
    <cellStyle name="Total 6 11" xfId="7886"/>
    <cellStyle name="Total 6 12" xfId="8333"/>
    <cellStyle name="Total 6 13" xfId="8957"/>
    <cellStyle name="Total 6 14" xfId="8832"/>
    <cellStyle name="Total 6 2" xfId="2439"/>
    <cellStyle name="Total 6 2 10" xfId="7887"/>
    <cellStyle name="Total 6 2 11" xfId="8334"/>
    <cellStyle name="Total 6 2 12" xfId="8958"/>
    <cellStyle name="Total 6 2 13" xfId="8833"/>
    <cellStyle name="Total 6 2 2" xfId="2440"/>
    <cellStyle name="Total 6 2 2 10" xfId="7888"/>
    <cellStyle name="Total 6 2 2 11" xfId="8335"/>
    <cellStyle name="Total 6 2 2 12" xfId="8959"/>
    <cellStyle name="Total 6 2 2 13" xfId="8834"/>
    <cellStyle name="Total 6 2 2 2" xfId="2441"/>
    <cellStyle name="Total 6 2 2 2 10" xfId="8336"/>
    <cellStyle name="Total 6 2 2 2 11" xfId="8960"/>
    <cellStyle name="Total 6 2 2 2 12" xfId="8835"/>
    <cellStyle name="Total 6 2 2 2 2" xfId="4049"/>
    <cellStyle name="Total 6 2 2 2 3" xfId="4766"/>
    <cellStyle name="Total 6 2 2 2 4" xfId="4653"/>
    <cellStyle name="Total 6 2 2 2 5" xfId="5811"/>
    <cellStyle name="Total 6 2 2 2 6" xfId="6332"/>
    <cellStyle name="Total 6 2 2 2 7" xfId="6242"/>
    <cellStyle name="Total 6 2 2 2 8" xfId="6940"/>
    <cellStyle name="Total 6 2 2 2 9" xfId="7889"/>
    <cellStyle name="Total 6 2 2 3" xfId="4048"/>
    <cellStyle name="Total 6 2 2 4" xfId="4765"/>
    <cellStyle name="Total 6 2 2 5" xfId="3968"/>
    <cellStyle name="Total 6 2 2 6" xfId="5810"/>
    <cellStyle name="Total 6 2 2 7" xfId="6331"/>
    <cellStyle name="Total 6 2 2 8" xfId="6241"/>
    <cellStyle name="Total 6 2 2 9" xfId="6974"/>
    <cellStyle name="Total 6 2 2_анекси - фирми со кредити(КРИС)" xfId="2442"/>
    <cellStyle name="Total 6 2 3" xfId="4047"/>
    <cellStyle name="Total 6 2 4" xfId="4764"/>
    <cellStyle name="Total 6 2 5" xfId="4082"/>
    <cellStyle name="Total 6 2 6" xfId="5809"/>
    <cellStyle name="Total 6 2 7" xfId="6330"/>
    <cellStyle name="Total 6 2 8" xfId="5733"/>
    <cellStyle name="Total 6 2 9" xfId="6927"/>
    <cellStyle name="Total 6 2_aneks pokazateli-dejnosti" xfId="2443"/>
    <cellStyle name="Total 6 3" xfId="2444"/>
    <cellStyle name="Total 6 3 10" xfId="7890"/>
    <cellStyle name="Total 6 3 11" xfId="8337"/>
    <cellStyle name="Total 6 3 12" xfId="8961"/>
    <cellStyle name="Total 6 3 13" xfId="8836"/>
    <cellStyle name="Total 6 3 2" xfId="2445"/>
    <cellStyle name="Total 6 3 2 10" xfId="8338"/>
    <cellStyle name="Total 6 3 2 11" xfId="8962"/>
    <cellStyle name="Total 6 3 2 12" xfId="8837"/>
    <cellStyle name="Total 6 3 2 2" xfId="4051"/>
    <cellStyle name="Total 6 3 2 3" xfId="4768"/>
    <cellStyle name="Total 6 3 2 4" xfId="3970"/>
    <cellStyle name="Total 6 3 2 5" xfId="5813"/>
    <cellStyle name="Total 6 3 2 6" xfId="6334"/>
    <cellStyle name="Total 6 3 2 7" xfId="6244"/>
    <cellStyle name="Total 6 3 2 8" xfId="5924"/>
    <cellStyle name="Total 6 3 2 9" xfId="7891"/>
    <cellStyle name="Total 6 3 3" xfId="4050"/>
    <cellStyle name="Total 6 3 4" xfId="4767"/>
    <cellStyle name="Total 6 3 5" xfId="4073"/>
    <cellStyle name="Total 6 3 6" xfId="5812"/>
    <cellStyle name="Total 6 3 7" xfId="6333"/>
    <cellStyle name="Total 6 3 8" xfId="6243"/>
    <cellStyle name="Total 6 3 9" xfId="5923"/>
    <cellStyle name="Total 6 3_анекси - фирми со кредити(КРИС)" xfId="2446"/>
    <cellStyle name="Total 6 4" xfId="4046"/>
    <cellStyle name="Total 6 5" xfId="4763"/>
    <cellStyle name="Total 6 6" xfId="4802"/>
    <cellStyle name="Total 6 7" xfId="5808"/>
    <cellStyle name="Total 6 8" xfId="6329"/>
    <cellStyle name="Total 6 9" xfId="5835"/>
    <cellStyle name="Total 6_aneks pokazateli-dejnosti" xfId="2447"/>
    <cellStyle name="Total 7" xfId="2448"/>
    <cellStyle name="Total 7 10" xfId="5925"/>
    <cellStyle name="Total 7 11" xfId="7892"/>
    <cellStyle name="Total 7 12" xfId="8339"/>
    <cellStyle name="Total 7 13" xfId="8963"/>
    <cellStyle name="Total 7 14" xfId="8838"/>
    <cellStyle name="Total 7 2" xfId="2449"/>
    <cellStyle name="Total 7 2 10" xfId="7893"/>
    <cellStyle name="Total 7 2 11" xfId="8340"/>
    <cellStyle name="Total 7 2 12" xfId="8964"/>
    <cellStyle name="Total 7 2 13" xfId="8839"/>
    <cellStyle name="Total 7 2 2" xfId="2450"/>
    <cellStyle name="Total 7 2 2 10" xfId="7894"/>
    <cellStyle name="Total 7 2 2 11" xfId="8341"/>
    <cellStyle name="Total 7 2 2 12" xfId="8965"/>
    <cellStyle name="Total 7 2 2 13" xfId="8840"/>
    <cellStyle name="Total 7 2 2 2" xfId="2451"/>
    <cellStyle name="Total 7 2 2 2 10" xfId="8342"/>
    <cellStyle name="Total 7 2 2 2 11" xfId="8966"/>
    <cellStyle name="Total 7 2 2 2 12" xfId="8841"/>
    <cellStyle name="Total 7 2 2 2 2" xfId="4055"/>
    <cellStyle name="Total 7 2 2 2 3" xfId="4772"/>
    <cellStyle name="Total 7 2 2 2 4" xfId="4657"/>
    <cellStyle name="Total 7 2 2 2 5" xfId="5817"/>
    <cellStyle name="Total 7 2 2 2 6" xfId="6338"/>
    <cellStyle name="Total 7 2 2 2 7" xfId="6248"/>
    <cellStyle name="Total 7 2 2 2 8" xfId="5928"/>
    <cellStyle name="Total 7 2 2 2 9" xfId="7895"/>
    <cellStyle name="Total 7 2 2 3" xfId="4054"/>
    <cellStyle name="Total 7 2 2 4" xfId="4771"/>
    <cellStyle name="Total 7 2 2 5" xfId="4656"/>
    <cellStyle name="Total 7 2 2 6" xfId="5816"/>
    <cellStyle name="Total 7 2 2 7" xfId="6337"/>
    <cellStyle name="Total 7 2 2 8" xfId="6247"/>
    <cellStyle name="Total 7 2 2 9" xfId="5927"/>
    <cellStyle name="Total 7 2 2_анекси - фирми со кредити(КРИС)" xfId="2452"/>
    <cellStyle name="Total 7 2 3" xfId="4053"/>
    <cellStyle name="Total 7 2 4" xfId="4770"/>
    <cellStyle name="Total 7 2 5" xfId="4655"/>
    <cellStyle name="Total 7 2 6" xfId="5815"/>
    <cellStyle name="Total 7 2 7" xfId="6336"/>
    <cellStyle name="Total 7 2 8" xfId="6246"/>
    <cellStyle name="Total 7 2 9" xfId="5926"/>
    <cellStyle name="Total 7 2_aneks pokazateli-dejnosti" xfId="2453"/>
    <cellStyle name="Total 7 3" xfId="2454"/>
    <cellStyle name="Total 7 3 10" xfId="7896"/>
    <cellStyle name="Total 7 3 11" xfId="8343"/>
    <cellStyle name="Total 7 3 12" xfId="8967"/>
    <cellStyle name="Total 7 3 13" xfId="8842"/>
    <cellStyle name="Total 7 3 2" xfId="2455"/>
    <cellStyle name="Total 7 3 2 10" xfId="8344"/>
    <cellStyle name="Total 7 3 2 11" xfId="8968"/>
    <cellStyle name="Total 7 3 2 12" xfId="8843"/>
    <cellStyle name="Total 7 3 2 2" xfId="4057"/>
    <cellStyle name="Total 7 3 2 3" xfId="4774"/>
    <cellStyle name="Total 7 3 2 4" xfId="4659"/>
    <cellStyle name="Total 7 3 2 5" xfId="5819"/>
    <cellStyle name="Total 7 3 2 6" xfId="6340"/>
    <cellStyle name="Total 7 3 2 7" xfId="6250"/>
    <cellStyle name="Total 7 3 2 8" xfId="5930"/>
    <cellStyle name="Total 7 3 2 9" xfId="7897"/>
    <cellStyle name="Total 7 3 3" xfId="4056"/>
    <cellStyle name="Total 7 3 4" xfId="4773"/>
    <cellStyle name="Total 7 3 5" xfId="4658"/>
    <cellStyle name="Total 7 3 6" xfId="5818"/>
    <cellStyle name="Total 7 3 7" xfId="6339"/>
    <cellStyle name="Total 7 3 8" xfId="6249"/>
    <cellStyle name="Total 7 3 9" xfId="5929"/>
    <cellStyle name="Total 7 3_анекси - фирми со кредити(КРИС)" xfId="2456"/>
    <cellStyle name="Total 7 4" xfId="4052"/>
    <cellStyle name="Total 7 5" xfId="4769"/>
    <cellStyle name="Total 7 6" xfId="4654"/>
    <cellStyle name="Total 7 7" xfId="5814"/>
    <cellStyle name="Total 7 8" xfId="6335"/>
    <cellStyle name="Total 7 9" xfId="6245"/>
    <cellStyle name="Total 7_aneks pokazateli-dejnosti" xfId="2457"/>
    <cellStyle name="Total 8" xfId="2458"/>
    <cellStyle name="Total 8 10" xfId="5931"/>
    <cellStyle name="Total 8 11" xfId="7898"/>
    <cellStyle name="Total 8 12" xfId="8345"/>
    <cellStyle name="Total 8 13" xfId="8969"/>
    <cellStyle name="Total 8 14" xfId="8844"/>
    <cellStyle name="Total 8 2" xfId="2459"/>
    <cellStyle name="Total 8 2 10" xfId="7899"/>
    <cellStyle name="Total 8 2 11" xfId="8346"/>
    <cellStyle name="Total 8 2 12" xfId="8970"/>
    <cellStyle name="Total 8 2 13" xfId="9139"/>
    <cellStyle name="Total 8 2 2" xfId="2460"/>
    <cellStyle name="Total 8 2 2 10" xfId="7900"/>
    <cellStyle name="Total 8 2 2 11" xfId="8347"/>
    <cellStyle name="Total 8 2 2 12" xfId="8971"/>
    <cellStyle name="Total 8 2 2 13" xfId="9140"/>
    <cellStyle name="Total 8 2 2 2" xfId="2461"/>
    <cellStyle name="Total 8 2 2 2 10" xfId="8348"/>
    <cellStyle name="Total 8 2 2 2 11" xfId="8972"/>
    <cellStyle name="Total 8 2 2 2 12" xfId="9141"/>
    <cellStyle name="Total 8 2 2 2 2" xfId="4061"/>
    <cellStyle name="Total 8 2 2 2 3" xfId="4778"/>
    <cellStyle name="Total 8 2 2 2 4" xfId="4663"/>
    <cellStyle name="Total 8 2 2 2 5" xfId="5823"/>
    <cellStyle name="Total 8 2 2 2 6" xfId="6344"/>
    <cellStyle name="Total 8 2 2 2 7" xfId="6949"/>
    <cellStyle name="Total 8 2 2 2 8" xfId="5934"/>
    <cellStyle name="Total 8 2 2 2 9" xfId="7901"/>
    <cellStyle name="Total 8 2 2 3" xfId="4060"/>
    <cellStyle name="Total 8 2 2 4" xfId="4777"/>
    <cellStyle name="Total 8 2 2 5" xfId="4662"/>
    <cellStyle name="Total 8 2 2 6" xfId="5822"/>
    <cellStyle name="Total 8 2 2 7" xfId="6343"/>
    <cellStyle name="Total 8 2 2 8" xfId="6948"/>
    <cellStyle name="Total 8 2 2 9" xfId="5933"/>
    <cellStyle name="Total 8 2 2_анекси - фирми со кредити(КРИС)" xfId="2462"/>
    <cellStyle name="Total 8 2 3" xfId="4059"/>
    <cellStyle name="Total 8 2 4" xfId="4776"/>
    <cellStyle name="Total 8 2 5" xfId="4661"/>
    <cellStyle name="Total 8 2 6" xfId="5821"/>
    <cellStyle name="Total 8 2 7" xfId="6342"/>
    <cellStyle name="Total 8 2 8" xfId="6252"/>
    <cellStyle name="Total 8 2 9" xfId="5932"/>
    <cellStyle name="Total 8 2_aneks pokazateli-dejnosti" xfId="2463"/>
    <cellStyle name="Total 8 3" xfId="2464"/>
    <cellStyle name="Total 8 3 10" xfId="7902"/>
    <cellStyle name="Total 8 3 11" xfId="8349"/>
    <cellStyle name="Total 8 3 12" xfId="8973"/>
    <cellStyle name="Total 8 3 13" xfId="9142"/>
    <cellStyle name="Total 8 3 2" xfId="2465"/>
    <cellStyle name="Total 8 3 2 10" xfId="8350"/>
    <cellStyle name="Total 8 3 2 11" xfId="8974"/>
    <cellStyle name="Total 8 3 2 12" xfId="9143"/>
    <cellStyle name="Total 8 3 2 2" xfId="4063"/>
    <cellStyle name="Total 8 3 2 3" xfId="4780"/>
    <cellStyle name="Total 8 3 2 4" xfId="4665"/>
    <cellStyle name="Total 8 3 2 5" xfId="5825"/>
    <cellStyle name="Total 8 3 2 6" xfId="6346"/>
    <cellStyle name="Total 8 3 2 7" xfId="6951"/>
    <cellStyle name="Total 8 3 2 8" xfId="5936"/>
    <cellStyle name="Total 8 3 2 9" xfId="7903"/>
    <cellStyle name="Total 8 3 3" xfId="4062"/>
    <cellStyle name="Total 8 3 4" xfId="4779"/>
    <cellStyle name="Total 8 3 5" xfId="4664"/>
    <cellStyle name="Total 8 3 6" xfId="5824"/>
    <cellStyle name="Total 8 3 7" xfId="6345"/>
    <cellStyle name="Total 8 3 8" xfId="6950"/>
    <cellStyle name="Total 8 3 9" xfId="5935"/>
    <cellStyle name="Total 8 3_анекси - фирми со кредити(КРИС)" xfId="2466"/>
    <cellStyle name="Total 8 4" xfId="4058"/>
    <cellStyle name="Total 8 5" xfId="4775"/>
    <cellStyle name="Total 8 6" xfId="4660"/>
    <cellStyle name="Total 8 7" xfId="5820"/>
    <cellStyle name="Total 8 8" xfId="6341"/>
    <cellStyle name="Total 8 9" xfId="6251"/>
    <cellStyle name="Total 8_aneks pokazateli-dejnosti" xfId="2467"/>
    <cellStyle name="Total 9" xfId="2468"/>
    <cellStyle name="Total 9 10" xfId="5937"/>
    <cellStyle name="Total 9 11" xfId="7904"/>
    <cellStyle name="Total 9 12" xfId="8351"/>
    <cellStyle name="Total 9 13" xfId="8975"/>
    <cellStyle name="Total 9 14" xfId="9144"/>
    <cellStyle name="Total 9 2" xfId="2469"/>
    <cellStyle name="Total 9 2 10" xfId="7905"/>
    <cellStyle name="Total 9 2 11" xfId="8352"/>
    <cellStyle name="Total 9 2 12" xfId="8976"/>
    <cellStyle name="Total 9 2 13" xfId="9145"/>
    <cellStyle name="Total 9 2 2" xfId="2470"/>
    <cellStyle name="Total 9 2 2 10" xfId="7906"/>
    <cellStyle name="Total 9 2 2 11" xfId="8353"/>
    <cellStyle name="Total 9 2 2 12" xfId="8977"/>
    <cellStyle name="Total 9 2 2 13" xfId="9146"/>
    <cellStyle name="Total 9 2 2 2" xfId="2471"/>
    <cellStyle name="Total 9 2 2 2 10" xfId="8354"/>
    <cellStyle name="Total 9 2 2 2 11" xfId="8978"/>
    <cellStyle name="Total 9 2 2 2 12" xfId="9147"/>
    <cellStyle name="Total 9 2 2 2 2" xfId="4067"/>
    <cellStyle name="Total 9 2 2 2 3" xfId="4784"/>
    <cellStyle name="Total 9 2 2 2 4" xfId="4669"/>
    <cellStyle name="Total 9 2 2 2 5" xfId="5829"/>
    <cellStyle name="Total 9 2 2 2 6" xfId="6350"/>
    <cellStyle name="Total 9 2 2 2 7" xfId="6955"/>
    <cellStyle name="Total 9 2 2 2 8" xfId="5940"/>
    <cellStyle name="Total 9 2 2 2 9" xfId="7907"/>
    <cellStyle name="Total 9 2 2 3" xfId="4066"/>
    <cellStyle name="Total 9 2 2 4" xfId="4783"/>
    <cellStyle name="Total 9 2 2 5" xfId="4668"/>
    <cellStyle name="Total 9 2 2 6" xfId="5828"/>
    <cellStyle name="Total 9 2 2 7" xfId="6349"/>
    <cellStyle name="Total 9 2 2 8" xfId="6954"/>
    <cellStyle name="Total 9 2 2 9" xfId="5939"/>
    <cellStyle name="Total 9 2 2_анекси - фирми со кредити(КРИС)" xfId="2472"/>
    <cellStyle name="Total 9 2 3" xfId="4065"/>
    <cellStyle name="Total 9 2 4" xfId="4782"/>
    <cellStyle name="Total 9 2 5" xfId="4667"/>
    <cellStyle name="Total 9 2 6" xfId="5827"/>
    <cellStyle name="Total 9 2 7" xfId="6348"/>
    <cellStyle name="Total 9 2 8" xfId="6953"/>
    <cellStyle name="Total 9 2 9" xfId="5938"/>
    <cellStyle name="Total 9 2_aneks pokazateli-dejnosti" xfId="2473"/>
    <cellStyle name="Total 9 3" xfId="2474"/>
    <cellStyle name="Total 9 3 10" xfId="7908"/>
    <cellStyle name="Total 9 3 11" xfId="8355"/>
    <cellStyle name="Total 9 3 12" xfId="8979"/>
    <cellStyle name="Total 9 3 13" xfId="9148"/>
    <cellStyle name="Total 9 3 2" xfId="2475"/>
    <cellStyle name="Total 9 3 2 10" xfId="8356"/>
    <cellStyle name="Total 9 3 2 11" xfId="8980"/>
    <cellStyle name="Total 9 3 2 12" xfId="9149"/>
    <cellStyle name="Total 9 3 2 2" xfId="4069"/>
    <cellStyle name="Total 9 3 2 3" xfId="4786"/>
    <cellStyle name="Total 9 3 2 4" xfId="4671"/>
    <cellStyle name="Total 9 3 2 5" xfId="5831"/>
    <cellStyle name="Total 9 3 2 6" xfId="6352"/>
    <cellStyle name="Total 9 3 2 7" xfId="6957"/>
    <cellStyle name="Total 9 3 2 8" xfId="5942"/>
    <cellStyle name="Total 9 3 2 9" xfId="7909"/>
    <cellStyle name="Total 9 3 3" xfId="4068"/>
    <cellStyle name="Total 9 3 4" xfId="4785"/>
    <cellStyle name="Total 9 3 5" xfId="4670"/>
    <cellStyle name="Total 9 3 6" xfId="5830"/>
    <cellStyle name="Total 9 3 7" xfId="6351"/>
    <cellStyle name="Total 9 3 8" xfId="6956"/>
    <cellStyle name="Total 9 3 9" xfId="5941"/>
    <cellStyle name="Total 9 3_анекси - фирми со кредити(КРИС)" xfId="2476"/>
    <cellStyle name="Total 9 4" xfId="4064"/>
    <cellStyle name="Total 9 5" xfId="4781"/>
    <cellStyle name="Total 9 6" xfId="4666"/>
    <cellStyle name="Total 9 7" xfId="5826"/>
    <cellStyle name="Total 9 8" xfId="6347"/>
    <cellStyle name="Total 9 9" xfId="6952"/>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externalLink" Target="externalLinks/externalLink68.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 val="F1data"/>
      <sheetName val="F2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 val="WB"/>
      <sheetName val="BOP9703_stress"/>
      <sheetName val="Input-M"/>
      <sheetName val="Input-A"/>
      <sheetName val="Out to DSA"/>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 val="Montabs:ju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BG SINAWA"/>
      <sheetName val="INFleve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refreshError="1"/>
      <sheetData sheetId="34" refreshError="1"/>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
  <sheetViews>
    <sheetView tabSelected="1" workbookViewId="0"/>
  </sheetViews>
  <sheetFormatPr defaultRowHeight="12.75"/>
  <cols>
    <col min="1" max="1" width="3" customWidth="1"/>
  </cols>
  <sheetData>
    <row r="2" spans="2:19" ht="19.5">
      <c r="B2" s="288" t="s">
        <v>202</v>
      </c>
      <c r="C2" s="288"/>
      <c r="D2" s="288"/>
      <c r="E2" s="288"/>
      <c r="F2" s="288"/>
      <c r="G2" s="288"/>
      <c r="H2" s="288"/>
      <c r="I2" s="288"/>
      <c r="J2" s="288"/>
      <c r="K2" s="288"/>
      <c r="L2" s="288"/>
      <c r="M2" s="288"/>
      <c r="N2" s="288"/>
      <c r="O2" s="296"/>
      <c r="P2" s="296"/>
      <c r="Q2" s="296"/>
      <c r="R2" s="296"/>
      <c r="S2" s="296"/>
    </row>
    <row r="3" spans="2:19">
      <c r="B3" s="289"/>
      <c r="C3" s="289"/>
      <c r="D3" s="289"/>
      <c r="E3" s="289"/>
      <c r="F3" s="289"/>
      <c r="G3" s="289"/>
    </row>
    <row r="4" spans="2:19" ht="15">
      <c r="B4" s="642" t="s">
        <v>192</v>
      </c>
      <c r="C4" s="643"/>
      <c r="D4" s="643"/>
      <c r="E4" s="643"/>
      <c r="F4" s="643"/>
      <c r="G4" s="643"/>
      <c r="H4" s="644"/>
      <c r="I4" s="644"/>
      <c r="J4" s="644"/>
      <c r="K4" s="644"/>
      <c r="L4" s="644"/>
      <c r="M4" s="644"/>
      <c r="N4" s="644"/>
      <c r="O4" s="644"/>
      <c r="P4" s="644"/>
      <c r="Q4" s="644"/>
      <c r="R4" s="645"/>
      <c r="S4" s="645"/>
    </row>
    <row r="5" spans="2:19" ht="15">
      <c r="B5" s="642" t="s">
        <v>193</v>
      </c>
      <c r="C5" s="643"/>
      <c r="D5" s="643"/>
      <c r="E5" s="643"/>
      <c r="F5" s="643"/>
      <c r="G5" s="643"/>
      <c r="H5" s="644"/>
      <c r="I5" s="644"/>
      <c r="J5" s="644"/>
      <c r="K5" s="644"/>
      <c r="L5" s="644"/>
      <c r="M5" s="644"/>
      <c r="N5" s="644"/>
      <c r="O5" s="644"/>
      <c r="P5" s="644"/>
      <c r="Q5" s="644"/>
      <c r="R5" s="645"/>
      <c r="S5" s="645"/>
    </row>
    <row r="6" spans="2:19" ht="15">
      <c r="B6" s="642" t="s">
        <v>194</v>
      </c>
      <c r="C6" s="643"/>
      <c r="D6" s="643"/>
      <c r="E6" s="643"/>
      <c r="F6" s="643"/>
      <c r="G6" s="643"/>
      <c r="H6" s="644"/>
      <c r="I6" s="644"/>
      <c r="J6" s="644"/>
      <c r="K6" s="644"/>
      <c r="L6" s="644"/>
      <c r="M6" s="644"/>
      <c r="N6" s="644"/>
      <c r="O6" s="644"/>
      <c r="P6" s="644"/>
      <c r="Q6" s="644"/>
      <c r="R6" s="645"/>
      <c r="S6" s="645"/>
    </row>
    <row r="7" spans="2:19" ht="15">
      <c r="B7" s="642" t="s">
        <v>195</v>
      </c>
      <c r="C7" s="643"/>
      <c r="D7" s="643"/>
      <c r="E7" s="643"/>
      <c r="F7" s="643"/>
      <c r="G7" s="643"/>
      <c r="H7" s="644"/>
      <c r="I7" s="644"/>
      <c r="J7" s="644"/>
      <c r="K7" s="644"/>
      <c r="L7" s="644"/>
      <c r="M7" s="644"/>
      <c r="N7" s="644"/>
      <c r="O7" s="644"/>
      <c r="P7" s="644"/>
      <c r="Q7" s="644"/>
      <c r="R7" s="645"/>
      <c r="S7" s="645"/>
    </row>
    <row r="8" spans="2:19" ht="15">
      <c r="B8" s="642" t="s">
        <v>196</v>
      </c>
      <c r="C8" s="643"/>
      <c r="D8" s="643"/>
      <c r="E8" s="643"/>
      <c r="F8" s="643"/>
      <c r="G8" s="643"/>
      <c r="H8" s="644"/>
      <c r="I8" s="644"/>
      <c r="J8" s="644"/>
      <c r="K8" s="644"/>
      <c r="L8" s="644"/>
      <c r="M8" s="644"/>
      <c r="N8" s="644"/>
      <c r="O8" s="644"/>
      <c r="P8" s="644"/>
      <c r="Q8" s="644"/>
      <c r="R8" s="645"/>
      <c r="S8" s="645"/>
    </row>
    <row r="9" spans="2:19" ht="15">
      <c r="B9" s="642" t="s">
        <v>197</v>
      </c>
      <c r="C9" s="643"/>
      <c r="D9" s="643"/>
      <c r="E9" s="643"/>
      <c r="F9" s="643"/>
      <c r="G9" s="643"/>
      <c r="H9" s="644"/>
      <c r="I9" s="644"/>
      <c r="J9" s="644"/>
      <c r="K9" s="644"/>
      <c r="L9" s="644"/>
      <c r="M9" s="644"/>
      <c r="N9" s="644"/>
      <c r="O9" s="644"/>
      <c r="P9" s="644"/>
      <c r="Q9" s="644"/>
      <c r="R9" s="645"/>
      <c r="S9" s="645"/>
    </row>
    <row r="10" spans="2:19" ht="15">
      <c r="B10" s="642" t="s">
        <v>198</v>
      </c>
      <c r="C10" s="643"/>
      <c r="D10" s="643"/>
      <c r="E10" s="643"/>
      <c r="F10" s="643"/>
      <c r="G10" s="643"/>
      <c r="H10" s="644"/>
      <c r="I10" s="644"/>
      <c r="J10" s="644"/>
      <c r="K10" s="644"/>
      <c r="L10" s="644"/>
      <c r="M10" s="644"/>
      <c r="N10" s="644"/>
      <c r="O10" s="644"/>
      <c r="P10" s="644"/>
      <c r="Q10" s="644"/>
      <c r="R10" s="645"/>
      <c r="S10" s="645"/>
    </row>
    <row r="11" spans="2:19" ht="15">
      <c r="B11" s="642" t="s">
        <v>199</v>
      </c>
      <c r="C11" s="643"/>
      <c r="D11" s="643"/>
      <c r="E11" s="643"/>
      <c r="F11" s="643"/>
      <c r="G11" s="643"/>
      <c r="H11" s="644"/>
      <c r="I11" s="644"/>
      <c r="J11" s="644"/>
      <c r="K11" s="644"/>
      <c r="L11" s="644"/>
      <c r="M11" s="644"/>
      <c r="N11" s="644"/>
      <c r="O11" s="644"/>
      <c r="P11" s="644"/>
      <c r="Q11" s="644"/>
      <c r="R11" s="645"/>
      <c r="S11" s="645"/>
    </row>
    <row r="12" spans="2:19" ht="15">
      <c r="B12" s="642" t="s">
        <v>200</v>
      </c>
      <c r="C12" s="643"/>
      <c r="D12" s="643"/>
      <c r="E12" s="643"/>
      <c r="F12" s="643"/>
      <c r="G12" s="643"/>
      <c r="H12" s="644"/>
      <c r="I12" s="644"/>
      <c r="J12" s="644"/>
      <c r="K12" s="644"/>
      <c r="L12" s="644"/>
      <c r="M12" s="644"/>
      <c r="N12" s="644"/>
      <c r="O12" s="644"/>
      <c r="P12" s="644"/>
      <c r="Q12" s="644"/>
      <c r="R12" s="645"/>
      <c r="S12" s="645"/>
    </row>
    <row r="13" spans="2:19" ht="15">
      <c r="B13" s="642" t="s">
        <v>201</v>
      </c>
      <c r="C13" s="643"/>
      <c r="D13" s="643"/>
      <c r="E13" s="643"/>
      <c r="F13" s="643"/>
      <c r="G13" s="643"/>
      <c r="H13" s="644"/>
      <c r="I13" s="644"/>
      <c r="J13" s="644"/>
      <c r="K13" s="644"/>
      <c r="L13" s="644"/>
      <c r="M13" s="644"/>
      <c r="N13" s="644"/>
      <c r="O13" s="644"/>
      <c r="P13" s="644"/>
      <c r="Q13" s="644"/>
      <c r="R13" s="645"/>
      <c r="S13" s="645"/>
    </row>
    <row r="14" spans="2:19" ht="15">
      <c r="B14" s="477" t="s">
        <v>688</v>
      </c>
      <c r="C14" s="643"/>
      <c r="D14" s="643"/>
      <c r="E14" s="643"/>
      <c r="F14" s="643"/>
      <c r="G14" s="643"/>
      <c r="H14" s="644"/>
      <c r="I14" s="644"/>
      <c r="J14" s="644"/>
      <c r="K14" s="644"/>
      <c r="L14" s="644"/>
      <c r="M14" s="644"/>
      <c r="N14" s="644"/>
      <c r="O14" s="644"/>
      <c r="P14" s="644"/>
      <c r="Q14" s="644"/>
      <c r="R14" s="645"/>
      <c r="S14" s="645"/>
    </row>
    <row r="15" spans="2:19" ht="15">
      <c r="B15" s="477" t="s">
        <v>689</v>
      </c>
      <c r="C15" s="643"/>
      <c r="D15" s="643"/>
      <c r="E15" s="643"/>
      <c r="F15" s="643"/>
      <c r="G15" s="643"/>
      <c r="H15" s="644"/>
      <c r="I15" s="644"/>
      <c r="J15" s="644"/>
      <c r="K15" s="644"/>
      <c r="L15" s="644"/>
      <c r="M15" s="644"/>
      <c r="N15" s="644"/>
      <c r="O15" s="644"/>
      <c r="P15" s="644"/>
      <c r="Q15" s="644"/>
      <c r="R15" s="645"/>
      <c r="S15" s="645"/>
    </row>
    <row r="16" spans="2:19" ht="15">
      <c r="B16" s="477" t="s">
        <v>690</v>
      </c>
      <c r="C16" s="643"/>
      <c r="D16" s="643"/>
      <c r="E16" s="643"/>
      <c r="F16" s="643"/>
      <c r="G16" s="643"/>
      <c r="H16" s="644"/>
      <c r="I16" s="644"/>
      <c r="J16" s="644"/>
      <c r="K16" s="644"/>
      <c r="L16" s="644"/>
      <c r="M16" s="644"/>
      <c r="N16" s="644"/>
      <c r="O16" s="644"/>
      <c r="P16" s="644"/>
      <c r="Q16" s="644"/>
      <c r="R16" s="645"/>
      <c r="S16" s="645"/>
    </row>
    <row r="17" spans="2:19" ht="15">
      <c r="B17" s="477" t="s">
        <v>691</v>
      </c>
      <c r="C17" s="643"/>
      <c r="D17" s="643"/>
      <c r="E17" s="643"/>
      <c r="F17" s="643"/>
      <c r="G17" s="643"/>
      <c r="H17" s="644"/>
      <c r="I17" s="644"/>
      <c r="J17" s="644"/>
      <c r="K17" s="644"/>
      <c r="L17" s="644"/>
      <c r="M17" s="644"/>
      <c r="N17" s="644"/>
      <c r="O17" s="644"/>
      <c r="P17" s="644"/>
      <c r="Q17" s="644"/>
      <c r="R17" s="645"/>
      <c r="S17" s="645"/>
    </row>
    <row r="18" spans="2:19" ht="15">
      <c r="B18" s="477" t="s">
        <v>692</v>
      </c>
      <c r="C18" s="643"/>
      <c r="D18" s="643"/>
      <c r="E18" s="643"/>
      <c r="F18" s="643"/>
      <c r="G18" s="643"/>
      <c r="H18" s="644"/>
      <c r="I18" s="644"/>
      <c r="J18" s="644"/>
      <c r="K18" s="644"/>
      <c r="L18" s="644"/>
      <c r="M18" s="644"/>
      <c r="N18" s="644"/>
      <c r="O18" s="644"/>
      <c r="P18" s="644"/>
      <c r="Q18" s="644"/>
      <c r="R18" s="645"/>
      <c r="S18" s="645"/>
    </row>
    <row r="19" spans="2:19" ht="15">
      <c r="B19" s="642" t="s">
        <v>740</v>
      </c>
      <c r="C19" s="643"/>
      <c r="D19" s="643"/>
      <c r="E19" s="643"/>
      <c r="F19" s="643"/>
      <c r="G19" s="643"/>
      <c r="H19" s="644"/>
      <c r="I19" s="644"/>
      <c r="J19" s="644"/>
      <c r="K19" s="644"/>
      <c r="L19" s="644"/>
      <c r="M19" s="644"/>
      <c r="N19" s="644"/>
      <c r="O19" s="644"/>
      <c r="P19" s="644"/>
      <c r="Q19" s="644"/>
      <c r="R19" s="645"/>
      <c r="S19" s="645"/>
    </row>
    <row r="20" spans="2:19" ht="15">
      <c r="B20" s="642" t="s">
        <v>741</v>
      </c>
      <c r="C20" s="643"/>
      <c r="D20" s="643"/>
      <c r="E20" s="643"/>
      <c r="F20" s="643"/>
      <c r="G20" s="643"/>
      <c r="H20" s="644"/>
      <c r="I20" s="644"/>
      <c r="J20" s="644"/>
      <c r="K20" s="644"/>
      <c r="L20" s="644"/>
      <c r="M20" s="644"/>
      <c r="N20" s="644"/>
      <c r="O20" s="644"/>
      <c r="P20" s="644"/>
      <c r="Q20" s="644"/>
      <c r="R20" s="645"/>
      <c r="S20" s="645"/>
    </row>
    <row r="21" spans="2:19" ht="15">
      <c r="B21" s="477" t="s">
        <v>700</v>
      </c>
      <c r="C21" s="643"/>
      <c r="D21" s="643"/>
      <c r="E21" s="643"/>
      <c r="F21" s="643"/>
      <c r="G21" s="643"/>
      <c r="H21" s="644"/>
      <c r="I21" s="644"/>
      <c r="J21" s="644"/>
      <c r="K21" s="644"/>
      <c r="L21" s="644"/>
      <c r="M21" s="644"/>
      <c r="N21" s="644"/>
      <c r="O21" s="644"/>
      <c r="P21" s="644"/>
      <c r="Q21" s="644"/>
      <c r="R21" s="645"/>
      <c r="S21" s="645"/>
    </row>
    <row r="22" spans="2:19" ht="15">
      <c r="B22" s="477" t="s">
        <v>693</v>
      </c>
      <c r="C22" s="643"/>
      <c r="D22" s="643"/>
      <c r="E22" s="643"/>
      <c r="F22" s="643"/>
      <c r="G22" s="643"/>
      <c r="H22" s="644"/>
      <c r="I22" s="644"/>
      <c r="J22" s="644"/>
      <c r="K22" s="644"/>
      <c r="L22" s="644"/>
      <c r="M22" s="644"/>
      <c r="N22" s="644"/>
      <c r="O22" s="644"/>
      <c r="P22" s="644"/>
      <c r="Q22" s="644"/>
      <c r="R22" s="645"/>
      <c r="S22" s="645"/>
    </row>
    <row r="23" spans="2:19" ht="15">
      <c r="B23" s="477" t="s">
        <v>694</v>
      </c>
      <c r="C23" s="643"/>
      <c r="D23" s="643"/>
      <c r="E23" s="643"/>
      <c r="F23" s="643"/>
      <c r="G23" s="643"/>
      <c r="H23" s="644"/>
      <c r="I23" s="644"/>
      <c r="J23" s="644"/>
      <c r="K23" s="644"/>
      <c r="L23" s="644"/>
      <c r="M23" s="644"/>
      <c r="N23" s="644"/>
      <c r="O23" s="644"/>
      <c r="P23" s="644"/>
      <c r="Q23" s="644"/>
      <c r="R23" s="645"/>
      <c r="S23" s="645"/>
    </row>
    <row r="24" spans="2:19" ht="15">
      <c r="B24" s="477" t="s">
        <v>695</v>
      </c>
      <c r="C24" s="643"/>
      <c r="D24" s="643"/>
      <c r="E24" s="643"/>
      <c r="F24" s="643"/>
      <c r="G24" s="643"/>
      <c r="H24" s="644"/>
      <c r="I24" s="644"/>
      <c r="J24" s="644"/>
      <c r="K24" s="644"/>
      <c r="L24" s="644"/>
      <c r="M24" s="644"/>
      <c r="N24" s="644"/>
      <c r="O24" s="644"/>
      <c r="P24" s="644"/>
      <c r="Q24" s="644"/>
      <c r="R24" s="645"/>
      <c r="S24" s="645"/>
    </row>
    <row r="25" spans="2:19" ht="15">
      <c r="B25" s="477" t="s">
        <v>696</v>
      </c>
      <c r="C25" s="643"/>
      <c r="D25" s="643"/>
      <c r="E25" s="643"/>
      <c r="F25" s="643"/>
      <c r="G25" s="643"/>
      <c r="H25" s="644"/>
      <c r="I25" s="644"/>
      <c r="J25" s="644"/>
      <c r="K25" s="644"/>
      <c r="L25" s="644"/>
      <c r="M25" s="644"/>
      <c r="N25" s="644"/>
      <c r="O25" s="644"/>
      <c r="P25" s="644"/>
      <c r="Q25" s="644"/>
      <c r="R25" s="645"/>
      <c r="S25" s="645"/>
    </row>
    <row r="26" spans="2:19" ht="15">
      <c r="B26" s="646" t="s">
        <v>697</v>
      </c>
      <c r="C26" s="643"/>
      <c r="D26" s="643"/>
      <c r="E26" s="643"/>
      <c r="F26" s="643"/>
      <c r="G26" s="643"/>
      <c r="H26" s="644"/>
      <c r="I26" s="644"/>
      <c r="J26" s="644"/>
      <c r="K26" s="644"/>
      <c r="L26" s="644"/>
      <c r="M26" s="644"/>
      <c r="N26" s="644"/>
      <c r="O26" s="644"/>
      <c r="P26" s="644"/>
      <c r="Q26" s="644"/>
      <c r="R26" s="645"/>
      <c r="S26" s="645"/>
    </row>
    <row r="27" spans="2:19" ht="15">
      <c r="B27" s="477" t="s">
        <v>698</v>
      </c>
      <c r="C27" s="643"/>
      <c r="D27" s="643"/>
      <c r="E27" s="643"/>
      <c r="F27" s="643"/>
      <c r="G27" s="643"/>
      <c r="H27" s="644"/>
      <c r="I27" s="644"/>
      <c r="J27" s="644"/>
      <c r="K27" s="644"/>
      <c r="L27" s="644"/>
      <c r="M27" s="644"/>
      <c r="N27" s="644"/>
      <c r="O27" s="644"/>
      <c r="P27" s="644"/>
      <c r="Q27" s="644"/>
      <c r="R27" s="645"/>
      <c r="S27" s="645"/>
    </row>
    <row r="28" spans="2:19" ht="15">
      <c r="B28" s="477" t="s">
        <v>699</v>
      </c>
      <c r="C28" s="643"/>
      <c r="D28" s="643"/>
      <c r="E28" s="643"/>
      <c r="F28" s="643"/>
      <c r="G28" s="643"/>
      <c r="H28" s="644"/>
      <c r="I28" s="644"/>
      <c r="J28" s="644"/>
      <c r="K28" s="644"/>
      <c r="L28" s="644"/>
      <c r="M28" s="644"/>
      <c r="N28" s="644"/>
      <c r="O28" s="644"/>
      <c r="P28" s="644"/>
      <c r="Q28" s="644"/>
      <c r="R28" s="645"/>
      <c r="S28" s="645"/>
    </row>
    <row r="29" spans="2:19">
      <c r="B29" s="290"/>
      <c r="C29" s="289"/>
      <c r="D29" s="289"/>
      <c r="E29" s="289"/>
      <c r="F29" s="289"/>
      <c r="G29" s="289"/>
    </row>
    <row r="30" spans="2:19">
      <c r="B30" s="290"/>
      <c r="C30" s="289"/>
      <c r="D30" s="289"/>
      <c r="E30" s="289"/>
      <c r="F30" s="289"/>
      <c r="G30" s="289"/>
    </row>
    <row r="31" spans="2:19">
      <c r="B31" s="290"/>
      <c r="C31" s="289"/>
      <c r="D31" s="289"/>
      <c r="E31" s="289"/>
      <c r="F31" s="289"/>
      <c r="G31" s="289"/>
    </row>
  </sheetData>
  <hyperlinks>
    <hyperlink ref="B4" location="'Annex 1'!A1" display="Annex 1. Calculation methodology for corporate sector indicators"/>
    <hyperlink ref="B5" location="'Annex 2'!A1" display="Annex 2. Value added of corporate sector by activities, at constant prices - reference year 2005"/>
    <hyperlink ref="B6" location="'Annex 3'!A1" display="Annex 3. Value added of corporate sector by activities, at current prices"/>
    <hyperlink ref="B7" location="'Annex 4'!A1" display="Annex 4. Productivity indicators for corporate sector and by activities"/>
    <hyperlink ref="B8" location="'Annex 5'!A1" display="Annex 5. Corporate sector performance ratios, by activities "/>
    <hyperlink ref="B9" location="'Annex 6'!A1" display="Annex 6. Corporate sector performance ratios, by size of legal entities"/>
    <hyperlink ref="B10" location="'Annex 7'!A1" display="Annex 7. Corporate sector performance ratios, by financial result reported by the legal entities"/>
    <hyperlink ref="B11" location="'Annex 8'!A1" display="Annex 8. Corporate sector entities' performance ratios, for entities toward which domestic banks have credit exposure"/>
    <hyperlink ref="B12" location="'Annex 9'!A1" display="Annex 9. Corporate sector debt to domestic banks"/>
    <hyperlink ref="B13" location="'Annex 10'!A1" display="Annex 10. Corporate sector's debt to domestic banks - currency structure and structure of loans by type of interest rate "/>
    <hyperlink ref="B14" location="'Annex 11'!A1" display="Annex 11. Биланси на состојба на штедилниците, друштвата за лизинг и финансиските друштва "/>
    <hyperlink ref="B15" location="'Annex 12'!A1" display="Annex 12. Агрегирани биланси на успех на штедилниците, друштвата за лизинг и финансиските друштва"/>
    <hyperlink ref="B16" location="'Annex 13'!A1" display="Annex 13.. Показатели за кредитниот ризик на штедилниците"/>
    <hyperlink ref="B17" location="'Annex 14'!A1" display="Annex 14. Број и вредност на раскинати договори за лизинг и вредност на активни договори за лизинг според оригиналната рочност"/>
    <hyperlink ref="B18" location="'Annex 15'!A1" display="Annex 15. Број и вредност на активните договори на финансиските друштва според тип на клиент, валута, рочност и вид на активност"/>
    <hyperlink ref="B19" location="'Annex 16'!A1" display="Анекс бр. 16. Биланс на состојба на друштвата за осигурување"/>
    <hyperlink ref="B20" location="'Annex 17'!A1" display="Annex 17. Insurance companies, Income Statement for the period 01.01.2021-31.12.2021 / 01.01.2022-31.12.2022"/>
    <hyperlink ref="B21" location="'Annex 18'!A1" display="Анекс бр. 18. Показатели за членството во приватните пензиски фондови"/>
    <hyperlink ref="B22" location="'Annex 19'!A1" display="Annex 19. Aggregated balance sheet of private pension funds, with investments structure by asset classes"/>
    <hyperlink ref="B23" location="'Annex 20'!A1" display="Annex 20. Aggregated income statement and statement on change of the private pension funds' assets "/>
    <hyperlink ref="B24" location="'Annex 21'!A1" display="Annex 21. Structural features of private pension funds' investments"/>
    <hyperlink ref="B25" location="'Annex 22'!A1" display="Annex 22. Net realised and unrealised capital gains/losses of private pension funds, by types of financial instruments"/>
    <hyperlink ref="B26" location="'Annex 23'!A1" display="Annex 23. Realised rate of return of private pension funds, annualized and calculated for different time frames"/>
    <hyperlink ref="B27" location="'Annex 24'!A1" display="Annex 24. Concentration indicators for private pension funds by classes of assets (geographical concentration, concentration by issuer and concentration by instrument)"/>
    <hyperlink ref="B28" location="'Annex 25'!A1" display="Annex 25. Assets of open-end investment funds, by funds' investments strategy and by type of financial instrumen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
  <sheetViews>
    <sheetView workbookViewId="0"/>
  </sheetViews>
  <sheetFormatPr defaultColWidth="8.85546875" defaultRowHeight="14.25"/>
  <cols>
    <col min="1" max="1" width="5" style="297" customWidth="1"/>
    <col min="2" max="2" width="36" style="297" customWidth="1"/>
    <col min="3" max="6" width="13.28515625" style="297" customWidth="1"/>
    <col min="7" max="10" width="14.42578125" style="297" customWidth="1"/>
    <col min="11" max="12" width="8.85546875" style="301"/>
    <col min="13" max="16384" width="8.85546875" style="297"/>
  </cols>
  <sheetData>
    <row r="1" spans="1:14">
      <c r="A1" s="663" t="s">
        <v>703</v>
      </c>
      <c r="I1" s="1317" t="s">
        <v>174</v>
      </c>
      <c r="J1" s="1317"/>
    </row>
    <row r="3" spans="1:14">
      <c r="B3" s="1341" t="s">
        <v>175</v>
      </c>
      <c r="C3" s="1341"/>
      <c r="D3" s="1341"/>
      <c r="E3" s="1341"/>
      <c r="F3" s="1341"/>
      <c r="G3" s="1341"/>
      <c r="H3" s="1341"/>
      <c r="I3" s="1341"/>
      <c r="J3" s="1341"/>
    </row>
    <row r="4" spans="1:14" ht="15" thickBot="1"/>
    <row r="5" spans="1:14" ht="61.15" customHeight="1" thickBot="1">
      <c r="B5" s="1297" t="s">
        <v>118</v>
      </c>
      <c r="C5" s="1306" t="s">
        <v>177</v>
      </c>
      <c r="D5" s="1310"/>
      <c r="E5" s="1306" t="s">
        <v>178</v>
      </c>
      <c r="F5" s="1307"/>
      <c r="G5" s="1306" t="s">
        <v>179</v>
      </c>
      <c r="H5" s="1307"/>
      <c r="I5" s="1306" t="s">
        <v>180</v>
      </c>
      <c r="J5" s="1310"/>
    </row>
    <row r="6" spans="1:14" ht="15" thickBot="1">
      <c r="B6" s="1298"/>
      <c r="C6" s="1034">
        <v>2022</v>
      </c>
      <c r="D6" s="1034">
        <v>2023</v>
      </c>
      <c r="E6" s="1035">
        <v>2022</v>
      </c>
      <c r="F6" s="1034">
        <v>2023</v>
      </c>
      <c r="G6" s="1034">
        <v>2022</v>
      </c>
      <c r="H6" s="1034">
        <v>2023</v>
      </c>
      <c r="I6" s="1035">
        <v>2022</v>
      </c>
      <c r="J6" s="1034">
        <v>2023</v>
      </c>
      <c r="K6" s="402"/>
      <c r="L6" s="402"/>
    </row>
    <row r="7" spans="1:14">
      <c r="B7" s="474" t="s">
        <v>119</v>
      </c>
      <c r="C7" s="1036">
        <v>5104.152</v>
      </c>
      <c r="D7" s="1036">
        <v>5073.6170000000002</v>
      </c>
      <c r="E7" s="1037">
        <f>C7/$C$13*100</f>
        <v>2.5411322075669598</v>
      </c>
      <c r="F7" s="1037">
        <f>(D7/$D$13)*100</f>
        <v>2.4331179661565243</v>
      </c>
      <c r="G7" s="1036">
        <v>-141.32700000000023</v>
      </c>
      <c r="H7" s="1036">
        <f>D7-C7</f>
        <v>-30.534999999999854</v>
      </c>
      <c r="I7" s="1038">
        <v>-2.6942630024827134</v>
      </c>
      <c r="J7" s="1039">
        <f>H7/C7*100</f>
        <v>-0.59823845371375806</v>
      </c>
      <c r="M7" s="403"/>
      <c r="N7" s="403"/>
    </row>
    <row r="8" spans="1:14">
      <c r="B8" s="1040" t="s">
        <v>120</v>
      </c>
      <c r="C8" s="1041">
        <v>67615.320000000007</v>
      </c>
      <c r="D8" s="1041">
        <v>70687.020999999993</v>
      </c>
      <c r="E8" s="1042">
        <f t="shared" ref="E8:E13" si="0">C8/$C$13*100</f>
        <v>33.662686255610417</v>
      </c>
      <c r="F8" s="1042">
        <f t="shared" ref="F8:F13" si="1">(D8/$D$13)*100</f>
        <v>33.89886559611881</v>
      </c>
      <c r="G8" s="1041">
        <v>9949.0740000000078</v>
      </c>
      <c r="H8" s="1041">
        <f t="shared" ref="H8:H13" si="2">D8-C8</f>
        <v>3071.7009999999864</v>
      </c>
      <c r="I8" s="1043">
        <v>17.252855335858015</v>
      </c>
      <c r="J8" s="1044">
        <f t="shared" ref="J8:J13" si="3">H8/C8*100</f>
        <v>4.5429068441885452</v>
      </c>
      <c r="M8" s="403"/>
      <c r="N8" s="403"/>
    </row>
    <row r="9" spans="1:14">
      <c r="B9" s="1040" t="s">
        <v>121</v>
      </c>
      <c r="C9" s="1041">
        <v>27420.592000000001</v>
      </c>
      <c r="D9" s="1041">
        <v>29977.65</v>
      </c>
      <c r="E9" s="1042">
        <f t="shared" si="0"/>
        <v>13.65150361543953</v>
      </c>
      <c r="F9" s="1042">
        <f t="shared" si="1"/>
        <v>14.376165721250173</v>
      </c>
      <c r="G9" s="1041">
        <v>1918.0630000000019</v>
      </c>
      <c r="H9" s="1041">
        <f t="shared" si="2"/>
        <v>2557.0580000000009</v>
      </c>
      <c r="I9" s="1043">
        <v>7.5210697731193727</v>
      </c>
      <c r="J9" s="1044">
        <f t="shared" si="3"/>
        <v>9.3253201827298291</v>
      </c>
      <c r="M9" s="403"/>
      <c r="N9" s="403"/>
    </row>
    <row r="10" spans="1:14">
      <c r="B10" s="1040" t="s">
        <v>122</v>
      </c>
      <c r="C10" s="1041">
        <v>77825.827999999994</v>
      </c>
      <c r="D10" s="1041">
        <v>79583.960999999996</v>
      </c>
      <c r="E10" s="1042">
        <f t="shared" si="0"/>
        <v>38.746047945156512</v>
      </c>
      <c r="F10" s="1042">
        <f t="shared" si="1"/>
        <v>38.165507039061119</v>
      </c>
      <c r="G10" s="1041">
        <v>5873.0499999999884</v>
      </c>
      <c r="H10" s="1041">
        <f t="shared" si="2"/>
        <v>1758.1330000000016</v>
      </c>
      <c r="I10" s="1043">
        <v>8.1623672681546608</v>
      </c>
      <c r="J10" s="1044">
        <f t="shared" si="3"/>
        <v>2.2590610921608207</v>
      </c>
      <c r="M10" s="403"/>
      <c r="N10" s="403"/>
    </row>
    <row r="11" spans="1:14">
      <c r="B11" s="1040" t="s">
        <v>123</v>
      </c>
      <c r="C11" s="1041">
        <v>2729.442</v>
      </c>
      <c r="D11" s="1041">
        <v>2632.9749999999999</v>
      </c>
      <c r="E11" s="1042">
        <f t="shared" si="0"/>
        <v>1.3588688140333551</v>
      </c>
      <c r="F11" s="1042">
        <f t="shared" si="1"/>
        <v>1.2626768589235204</v>
      </c>
      <c r="G11" s="1041">
        <v>623.50799999999981</v>
      </c>
      <c r="H11" s="1041">
        <f t="shared" si="2"/>
        <v>-96.467000000000098</v>
      </c>
      <c r="I11" s="1043">
        <v>29.607195667100665</v>
      </c>
      <c r="J11" s="1044">
        <f t="shared" si="3"/>
        <v>-3.5343121414560223</v>
      </c>
      <c r="M11" s="403"/>
      <c r="N11" s="403"/>
    </row>
    <row r="12" spans="1:14" ht="39" thickBot="1">
      <c r="B12" s="475" t="s">
        <v>176</v>
      </c>
      <c r="C12" s="1045">
        <v>20165.998</v>
      </c>
      <c r="D12" s="1045">
        <v>20568.04</v>
      </c>
      <c r="E12" s="1046">
        <f t="shared" si="0"/>
        <v>10.03976116219323</v>
      </c>
      <c r="F12" s="1046">
        <f t="shared" si="1"/>
        <v>9.8636668184898557</v>
      </c>
      <c r="G12" s="1045">
        <v>1824.2959999999985</v>
      </c>
      <c r="H12" s="1045">
        <f t="shared" si="2"/>
        <v>402.04200000000128</v>
      </c>
      <c r="I12" s="1047">
        <v>9.9461653013444362</v>
      </c>
      <c r="J12" s="1048">
        <f t="shared" si="3"/>
        <v>1.9936627981417103</v>
      </c>
      <c r="M12" s="403"/>
      <c r="N12" s="403"/>
    </row>
    <row r="13" spans="1:14" ht="15" thickBot="1">
      <c r="B13" s="476" t="s">
        <v>141</v>
      </c>
      <c r="C13" s="1049">
        <v>200861.33199999999</v>
      </c>
      <c r="D13" s="1049">
        <v>208523.264</v>
      </c>
      <c r="E13" s="1050">
        <f t="shared" si="0"/>
        <v>100</v>
      </c>
      <c r="F13" s="1050">
        <f t="shared" si="1"/>
        <v>100</v>
      </c>
      <c r="G13" s="1049">
        <v>20046.66399999999</v>
      </c>
      <c r="H13" s="1049">
        <f t="shared" si="2"/>
        <v>7661.9320000000007</v>
      </c>
      <c r="I13" s="1050">
        <v>11.086857179086815</v>
      </c>
      <c r="J13" s="1051">
        <f t="shared" si="3"/>
        <v>3.8145380814262455</v>
      </c>
      <c r="M13" s="403"/>
      <c r="N13" s="403"/>
    </row>
    <row r="14" spans="1:14">
      <c r="B14" s="822"/>
      <c r="C14" s="822"/>
      <c r="D14" s="822"/>
      <c r="E14" s="822"/>
      <c r="F14" s="822"/>
      <c r="G14" s="822"/>
      <c r="H14" s="822"/>
      <c r="I14" s="822"/>
      <c r="J14" s="822"/>
    </row>
    <row r="15" spans="1:14" ht="45" customHeight="1">
      <c r="B15" s="1340" t="s">
        <v>711</v>
      </c>
      <c r="C15" s="1340"/>
      <c r="D15" s="1340"/>
      <c r="E15" s="1340"/>
      <c r="F15" s="1340"/>
      <c r="G15" s="1340"/>
      <c r="H15" s="1340"/>
      <c r="I15" s="1340"/>
      <c r="J15" s="1340"/>
    </row>
    <row r="16" spans="1:14">
      <c r="B16" s="404"/>
      <c r="C16" s="404"/>
      <c r="D16" s="404"/>
      <c r="E16" s="404"/>
      <c r="F16" s="404"/>
      <c r="G16" s="404"/>
      <c r="H16" s="405"/>
      <c r="I16" s="404"/>
      <c r="J16" s="404"/>
    </row>
    <row r="17" spans="2:10">
      <c r="B17" s="404"/>
      <c r="C17" s="404"/>
      <c r="D17" s="406"/>
      <c r="E17" s="404"/>
      <c r="F17" s="404"/>
      <c r="G17" s="404"/>
      <c r="H17" s="404"/>
      <c r="I17" s="404"/>
      <c r="J17" s="404"/>
    </row>
    <row r="18" spans="2:10">
      <c r="D18" s="406"/>
      <c r="G18" s="299"/>
      <c r="H18" s="407"/>
      <c r="J18" s="408"/>
    </row>
    <row r="19" spans="2:10">
      <c r="D19" s="406"/>
      <c r="G19" s="299"/>
      <c r="H19" s="407"/>
      <c r="J19" s="408"/>
    </row>
    <row r="20" spans="2:10">
      <c r="D20" s="406"/>
      <c r="G20" s="299"/>
      <c r="H20" s="407"/>
      <c r="J20" s="408"/>
    </row>
    <row r="21" spans="2:10">
      <c r="D21" s="406"/>
      <c r="G21" s="299"/>
      <c r="H21" s="407"/>
      <c r="J21" s="408"/>
    </row>
    <row r="22" spans="2:10">
      <c r="D22" s="406"/>
      <c r="G22" s="299"/>
      <c r="H22" s="407"/>
      <c r="J22" s="408"/>
    </row>
    <row r="23" spans="2:10">
      <c r="D23" s="406"/>
      <c r="G23" s="299"/>
      <c r="H23" s="407"/>
      <c r="J23" s="408"/>
    </row>
    <row r="24" spans="2:10">
      <c r="D24" s="406"/>
      <c r="G24" s="299"/>
      <c r="H24" s="407"/>
      <c r="J24" s="408"/>
    </row>
    <row r="25" spans="2:10">
      <c r="G25" s="299"/>
    </row>
  </sheetData>
  <mergeCells count="8">
    <mergeCell ref="B15:J15"/>
    <mergeCell ref="I1:J1"/>
    <mergeCell ref="B3:J3"/>
    <mergeCell ref="B5:B6"/>
    <mergeCell ref="C5:D5"/>
    <mergeCell ref="E5:F5"/>
    <mergeCell ref="G5:H5"/>
    <mergeCell ref="I5:J5"/>
  </mergeCells>
  <hyperlinks>
    <hyperlink ref="A1" location="Contents!A1" display="Contents"/>
  </hyperlink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heetViews>
  <sheetFormatPr defaultColWidth="8.85546875" defaultRowHeight="14.25"/>
  <cols>
    <col min="1" max="1" width="4" style="297" customWidth="1"/>
    <col min="2" max="2" width="43.7109375" style="297" customWidth="1"/>
    <col min="3" max="11" width="9.7109375" style="297" customWidth="1"/>
    <col min="12" max="12" width="8.5703125" style="297" customWidth="1"/>
    <col min="13" max="16384" width="8.85546875" style="297"/>
  </cols>
  <sheetData>
    <row r="1" spans="1:18">
      <c r="A1" s="663" t="s">
        <v>703</v>
      </c>
      <c r="K1" s="1342" t="s">
        <v>181</v>
      </c>
      <c r="L1" s="1342"/>
    </row>
    <row r="3" spans="1:18" ht="30" customHeight="1">
      <c r="B3" s="1344" t="s">
        <v>184</v>
      </c>
      <c r="C3" s="1344"/>
      <c r="D3" s="1344"/>
      <c r="E3" s="1344"/>
      <c r="F3" s="1344"/>
      <c r="G3" s="1344"/>
      <c r="H3" s="1344"/>
      <c r="I3" s="1344"/>
      <c r="J3" s="1344"/>
      <c r="K3" s="1344"/>
      <c r="L3" s="1344"/>
    </row>
    <row r="4" spans="1:18" ht="15" thickBot="1"/>
    <row r="5" spans="1:18" ht="42.75" customHeight="1" thickBot="1">
      <c r="B5" s="1297" t="s">
        <v>118</v>
      </c>
      <c r="C5" s="1306" t="s">
        <v>185</v>
      </c>
      <c r="D5" s="1310"/>
      <c r="E5" s="1310"/>
      <c r="F5" s="1310"/>
      <c r="G5" s="1306" t="s">
        <v>186</v>
      </c>
      <c r="H5" s="1310"/>
      <c r="I5" s="1310"/>
      <c r="J5" s="1310"/>
      <c r="K5" s="1310"/>
      <c r="L5" s="1310"/>
    </row>
    <row r="6" spans="1:18" ht="45" customHeight="1" thickBot="1">
      <c r="B6" s="1343"/>
      <c r="C6" s="1305" t="s">
        <v>187</v>
      </c>
      <c r="D6" s="1300"/>
      <c r="E6" s="1299" t="s">
        <v>188</v>
      </c>
      <c r="F6" s="1305"/>
      <c r="G6" s="1299" t="s">
        <v>189</v>
      </c>
      <c r="H6" s="1300"/>
      <c r="I6" s="1299" t="s">
        <v>190</v>
      </c>
      <c r="J6" s="1300"/>
      <c r="K6" s="1299" t="s">
        <v>191</v>
      </c>
      <c r="L6" s="1305"/>
    </row>
    <row r="7" spans="1:18" ht="15" customHeight="1" thickBot="1">
      <c r="B7" s="1298"/>
      <c r="C7" s="1034">
        <v>2022</v>
      </c>
      <c r="D7" s="1034">
        <v>2023</v>
      </c>
      <c r="E7" s="1034">
        <v>2022</v>
      </c>
      <c r="F7" s="1034">
        <v>2023</v>
      </c>
      <c r="G7" s="1034">
        <v>2022</v>
      </c>
      <c r="H7" s="1034">
        <v>2023</v>
      </c>
      <c r="I7" s="1034">
        <v>2022</v>
      </c>
      <c r="J7" s="1034">
        <v>2023</v>
      </c>
      <c r="K7" s="1034">
        <v>2022</v>
      </c>
      <c r="L7" s="1034">
        <v>2023</v>
      </c>
      <c r="M7" s="301"/>
    </row>
    <row r="8" spans="1:18">
      <c r="B8" s="474" t="s">
        <v>182</v>
      </c>
      <c r="C8" s="1052">
        <v>58.225832616270047</v>
      </c>
      <c r="D8" s="1052">
        <v>60.862713917901182</v>
      </c>
      <c r="E8" s="1052">
        <v>41.774167383729953</v>
      </c>
      <c r="F8" s="1052">
        <v>39.137286082098825</v>
      </c>
      <c r="G8" s="1053">
        <v>32.404849637092916</v>
      </c>
      <c r="H8" s="1053">
        <v>30.178227735637243</v>
      </c>
      <c r="I8" s="1052">
        <v>65.810419284350687</v>
      </c>
      <c r="J8" s="1052">
        <v>69.711325551893282</v>
      </c>
      <c r="K8" s="1052">
        <v>1.7847310785564032</v>
      </c>
      <c r="L8" s="1052">
        <v>0.11044671246947131</v>
      </c>
      <c r="N8" s="300"/>
      <c r="O8" s="300"/>
      <c r="P8" s="300"/>
      <c r="Q8" s="300"/>
      <c r="R8" s="300"/>
    </row>
    <row r="9" spans="1:18">
      <c r="B9" s="1040" t="s">
        <v>120</v>
      </c>
      <c r="C9" s="839">
        <v>53.990537943176186</v>
      </c>
      <c r="D9" s="839">
        <v>54.261108273327864</v>
      </c>
      <c r="E9" s="839">
        <v>46.009462056823807</v>
      </c>
      <c r="F9" s="839">
        <v>45.738891726672144</v>
      </c>
      <c r="G9" s="837">
        <v>25.562167102071982</v>
      </c>
      <c r="H9" s="837">
        <v>27.677581020381307</v>
      </c>
      <c r="I9" s="839">
        <v>71.969639126193556</v>
      </c>
      <c r="J9" s="839">
        <v>71.26959822041222</v>
      </c>
      <c r="K9" s="839">
        <v>2.4681937717344606</v>
      </c>
      <c r="L9" s="839">
        <v>1.0528207592064738</v>
      </c>
      <c r="N9" s="300"/>
      <c r="O9" s="300"/>
      <c r="P9" s="300"/>
      <c r="Q9" s="300"/>
      <c r="R9" s="300"/>
    </row>
    <row r="10" spans="1:18">
      <c r="B10" s="1040" t="s">
        <v>121</v>
      </c>
      <c r="C10" s="839">
        <v>64.856477205160274</v>
      </c>
      <c r="D10" s="839">
        <v>68.057466145611812</v>
      </c>
      <c r="E10" s="839">
        <v>35.143522794839733</v>
      </c>
      <c r="F10" s="839">
        <v>31.942533854388184</v>
      </c>
      <c r="G10" s="837">
        <v>27.751782738549462</v>
      </c>
      <c r="H10" s="837">
        <v>29.37453255721767</v>
      </c>
      <c r="I10" s="839">
        <v>71.059718812722664</v>
      </c>
      <c r="J10" s="839">
        <v>70.0084972147462</v>
      </c>
      <c r="K10" s="839">
        <v>1.188498448727878</v>
      </c>
      <c r="L10" s="839">
        <v>0.61697022803613533</v>
      </c>
      <c r="N10" s="300"/>
      <c r="O10" s="300"/>
      <c r="P10" s="300"/>
      <c r="Q10" s="300"/>
      <c r="R10" s="300"/>
    </row>
    <row r="11" spans="1:18">
      <c r="B11" s="1040" t="s">
        <v>122</v>
      </c>
      <c r="C11" s="839">
        <v>64.55812330066054</v>
      </c>
      <c r="D11" s="839">
        <v>66.971671590962913</v>
      </c>
      <c r="E11" s="839">
        <v>35.441876699339453</v>
      </c>
      <c r="F11" s="839">
        <v>33.028328409037094</v>
      </c>
      <c r="G11" s="837">
        <v>38.968805345342581</v>
      </c>
      <c r="H11" s="837">
        <v>38.696755771817536</v>
      </c>
      <c r="I11" s="839">
        <v>58.857625790802217</v>
      </c>
      <c r="J11" s="839">
        <v>60.364543308523203</v>
      </c>
      <c r="K11" s="839">
        <v>2.1735688638552069</v>
      </c>
      <c r="L11" s="839">
        <v>0.93870091965926461</v>
      </c>
      <c r="N11" s="300"/>
      <c r="O11" s="300"/>
      <c r="P11" s="300"/>
      <c r="Q11" s="300"/>
      <c r="R11" s="300"/>
    </row>
    <row r="12" spans="1:18">
      <c r="B12" s="1040" t="s">
        <v>123</v>
      </c>
      <c r="C12" s="839">
        <v>58.92695283504834</v>
      </c>
      <c r="D12" s="839">
        <v>67.997797168602062</v>
      </c>
      <c r="E12" s="839">
        <v>41.073047164951667</v>
      </c>
      <c r="F12" s="839">
        <v>32.002202831397938</v>
      </c>
      <c r="G12" s="837">
        <v>30.378733047127088</v>
      </c>
      <c r="H12" s="837">
        <v>30.525991053524603</v>
      </c>
      <c r="I12" s="839">
        <v>63.17648540638239</v>
      </c>
      <c r="J12" s="839">
        <v>67.112809760760811</v>
      </c>
      <c r="K12" s="839">
        <v>6.444781546490522</v>
      </c>
      <c r="L12" s="839">
        <v>2.3611991857145851</v>
      </c>
      <c r="N12" s="300"/>
      <c r="O12" s="300"/>
      <c r="P12" s="300"/>
      <c r="Q12" s="300"/>
      <c r="R12" s="300"/>
    </row>
    <row r="13" spans="1:18" ht="26.25" thickBot="1">
      <c r="B13" s="475" t="s">
        <v>176</v>
      </c>
      <c r="C13" s="1054">
        <v>47.554983393333671</v>
      </c>
      <c r="D13" s="1054">
        <v>54.845867666535078</v>
      </c>
      <c r="E13" s="1054">
        <v>52.445016606666329</v>
      </c>
      <c r="F13" s="1054">
        <v>45.154132333464929</v>
      </c>
      <c r="G13" s="1055">
        <v>21.136210503214262</v>
      </c>
      <c r="H13" s="1055">
        <v>25.09995038702511</v>
      </c>
      <c r="I13" s="1054">
        <v>75.553480076643766</v>
      </c>
      <c r="J13" s="1054">
        <v>72.387686615765801</v>
      </c>
      <c r="K13" s="1054">
        <v>3.3103094201419769</v>
      </c>
      <c r="L13" s="1054">
        <v>2.5123629972090873</v>
      </c>
      <c r="N13" s="300"/>
      <c r="O13" s="300"/>
      <c r="P13" s="300"/>
      <c r="Q13" s="300"/>
      <c r="R13" s="300"/>
    </row>
    <row r="14" spans="1:18" ht="15" thickBot="1">
      <c r="B14" s="476" t="s">
        <v>183</v>
      </c>
      <c r="C14" s="847">
        <v>59.097013256887095</v>
      </c>
      <c r="D14" s="847">
        <v>61.48730004533212</v>
      </c>
      <c r="E14" s="847">
        <v>40.902986743112905</v>
      </c>
      <c r="F14" s="847">
        <v>38.512699954667887</v>
      </c>
      <c r="G14" s="845">
        <v>30.851341776042108</v>
      </c>
      <c r="H14" s="845">
        <v>31.937779740498478</v>
      </c>
      <c r="I14" s="847">
        <v>66.848308193083085</v>
      </c>
      <c r="J14" s="847">
        <v>66.977664685676913</v>
      </c>
      <c r="K14" s="847">
        <v>2.3003500308748084</v>
      </c>
      <c r="L14" s="847">
        <v>1.0845555738246031</v>
      </c>
      <c r="N14" s="300"/>
      <c r="O14" s="300"/>
      <c r="P14" s="300"/>
      <c r="Q14" s="300"/>
      <c r="R14" s="300"/>
    </row>
    <row r="15" spans="1:18">
      <c r="B15" s="822"/>
      <c r="C15" s="822"/>
      <c r="D15" s="822"/>
      <c r="E15" s="822"/>
      <c r="F15" s="822"/>
      <c r="G15" s="822"/>
      <c r="H15" s="822"/>
      <c r="I15" s="822"/>
      <c r="J15" s="822"/>
      <c r="K15" s="822"/>
      <c r="L15" s="822"/>
    </row>
    <row r="16" spans="1:18" ht="59.25" customHeight="1">
      <c r="B16" s="1311" t="s">
        <v>712</v>
      </c>
      <c r="C16" s="1311"/>
      <c r="D16" s="1311"/>
      <c r="E16" s="1311"/>
      <c r="F16" s="1311"/>
      <c r="G16" s="1311"/>
      <c r="H16" s="1311"/>
      <c r="I16" s="1311"/>
      <c r="J16" s="1311"/>
      <c r="K16" s="1311"/>
      <c r="L16" s="1311"/>
    </row>
    <row r="17" spans="6:6">
      <c r="F17" s="302"/>
    </row>
    <row r="18" spans="6:6">
      <c r="F18" s="302"/>
    </row>
    <row r="19" spans="6:6">
      <c r="F19" s="302"/>
    </row>
    <row r="20" spans="6:6">
      <c r="F20" s="302"/>
    </row>
    <row r="21" spans="6:6">
      <c r="F21" s="302"/>
    </row>
    <row r="22" spans="6:6">
      <c r="F22" s="302"/>
    </row>
    <row r="23" spans="6:6">
      <c r="F23" s="302"/>
    </row>
  </sheetData>
  <mergeCells count="11">
    <mergeCell ref="B16:L16"/>
    <mergeCell ref="K1:L1"/>
    <mergeCell ref="B5:B7"/>
    <mergeCell ref="C5:F5"/>
    <mergeCell ref="G5:L5"/>
    <mergeCell ref="C6:D6"/>
    <mergeCell ref="E6:F6"/>
    <mergeCell ref="G6:H6"/>
    <mergeCell ref="I6:J6"/>
    <mergeCell ref="K6:L6"/>
    <mergeCell ref="B3:L3"/>
  </mergeCells>
  <hyperlinks>
    <hyperlink ref="A1" location="Contents!A1" display="Contents"/>
  </hyperlinks>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80" zoomScaleNormal="80" workbookViewId="0"/>
  </sheetViews>
  <sheetFormatPr defaultRowHeight="14.25"/>
  <cols>
    <col min="1" max="1" width="55.28515625" style="70" customWidth="1"/>
    <col min="2" max="2" width="14.5703125" style="70" customWidth="1"/>
    <col min="3" max="14" width="13.7109375" style="70" customWidth="1"/>
    <col min="15" max="15" width="13.5703125" style="70" customWidth="1"/>
    <col min="16" max="17" width="12" style="70" customWidth="1"/>
    <col min="18" max="18" width="9.140625" style="70" customWidth="1"/>
    <col min="19" max="16384" width="9.140625" style="70"/>
  </cols>
  <sheetData>
    <row r="1" spans="1:15" s="2" customFormat="1">
      <c r="A1" s="663" t="s">
        <v>703</v>
      </c>
      <c r="L1" s="3"/>
      <c r="O1" s="65" t="s">
        <v>407</v>
      </c>
    </row>
    <row r="2" spans="1:15" s="2" customFormat="1"/>
    <row r="3" spans="1:15" s="2" customFormat="1">
      <c r="A3" s="1352" t="s">
        <v>408</v>
      </c>
      <c r="B3" s="1352"/>
      <c r="C3" s="1352"/>
      <c r="D3" s="1352"/>
      <c r="E3" s="1352"/>
      <c r="F3" s="1352"/>
      <c r="G3" s="1352"/>
      <c r="H3" s="1352"/>
      <c r="I3" s="1352"/>
      <c r="J3" s="1352"/>
      <c r="K3" s="1352"/>
      <c r="L3" s="1352"/>
      <c r="M3" s="1352"/>
      <c r="N3" s="1352"/>
      <c r="O3" s="1352"/>
    </row>
    <row r="4" spans="1:15" s="2" customFormat="1" ht="15" thickBot="1">
      <c r="B4" s="487"/>
      <c r="C4" s="487"/>
      <c r="D4" s="487"/>
      <c r="E4" s="487"/>
      <c r="F4" s="487"/>
      <c r="G4" s="487"/>
      <c r="H4" s="487"/>
      <c r="I4" s="487"/>
      <c r="J4" s="29"/>
      <c r="K4" s="29"/>
      <c r="L4" s="29"/>
      <c r="M4" s="29"/>
    </row>
    <row r="5" spans="1:15" ht="15" thickBot="1">
      <c r="A5" s="1353" t="s">
        <v>409</v>
      </c>
      <c r="B5" s="1358" t="s">
        <v>410</v>
      </c>
      <c r="C5" s="1359"/>
      <c r="D5" s="1359"/>
      <c r="E5" s="1359"/>
      <c r="F5" s="1359"/>
      <c r="G5" s="1359"/>
      <c r="H5" s="1360"/>
      <c r="I5" s="1361" t="s">
        <v>411</v>
      </c>
      <c r="J5" s="1362"/>
      <c r="K5" s="1362"/>
      <c r="L5" s="1362"/>
      <c r="M5" s="1362"/>
      <c r="N5" s="1362"/>
      <c r="O5" s="1363"/>
    </row>
    <row r="6" spans="1:15" ht="15" thickBot="1">
      <c r="A6" s="1355"/>
      <c r="B6" s="489">
        <v>2017</v>
      </c>
      <c r="C6" s="488">
        <v>2018</v>
      </c>
      <c r="D6" s="4">
        <v>2019</v>
      </c>
      <c r="E6" s="5">
        <v>2020</v>
      </c>
      <c r="F6" s="5">
        <v>2021</v>
      </c>
      <c r="G6" s="5">
        <v>2022</v>
      </c>
      <c r="H6" s="1068">
        <v>2023</v>
      </c>
      <c r="I6" s="489">
        <v>2017</v>
      </c>
      <c r="J6" s="488">
        <v>2018</v>
      </c>
      <c r="K6" s="4">
        <v>2019</v>
      </c>
      <c r="L6" s="5">
        <v>2020</v>
      </c>
      <c r="M6" s="5">
        <v>2021</v>
      </c>
      <c r="N6" s="5">
        <v>2022</v>
      </c>
      <c r="O6" s="1068">
        <v>2023</v>
      </c>
    </row>
    <row r="7" spans="1:15" ht="28.5">
      <c r="A7" s="490" t="s">
        <v>412</v>
      </c>
      <c r="B7" s="8">
        <v>166.4</v>
      </c>
      <c r="C7" s="7">
        <v>189.81800000000001</v>
      </c>
      <c r="D7" s="8">
        <v>247.541</v>
      </c>
      <c r="E7" s="7">
        <v>277.83300000000003</v>
      </c>
      <c r="F7" s="491">
        <v>204.02099999999999</v>
      </c>
      <c r="G7" s="491">
        <v>166.637</v>
      </c>
      <c r="H7" s="492">
        <v>246.37299999999999</v>
      </c>
      <c r="I7" s="1069">
        <v>8.4166994600970568</v>
      </c>
      <c r="J7" s="9">
        <v>9.2684570312500014</v>
      </c>
      <c r="K7" s="9">
        <v>11.648204379658216</v>
      </c>
      <c r="L7" s="9">
        <v>12.998150626835979</v>
      </c>
      <c r="M7" s="10">
        <v>9.6915460415059496</v>
      </c>
      <c r="N7" s="10">
        <v>8.2045199525956924</v>
      </c>
      <c r="O7" s="1070">
        <v>11.922922249091528</v>
      </c>
    </row>
    <row r="8" spans="1:15">
      <c r="A8" s="493" t="s">
        <v>413</v>
      </c>
      <c r="B8" s="13">
        <v>73.768000000000001</v>
      </c>
      <c r="C8" s="12">
        <v>16.791</v>
      </c>
      <c r="D8" s="13">
        <v>0.37</v>
      </c>
      <c r="E8" s="12">
        <v>0</v>
      </c>
      <c r="F8" s="499">
        <v>65.48</v>
      </c>
      <c r="G8" s="494">
        <v>76.36</v>
      </c>
      <c r="H8" s="495">
        <v>90.484999999999999</v>
      </c>
      <c r="I8" s="1071">
        <v>3.7312685443055265</v>
      </c>
      <c r="J8" s="496">
        <v>0.81987304687500007</v>
      </c>
      <c r="K8" s="496">
        <v>1.7410593075383632E-2</v>
      </c>
      <c r="L8" s="496">
        <v>0</v>
      </c>
      <c r="M8" s="1072">
        <v>3.1104760529445974</v>
      </c>
      <c r="N8" s="1072">
        <v>3.7596520795514019</v>
      </c>
      <c r="O8" s="1073">
        <v>4.3789117302181939</v>
      </c>
    </row>
    <row r="9" spans="1:15">
      <c r="A9" s="207" t="s">
        <v>414</v>
      </c>
      <c r="B9" s="497">
        <v>1484.548</v>
      </c>
      <c r="C9" s="494">
        <v>1556</v>
      </c>
      <c r="D9" s="497">
        <v>1629</v>
      </c>
      <c r="E9" s="494">
        <v>1634.74</v>
      </c>
      <c r="F9" s="494">
        <v>1654.549</v>
      </c>
      <c r="G9" s="16">
        <v>1617.7850000000001</v>
      </c>
      <c r="H9" s="1074">
        <v>1578.211</v>
      </c>
      <c r="I9" s="1075">
        <v>75.090110276972126</v>
      </c>
      <c r="J9" s="14">
        <v>75.9765625</v>
      </c>
      <c r="K9" s="14">
        <v>76.653665188648475</v>
      </c>
      <c r="L9" s="14">
        <v>76.479744147433351</v>
      </c>
      <c r="M9" s="15">
        <v>78.595526006771991</v>
      </c>
      <c r="N9" s="15">
        <v>79.653074116252824</v>
      </c>
      <c r="O9" s="1076">
        <v>76.375605466755644</v>
      </c>
    </row>
    <row r="10" spans="1:15">
      <c r="A10" s="498" t="s">
        <v>415</v>
      </c>
      <c r="B10" s="17">
        <v>148.13300000000001</v>
      </c>
      <c r="C10" s="16">
        <v>150.21199999999999</v>
      </c>
      <c r="D10" s="17">
        <v>133.04300000000001</v>
      </c>
      <c r="E10" s="499">
        <v>117.613</v>
      </c>
      <c r="F10" s="12">
        <v>83.808000000000007</v>
      </c>
      <c r="G10" s="494">
        <v>76.379000000000005</v>
      </c>
      <c r="H10" s="495">
        <v>61.856000000000002</v>
      </c>
      <c r="I10" s="1075">
        <v>7.4927340211692144</v>
      </c>
      <c r="J10" s="14">
        <v>7.3345703124999995</v>
      </c>
      <c r="K10" s="14">
        <v>6.2604257689953107</v>
      </c>
      <c r="L10" s="14">
        <v>5.5024114834237112</v>
      </c>
      <c r="M10" s="15">
        <v>3.9811053305617108</v>
      </c>
      <c r="N10" s="15">
        <v>3.7605875613417572</v>
      </c>
      <c r="O10" s="1076">
        <v>2.9934460295560212</v>
      </c>
    </row>
    <row r="11" spans="1:15">
      <c r="A11" s="493" t="s">
        <v>416</v>
      </c>
      <c r="B11" s="17">
        <v>75.542000000000002</v>
      </c>
      <c r="C11" s="16">
        <v>99</v>
      </c>
      <c r="D11" s="17">
        <v>76.754999999999995</v>
      </c>
      <c r="E11" s="499">
        <v>69.840999999999994</v>
      </c>
      <c r="F11" s="494">
        <v>68.817999999999998</v>
      </c>
      <c r="G11" s="16">
        <v>70.638999999999996</v>
      </c>
      <c r="H11" s="1074">
        <v>67.216999999999999</v>
      </c>
      <c r="I11" s="1075">
        <v>3.8209994628284361</v>
      </c>
      <c r="J11" s="14">
        <v>4.833984375</v>
      </c>
      <c r="K11" s="14">
        <v>3.6117569500028939</v>
      </c>
      <c r="L11" s="14">
        <v>3.267444248627239</v>
      </c>
      <c r="M11" s="15">
        <v>3.2690400276655658</v>
      </c>
      <c r="N11" s="15">
        <v>3.4779735888872643</v>
      </c>
      <c r="O11" s="1076">
        <v>3.2528851165394959</v>
      </c>
    </row>
    <row r="12" spans="1:15" ht="15" thickBot="1">
      <c r="A12" s="493" t="s">
        <v>417</v>
      </c>
      <c r="B12" s="19">
        <v>28.631</v>
      </c>
      <c r="C12" s="18">
        <v>35.957000000000001</v>
      </c>
      <c r="D12" s="19">
        <v>38</v>
      </c>
      <c r="E12" s="20">
        <v>37.454000000000178</v>
      </c>
      <c r="F12" s="20">
        <v>28.467999999999847</v>
      </c>
      <c r="G12" s="20">
        <v>23.239000000000061</v>
      </c>
      <c r="H12" s="1077">
        <v>22.238999999999905</v>
      </c>
      <c r="I12" s="1078">
        <v>1.4481882346276369</v>
      </c>
      <c r="J12" s="21">
        <v>1.7557128906250001</v>
      </c>
      <c r="K12" s="21">
        <v>1.7881149644988596</v>
      </c>
      <c r="L12" s="21">
        <v>1.7522494936797182</v>
      </c>
      <c r="M12" s="22">
        <v>1.3523065405501882</v>
      </c>
      <c r="N12" s="22">
        <v>1.1441927013710746</v>
      </c>
      <c r="O12" s="1079">
        <v>1.0762294078391113</v>
      </c>
    </row>
    <row r="13" spans="1:15" ht="15" thickBot="1">
      <c r="A13" s="500" t="s">
        <v>418</v>
      </c>
      <c r="B13" s="23">
        <v>1977.0219999999999</v>
      </c>
      <c r="C13" s="24">
        <v>2048</v>
      </c>
      <c r="D13" s="23">
        <v>2125.143</v>
      </c>
      <c r="E13" s="24">
        <v>2137.4810000000002</v>
      </c>
      <c r="F13" s="32">
        <v>2105.1439999999998</v>
      </c>
      <c r="G13" s="32">
        <v>2031.039</v>
      </c>
      <c r="H13" s="501">
        <v>2066.3809999999999</v>
      </c>
      <c r="I13" s="1080">
        <v>100</v>
      </c>
      <c r="J13" s="1081">
        <v>99.989160156250009</v>
      </c>
      <c r="K13" s="1082">
        <v>99.999999999999986</v>
      </c>
      <c r="L13" s="25">
        <v>99.999999999999986</v>
      </c>
      <c r="M13" s="25">
        <v>100</v>
      </c>
      <c r="N13" s="25">
        <v>100</v>
      </c>
      <c r="O13" s="1083">
        <v>100</v>
      </c>
    </row>
    <row r="14" spans="1:15">
      <c r="A14" s="502" t="s">
        <v>419</v>
      </c>
      <c r="B14" s="13">
        <v>491.875</v>
      </c>
      <c r="C14" s="7">
        <v>450.35</v>
      </c>
      <c r="D14" s="13">
        <v>496.64699999999999</v>
      </c>
      <c r="E14" s="12">
        <v>471.86</v>
      </c>
      <c r="F14" s="12">
        <v>448.75099999999998</v>
      </c>
      <c r="G14" s="7">
        <v>425.63299999999998</v>
      </c>
      <c r="H14" s="503">
        <v>420.07100000000003</v>
      </c>
      <c r="I14" s="1084">
        <v>24.879591628216577</v>
      </c>
      <c r="J14" s="26">
        <v>21.991045369379737</v>
      </c>
      <c r="K14" s="26">
        <v>23.370050862459607</v>
      </c>
      <c r="L14" s="26">
        <v>22.075517864252358</v>
      </c>
      <c r="M14" s="27">
        <v>21.316879035353402</v>
      </c>
      <c r="N14" s="27">
        <v>20.956416888105053</v>
      </c>
      <c r="O14" s="1085">
        <v>20.328826097413792</v>
      </c>
    </row>
    <row r="15" spans="1:15">
      <c r="A15" s="502" t="s">
        <v>420</v>
      </c>
      <c r="B15" s="17">
        <v>892.96900000000005</v>
      </c>
      <c r="C15" s="16">
        <v>958.13</v>
      </c>
      <c r="D15" s="17">
        <v>978.21299999999997</v>
      </c>
      <c r="E15" s="499">
        <v>1010.687</v>
      </c>
      <c r="F15" s="494">
        <v>989.30799999999999</v>
      </c>
      <c r="G15" s="16">
        <v>933.20399999999995</v>
      </c>
      <c r="H15" s="1074">
        <v>977.9</v>
      </c>
      <c r="I15" s="1075">
        <v>45.167378005909896</v>
      </c>
      <c r="J15" s="14">
        <v>46.786455645084501</v>
      </c>
      <c r="K15" s="14">
        <v>46.030455362297971</v>
      </c>
      <c r="L15" s="14">
        <v>47.284022641604764</v>
      </c>
      <c r="M15" s="28">
        <v>46.994789905108632</v>
      </c>
      <c r="N15" s="28">
        <v>45.947123615056135</v>
      </c>
      <c r="O15" s="1076">
        <v>47.324283372717815</v>
      </c>
    </row>
    <row r="16" spans="1:15">
      <c r="A16" s="502" t="s">
        <v>421</v>
      </c>
      <c r="B16" s="17">
        <v>71</v>
      </c>
      <c r="C16" s="16">
        <v>112</v>
      </c>
      <c r="D16" s="17">
        <v>123</v>
      </c>
      <c r="E16" s="499">
        <v>124.30000000000018</v>
      </c>
      <c r="F16" s="12">
        <v>135.50199999999995</v>
      </c>
      <c r="G16" s="12">
        <v>129.64300000000003</v>
      </c>
      <c r="H16" s="504">
        <v>125.13799999999996</v>
      </c>
      <c r="I16" s="1075">
        <v>3.5912599859789109</v>
      </c>
      <c r="J16" s="14">
        <v>5.4690731239492179</v>
      </c>
      <c r="K16" s="14">
        <v>5.7878458061410454</v>
      </c>
      <c r="L16" s="14">
        <v>5.8152563695303101</v>
      </c>
      <c r="M16" s="28">
        <v>6.4367093177473826</v>
      </c>
      <c r="N16" s="28">
        <v>6.3830876708915989</v>
      </c>
      <c r="O16" s="1076">
        <v>6.0559015980112072</v>
      </c>
    </row>
    <row r="17" spans="1:15">
      <c r="A17" s="505" t="s">
        <v>422</v>
      </c>
      <c r="B17" s="1086">
        <v>505.96899999999999</v>
      </c>
      <c r="C17" s="1087">
        <v>509.72500000000002</v>
      </c>
      <c r="D17" s="497">
        <v>514.01099999999997</v>
      </c>
      <c r="E17" s="494">
        <v>517.31700000000001</v>
      </c>
      <c r="F17" s="494">
        <v>520.85799999999995</v>
      </c>
      <c r="G17" s="494">
        <v>523.50099999999998</v>
      </c>
      <c r="H17" s="495">
        <v>529.63900000000001</v>
      </c>
      <c r="I17" s="1071">
        <v>25.59248202599667</v>
      </c>
      <c r="J17" s="496">
        <v>24.890386590223351</v>
      </c>
      <c r="K17" s="496">
        <v>24.187125289921667</v>
      </c>
      <c r="L17" s="496">
        <v>24.202180042769967</v>
      </c>
      <c r="M17" s="506">
        <v>24.74215540599598</v>
      </c>
      <c r="N17" s="506">
        <v>25.775034354337851</v>
      </c>
      <c r="O17" s="1073">
        <v>25.631236446715299</v>
      </c>
    </row>
    <row r="18" spans="1:15" ht="15" thickBot="1">
      <c r="A18" s="505" t="s">
        <v>423</v>
      </c>
      <c r="B18" s="13">
        <v>15</v>
      </c>
      <c r="C18" s="18">
        <v>18</v>
      </c>
      <c r="D18" s="13">
        <v>13</v>
      </c>
      <c r="E18" s="18">
        <v>13.317</v>
      </c>
      <c r="F18" s="18">
        <v>10.725</v>
      </c>
      <c r="G18" s="18">
        <v>19.058</v>
      </c>
      <c r="H18" s="507">
        <v>13.632999999999999</v>
      </c>
      <c r="I18" s="1088">
        <v>0.7587168984462489</v>
      </c>
      <c r="J18" s="1089">
        <v>0.87895818063469577</v>
      </c>
      <c r="K18" s="1089">
        <v>0.61172354048645194</v>
      </c>
      <c r="L18" s="1089">
        <v>0.62302308184259869</v>
      </c>
      <c r="M18" s="30">
        <v>0.50946633579460598</v>
      </c>
      <c r="N18" s="30">
        <v>0.93833747160935854</v>
      </c>
      <c r="O18" s="1090">
        <v>0.65975248514189788</v>
      </c>
    </row>
    <row r="19" spans="1:15" ht="15" thickBot="1">
      <c r="A19" s="508" t="s">
        <v>424</v>
      </c>
      <c r="B19" s="23">
        <v>1977.0220000000002</v>
      </c>
      <c r="C19" s="32">
        <v>2047.8789999999999</v>
      </c>
      <c r="D19" s="23">
        <v>2125.143</v>
      </c>
      <c r="E19" s="24">
        <v>2137.4810000000002</v>
      </c>
      <c r="F19" s="32">
        <v>2105.1439999999998</v>
      </c>
      <c r="G19" s="32">
        <v>2031.039</v>
      </c>
      <c r="H19" s="501">
        <v>2066.3809999999999</v>
      </c>
      <c r="I19" s="1080">
        <v>100</v>
      </c>
      <c r="J19" s="1081">
        <v>100</v>
      </c>
      <c r="K19" s="1082">
        <v>100</v>
      </c>
      <c r="L19" s="25">
        <v>99.999999999999986</v>
      </c>
      <c r="M19" s="25">
        <v>100</v>
      </c>
      <c r="N19" s="25">
        <v>100</v>
      </c>
      <c r="O19" s="1083">
        <v>100</v>
      </c>
    </row>
    <row r="20" spans="1:15">
      <c r="A20" s="1091"/>
      <c r="B20" s="1092"/>
      <c r="C20" s="1092"/>
      <c r="D20" s="1092"/>
      <c r="E20" s="1093"/>
      <c r="F20" s="1092"/>
      <c r="G20" s="1092"/>
      <c r="H20" s="1092"/>
      <c r="I20" s="1092"/>
      <c r="J20" s="1094"/>
      <c r="K20" s="1094"/>
      <c r="L20" s="1094"/>
      <c r="M20" s="1094"/>
      <c r="N20" s="1092"/>
      <c r="O20" s="1092"/>
    </row>
    <row r="21" spans="1:15" ht="15">
      <c r="A21" s="1095"/>
      <c r="B21" s="1095"/>
      <c r="C21" s="1095"/>
      <c r="D21" s="1095"/>
      <c r="E21" s="1095"/>
      <c r="F21" s="1095"/>
      <c r="G21" s="1095"/>
      <c r="H21" s="1095"/>
      <c r="I21" s="1095"/>
      <c r="J21" s="1095"/>
      <c r="K21" s="1095"/>
      <c r="L21" s="1095"/>
      <c r="M21" s="1095"/>
      <c r="N21" s="1095"/>
      <c r="O21" s="1095"/>
    </row>
    <row r="22" spans="1:15" ht="15">
      <c r="A22" s="1348" t="s">
        <v>425</v>
      </c>
      <c r="B22" s="1348"/>
      <c r="C22" s="1348"/>
      <c r="D22" s="1348"/>
      <c r="E22" s="1348"/>
      <c r="F22" s="1348"/>
      <c r="G22" s="1348"/>
      <c r="H22" s="1348"/>
      <c r="I22" s="1348"/>
      <c r="J22" s="1348"/>
      <c r="K22" s="1348"/>
      <c r="L22" s="1095"/>
      <c r="M22" s="1095"/>
      <c r="N22" s="1095"/>
      <c r="O22" s="1095"/>
    </row>
    <row r="23" spans="1:15" ht="15.75" thickBot="1">
      <c r="A23" s="2"/>
      <c r="B23" s="2"/>
      <c r="C23" s="2"/>
      <c r="D23" s="2"/>
      <c r="E23" s="2"/>
      <c r="F23" s="2"/>
      <c r="G23" s="2"/>
      <c r="H23" s="2"/>
      <c r="I23" s="2"/>
      <c r="J23" s="2"/>
      <c r="K23" s="31"/>
      <c r="L23" s="1095"/>
      <c r="M23" s="1095"/>
      <c r="N23" s="1095"/>
      <c r="O23" s="1095"/>
    </row>
    <row r="24" spans="1:15" ht="15.75" thickBot="1">
      <c r="A24" s="1356" t="s">
        <v>409</v>
      </c>
      <c r="B24" s="1345" t="s">
        <v>410</v>
      </c>
      <c r="C24" s="1346"/>
      <c r="D24" s="1346"/>
      <c r="E24" s="1346"/>
      <c r="F24" s="1347"/>
      <c r="G24" s="1345" t="s">
        <v>411</v>
      </c>
      <c r="H24" s="1346"/>
      <c r="I24" s="1346"/>
      <c r="J24" s="1346"/>
      <c r="K24" s="1347"/>
      <c r="L24" s="1095"/>
      <c r="M24" s="1095"/>
      <c r="N24" s="1095"/>
      <c r="O24" s="1095"/>
    </row>
    <row r="25" spans="1:15" ht="15.75" thickBot="1">
      <c r="A25" s="1357"/>
      <c r="B25" s="34">
        <v>2019</v>
      </c>
      <c r="C25" s="33">
        <v>2020</v>
      </c>
      <c r="D25" s="1096">
        <v>2021</v>
      </c>
      <c r="E25" s="5">
        <v>2022</v>
      </c>
      <c r="F25" s="6">
        <v>2023</v>
      </c>
      <c r="G25" s="34">
        <v>2019</v>
      </c>
      <c r="H25" s="33">
        <v>2020</v>
      </c>
      <c r="I25" s="1096">
        <v>2021</v>
      </c>
      <c r="J25" s="5">
        <v>2022</v>
      </c>
      <c r="K25" s="6">
        <v>2023</v>
      </c>
      <c r="L25" s="1095"/>
      <c r="M25" s="1095"/>
      <c r="N25" s="1095"/>
      <c r="O25" s="1095"/>
    </row>
    <row r="26" spans="1:15" ht="15">
      <c r="A26" s="509" t="s">
        <v>426</v>
      </c>
      <c r="B26" s="36">
        <v>4116.5680000000002</v>
      </c>
      <c r="C26" s="35">
        <v>4623.0039999999999</v>
      </c>
      <c r="D26" s="409">
        <v>5059.5</v>
      </c>
      <c r="E26" s="36">
        <v>6171.598</v>
      </c>
      <c r="F26" s="412">
        <v>8167.0129999999999</v>
      </c>
      <c r="G26" s="38">
        <v>73.17506638796668</v>
      </c>
      <c r="H26" s="37">
        <v>73.850718162867935</v>
      </c>
      <c r="I26" s="414">
        <v>74.774998858312344</v>
      </c>
      <c r="J26" s="1097">
        <v>74.91585377104262</v>
      </c>
      <c r="K26" s="421">
        <v>78.88091656639557</v>
      </c>
      <c r="L26" s="1095"/>
      <c r="M26" s="1095"/>
      <c r="N26" s="1095"/>
      <c r="O26" s="1095"/>
    </row>
    <row r="27" spans="1:15" ht="15">
      <c r="A27" s="1098" t="s">
        <v>416</v>
      </c>
      <c r="B27" s="511">
        <v>1270.0409999999999</v>
      </c>
      <c r="C27" s="510">
        <v>1324.694</v>
      </c>
      <c r="D27" s="512">
        <v>1395.819</v>
      </c>
      <c r="E27" s="511">
        <v>1546.0630000000001</v>
      </c>
      <c r="F27" s="1099">
        <v>1709.296</v>
      </c>
      <c r="G27" s="514">
        <v>22.575925987482673</v>
      </c>
      <c r="H27" s="513">
        <v>21.161479255921513</v>
      </c>
      <c r="I27" s="414">
        <v>20.628987870621739</v>
      </c>
      <c r="J27" s="1100">
        <v>18.767364567299989</v>
      </c>
      <c r="K27" s="1101">
        <v>16.509198058491357</v>
      </c>
      <c r="L27" s="1095"/>
      <c r="M27" s="1095"/>
      <c r="N27" s="1095"/>
      <c r="O27" s="1095"/>
    </row>
    <row r="28" spans="1:15" ht="15">
      <c r="A28" s="1098" t="s">
        <v>427</v>
      </c>
      <c r="B28" s="511">
        <v>16.686</v>
      </c>
      <c r="C28" s="510">
        <v>39.844999999999999</v>
      </c>
      <c r="D28" s="512">
        <v>25.297000000000001</v>
      </c>
      <c r="E28" s="511">
        <v>11.335000000000001</v>
      </c>
      <c r="F28" s="1099">
        <v>7.3460000000000001</v>
      </c>
      <c r="G28" s="514">
        <v>0.29660609462776077</v>
      </c>
      <c r="H28" s="513">
        <v>0.63650861327385244</v>
      </c>
      <c r="I28" s="414">
        <v>0.37386760472748837</v>
      </c>
      <c r="J28" s="1100">
        <v>0.13759340814077134</v>
      </c>
      <c r="K28" s="1101">
        <v>7.0951180449540352E-2</v>
      </c>
      <c r="L28" s="1095"/>
      <c r="M28" s="1095"/>
      <c r="N28" s="1095"/>
      <c r="O28" s="1095"/>
    </row>
    <row r="29" spans="1:15" ht="15">
      <c r="A29" s="1098" t="s">
        <v>428</v>
      </c>
      <c r="B29" s="511">
        <v>11.67</v>
      </c>
      <c r="C29" s="510">
        <v>11.67</v>
      </c>
      <c r="D29" s="512">
        <v>11.67</v>
      </c>
      <c r="E29" s="511">
        <v>19.085999999999999</v>
      </c>
      <c r="F29" s="1099">
        <v>19.085999999999999</v>
      </c>
      <c r="G29" s="514">
        <v>0.20744295363214482</v>
      </c>
      <c r="H29" s="513">
        <v>0.18642378007041932</v>
      </c>
      <c r="I29" s="414">
        <v>0.17247242547218206</v>
      </c>
      <c r="J29" s="1100">
        <v>0.23168132225626481</v>
      </c>
      <c r="K29" s="1101">
        <v>0.18434171386603962</v>
      </c>
      <c r="L29" s="1095"/>
      <c r="M29" s="1095"/>
      <c r="N29" s="1095"/>
      <c r="O29" s="1095"/>
    </row>
    <row r="30" spans="1:15" ht="15.75" thickBot="1">
      <c r="A30" s="515" t="s">
        <v>429</v>
      </c>
      <c r="B30" s="517">
        <v>210.678</v>
      </c>
      <c r="C30" s="516">
        <v>260.71799999999968</v>
      </c>
      <c r="D30" s="410">
        <v>274.01299999999998</v>
      </c>
      <c r="E30" s="517">
        <v>489.95800000000003</v>
      </c>
      <c r="F30" s="518">
        <v>450.85700000000003</v>
      </c>
      <c r="G30" s="1102">
        <v>3.7449585762907458</v>
      </c>
      <c r="H30" s="1103">
        <v>4.164870187866283</v>
      </c>
      <c r="I30" s="414">
        <v>4.0496732408662393</v>
      </c>
      <c r="J30" s="1104">
        <v>5.9475069312603486</v>
      </c>
      <c r="K30" s="520">
        <v>4.3545924807974963</v>
      </c>
      <c r="L30" s="1095"/>
      <c r="M30" s="1095"/>
      <c r="N30" s="1095"/>
      <c r="O30" s="1095"/>
    </row>
    <row r="31" spans="1:15" ht="15.75" thickBot="1">
      <c r="A31" s="521" t="s">
        <v>418</v>
      </c>
      <c r="B31" s="40">
        <v>5625.643</v>
      </c>
      <c r="C31" s="39">
        <v>6259.9309999999996</v>
      </c>
      <c r="D31" s="411">
        <v>6766.299</v>
      </c>
      <c r="E31" s="40">
        <v>8238.0400000000009</v>
      </c>
      <c r="F31" s="413">
        <v>10353.598</v>
      </c>
      <c r="G31" s="42">
        <v>100</v>
      </c>
      <c r="H31" s="41">
        <f>SUM(H26:H30)</f>
        <v>99.999999999999986</v>
      </c>
      <c r="I31" s="415">
        <f>SUM(I26:I30)</f>
        <v>100</v>
      </c>
      <c r="J31" s="1105">
        <v>100</v>
      </c>
      <c r="K31" s="422">
        <v>100</v>
      </c>
      <c r="L31" s="1095"/>
      <c r="M31" s="1095"/>
      <c r="N31" s="1095"/>
      <c r="O31" s="1095"/>
    </row>
    <row r="32" spans="1:15" ht="15">
      <c r="A32" s="509" t="s">
        <v>430</v>
      </c>
      <c r="B32" s="36">
        <v>4335.8609999999999</v>
      </c>
      <c r="C32" s="35">
        <v>4936.9549999999999</v>
      </c>
      <c r="D32" s="409">
        <v>5301.027</v>
      </c>
      <c r="E32" s="36">
        <v>6523.1120000000001</v>
      </c>
      <c r="F32" s="412">
        <v>8373.7430000000004</v>
      </c>
      <c r="G32" s="38">
        <v>77.073163014432296</v>
      </c>
      <c r="H32" s="37">
        <v>78.865965136037445</v>
      </c>
      <c r="I32" s="414">
        <v>78.344557342204354</v>
      </c>
      <c r="J32" s="1097">
        <v>79.182815329860006</v>
      </c>
      <c r="K32" s="421">
        <v>80.87761375320926</v>
      </c>
      <c r="L32" s="1095"/>
      <c r="M32" s="1095"/>
      <c r="N32" s="1095"/>
      <c r="O32" s="1095"/>
    </row>
    <row r="33" spans="1:15" ht="15">
      <c r="A33" s="1098" t="s">
        <v>431</v>
      </c>
      <c r="B33" s="511">
        <v>417.53399999999999</v>
      </c>
      <c r="C33" s="510">
        <v>432.56099999999998</v>
      </c>
      <c r="D33" s="512">
        <v>420.00700000000001</v>
      </c>
      <c r="E33" s="511">
        <v>456.00400000000002</v>
      </c>
      <c r="F33" s="1099">
        <v>435.84800000000001</v>
      </c>
      <c r="G33" s="514">
        <v>7.4219782520860287</v>
      </c>
      <c r="H33" s="513">
        <v>6.9099962922914013</v>
      </c>
      <c r="I33" s="414">
        <v>6.2073372755179754</v>
      </c>
      <c r="J33" s="1100">
        <v>5.5353457861335951</v>
      </c>
      <c r="K33" s="1101">
        <v>4.2096283823266081</v>
      </c>
      <c r="L33" s="1095"/>
      <c r="M33" s="1095"/>
      <c r="N33" s="1095"/>
      <c r="O33" s="1095"/>
    </row>
    <row r="34" spans="1:15" ht="15">
      <c r="A34" s="1098" t="s">
        <v>421</v>
      </c>
      <c r="B34" s="511">
        <v>289.62900000000002</v>
      </c>
      <c r="C34" s="510">
        <v>271.13599999999974</v>
      </c>
      <c r="D34" s="512">
        <v>280.62699999999984</v>
      </c>
      <c r="E34" s="511">
        <v>314.28199999999998</v>
      </c>
      <c r="F34" s="1099">
        <v>421.755</v>
      </c>
      <c r="G34" s="514">
        <v>5.148371483935259</v>
      </c>
      <c r="H34" s="513">
        <v>4.3312937474869893</v>
      </c>
      <c r="I34" s="414">
        <v>4.147422394428621</v>
      </c>
      <c r="J34" s="1100">
        <v>3.8150093954387203</v>
      </c>
      <c r="K34" s="1101">
        <v>4.0735114498360865</v>
      </c>
      <c r="L34" s="1095"/>
      <c r="M34" s="1095"/>
      <c r="N34" s="1095"/>
      <c r="O34" s="1095"/>
    </row>
    <row r="35" spans="1:15" ht="15.75" thickBot="1">
      <c r="A35" s="515" t="s">
        <v>422</v>
      </c>
      <c r="B35" s="517">
        <v>582.61900000000003</v>
      </c>
      <c r="C35" s="516">
        <v>619.279</v>
      </c>
      <c r="D35" s="410">
        <v>764.63800000000003</v>
      </c>
      <c r="E35" s="517">
        <v>944.64200000000005</v>
      </c>
      <c r="F35" s="518">
        <v>1122.252</v>
      </c>
      <c r="G35" s="522">
        <v>10.356487249546408</v>
      </c>
      <c r="H35" s="519">
        <v>9.8927448241841649</v>
      </c>
      <c r="I35" s="414">
        <v>11.300682987849045</v>
      </c>
      <c r="J35" s="1104">
        <v>11.466829488567669</v>
      </c>
      <c r="K35" s="520">
        <v>10.839246414628036</v>
      </c>
      <c r="L35" s="1095"/>
      <c r="M35" s="1095"/>
      <c r="N35" s="1095"/>
      <c r="O35" s="1095"/>
    </row>
    <row r="36" spans="1:15" ht="15.75" thickBot="1">
      <c r="A36" s="523" t="s">
        <v>424</v>
      </c>
      <c r="B36" s="40">
        <v>5625.643</v>
      </c>
      <c r="C36" s="39">
        <v>6259.9309999999996</v>
      </c>
      <c r="D36" s="411">
        <v>6766.299</v>
      </c>
      <c r="E36" s="40">
        <v>8238.0400000000009</v>
      </c>
      <c r="F36" s="413">
        <v>10353.598</v>
      </c>
      <c r="G36" s="42">
        <v>100</v>
      </c>
      <c r="H36" s="41">
        <f>SUM(H32:H35)</f>
        <v>100</v>
      </c>
      <c r="I36" s="415">
        <f>SUM(I32:I35)</f>
        <v>99.999999999999986</v>
      </c>
      <c r="J36" s="1105">
        <v>100</v>
      </c>
      <c r="K36" s="422">
        <v>100</v>
      </c>
      <c r="L36" s="1095"/>
      <c r="M36" s="1095"/>
      <c r="N36" s="1095"/>
      <c r="O36" s="1095"/>
    </row>
    <row r="37" spans="1:15" ht="15">
      <c r="A37" s="1106"/>
      <c r="B37" s="1106"/>
      <c r="C37" s="1106"/>
      <c r="D37" s="1106"/>
      <c r="E37" s="1107"/>
      <c r="F37" s="1106"/>
      <c r="G37" s="1106"/>
      <c r="H37" s="1108"/>
      <c r="I37" s="1108"/>
      <c r="J37" s="1108"/>
      <c r="K37" s="1108"/>
      <c r="L37" s="1095"/>
      <c r="M37" s="1095"/>
      <c r="N37" s="1095"/>
      <c r="O37" s="1095"/>
    </row>
    <row r="38" spans="1:15" ht="15">
      <c r="A38" s="1106"/>
      <c r="B38" s="1106"/>
      <c r="C38" s="1106"/>
      <c r="D38" s="1106"/>
      <c r="E38" s="1106"/>
      <c r="F38" s="1106"/>
      <c r="G38" s="1106"/>
      <c r="H38" s="1106"/>
      <c r="I38" s="1107"/>
      <c r="J38" s="1106"/>
      <c r="K38" s="1109"/>
      <c r="L38" s="1095"/>
      <c r="M38" s="1095"/>
      <c r="N38" s="1095"/>
      <c r="O38" s="1095"/>
    </row>
    <row r="39" spans="1:15" ht="15">
      <c r="A39" s="1348" t="s">
        <v>432</v>
      </c>
      <c r="B39" s="1348"/>
      <c r="C39" s="1348"/>
      <c r="D39" s="1348"/>
      <c r="E39" s="1348"/>
      <c r="F39" s="1348"/>
      <c r="G39" s="1348"/>
      <c r="H39" s="1348"/>
      <c r="I39" s="1348"/>
      <c r="J39" s="1348"/>
      <c r="K39" s="1348"/>
      <c r="L39" s="1095"/>
      <c r="M39" s="1095"/>
      <c r="N39" s="1095"/>
      <c r="O39" s="1095"/>
    </row>
    <row r="40" spans="1:15" ht="15.75" thickBot="1">
      <c r="A40" s="1106"/>
      <c r="B40" s="1106"/>
      <c r="C40" s="1106"/>
      <c r="D40" s="1106"/>
      <c r="E40" s="1106"/>
      <c r="F40" s="1106"/>
      <c r="G40" s="1106"/>
      <c r="H40" s="1106"/>
      <c r="I40" s="1106"/>
      <c r="J40" s="1106"/>
      <c r="K40" s="1109"/>
      <c r="L40" s="1095"/>
      <c r="M40" s="1095"/>
      <c r="N40" s="1095"/>
      <c r="O40" s="1095"/>
    </row>
    <row r="41" spans="1:15" ht="15.75" thickBot="1">
      <c r="A41" s="1353" t="s">
        <v>409</v>
      </c>
      <c r="B41" s="1349" t="s">
        <v>410</v>
      </c>
      <c r="C41" s="1350"/>
      <c r="D41" s="1350"/>
      <c r="E41" s="1350"/>
      <c r="F41" s="1351"/>
      <c r="G41" s="1349" t="s">
        <v>411</v>
      </c>
      <c r="H41" s="1350"/>
      <c r="I41" s="1350"/>
      <c r="J41" s="1350"/>
      <c r="K41" s="1351"/>
      <c r="L41" s="1095"/>
      <c r="M41" s="1095"/>
      <c r="N41" s="1095"/>
      <c r="O41" s="1095"/>
    </row>
    <row r="42" spans="1:15" ht="15.75" thickBot="1">
      <c r="A42" s="1354"/>
      <c r="B42" s="34">
        <v>2019</v>
      </c>
      <c r="C42" s="33">
        <v>2020</v>
      </c>
      <c r="D42" s="1096">
        <v>2021</v>
      </c>
      <c r="E42" s="5">
        <v>2022</v>
      </c>
      <c r="F42" s="1110">
        <v>2023</v>
      </c>
      <c r="G42" s="1111">
        <v>2019</v>
      </c>
      <c r="H42" s="33">
        <v>2020</v>
      </c>
      <c r="I42" s="1096">
        <v>2021</v>
      </c>
      <c r="J42" s="5">
        <v>2022</v>
      </c>
      <c r="K42" s="6">
        <v>2023</v>
      </c>
      <c r="L42" s="1095"/>
      <c r="M42" s="1095"/>
      <c r="N42" s="1095"/>
      <c r="O42" s="1095"/>
    </row>
    <row r="43" spans="1:15" ht="15">
      <c r="A43" s="524" t="s">
        <v>433</v>
      </c>
      <c r="B43" s="44">
        <v>237.023</v>
      </c>
      <c r="C43" s="63">
        <v>189.18100000000001</v>
      </c>
      <c r="D43" s="416">
        <v>293.42899999999997</v>
      </c>
      <c r="E43" s="44">
        <v>442.791</v>
      </c>
      <c r="F43" s="418">
        <v>549.63400000000001</v>
      </c>
      <c r="G43" s="527">
        <v>5.7524897733326386</v>
      </c>
      <c r="H43" s="528">
        <v>4.0045909244569824</v>
      </c>
      <c r="I43" s="526">
        <f t="shared" ref="I43:I48" si="0">D43/$D$49*100</f>
        <v>4.7127944864147935</v>
      </c>
      <c r="J43" s="56">
        <f t="shared" ref="J43:J49" si="1">E43/$E$49*100</f>
        <v>5.7016126311571398</v>
      </c>
      <c r="K43" s="1112">
        <v>5.6905281344836265</v>
      </c>
      <c r="L43" s="1095"/>
      <c r="M43" s="1095"/>
      <c r="N43" s="1095"/>
      <c r="O43" s="1095"/>
    </row>
    <row r="44" spans="1:15" ht="15">
      <c r="A44" s="524" t="s">
        <v>434</v>
      </c>
      <c r="B44" s="529">
        <v>3213.6329999999998</v>
      </c>
      <c r="C44" s="525">
        <v>3843.5219999999999</v>
      </c>
      <c r="D44" s="530">
        <v>4211.0879999999997</v>
      </c>
      <c r="E44" s="529">
        <v>5288.7839999999997</v>
      </c>
      <c r="F44" s="1113">
        <v>7408.7709999999997</v>
      </c>
      <c r="G44" s="527">
        <v>77.994080607132162</v>
      </c>
      <c r="H44" s="528">
        <v>81.359826405139771</v>
      </c>
      <c r="I44" s="526">
        <f t="shared" si="0"/>
        <v>67.634733813656794</v>
      </c>
      <c r="J44" s="526">
        <f t="shared" si="1"/>
        <v>68.101198212840316</v>
      </c>
      <c r="K44" s="1114">
        <v>76.705261714971044</v>
      </c>
      <c r="L44" s="1095"/>
      <c r="M44" s="1095"/>
      <c r="N44" s="1095"/>
      <c r="O44" s="1095"/>
    </row>
    <row r="45" spans="1:15" ht="15">
      <c r="A45" s="524" t="s">
        <v>435</v>
      </c>
      <c r="B45" s="529">
        <v>144.97499999999999</v>
      </c>
      <c r="C45" s="525">
        <v>223.95500000000001</v>
      </c>
      <c r="D45" s="530">
        <v>251.82499999999999</v>
      </c>
      <c r="E45" s="529">
        <v>254.976</v>
      </c>
      <c r="F45" s="1113">
        <v>336.41199999999998</v>
      </c>
      <c r="G45" s="527">
        <v>3.5185075072414875</v>
      </c>
      <c r="H45" s="528">
        <v>4.7406883380823839</v>
      </c>
      <c r="I45" s="526">
        <f t="shared" si="0"/>
        <v>4.0445882020570743</v>
      </c>
      <c r="J45" s="526">
        <f t="shared" si="1"/>
        <v>3.2832067098064841</v>
      </c>
      <c r="K45" s="1114">
        <v>3.4829758544375089</v>
      </c>
      <c r="L45" s="1095"/>
      <c r="M45" s="1095"/>
      <c r="N45" s="1095"/>
      <c r="O45" s="1095"/>
    </row>
    <row r="46" spans="1:15" ht="15">
      <c r="A46" s="524" t="s">
        <v>436</v>
      </c>
      <c r="B46" s="529">
        <v>342.55200000000002</v>
      </c>
      <c r="C46" s="525">
        <v>300.18</v>
      </c>
      <c r="D46" s="530">
        <v>1350.433</v>
      </c>
      <c r="E46" s="529">
        <v>1573.8389999999999</v>
      </c>
      <c r="F46" s="1113">
        <v>1244.404</v>
      </c>
      <c r="G46" s="527">
        <v>8.3136525857602095</v>
      </c>
      <c r="H46" s="528">
        <v>6.3542221666208381</v>
      </c>
      <c r="I46" s="526">
        <f t="shared" si="0"/>
        <v>21.689448543506568</v>
      </c>
      <c r="J46" s="526">
        <f t="shared" si="1"/>
        <v>20.26558878072888</v>
      </c>
      <c r="K46" s="1114">
        <v>12.883693462675094</v>
      </c>
      <c r="L46" s="1095"/>
      <c r="M46" s="1095"/>
      <c r="N46" s="1095"/>
      <c r="O46" s="1095"/>
    </row>
    <row r="47" spans="1:15" ht="15">
      <c r="A47" s="524" t="s">
        <v>416</v>
      </c>
      <c r="B47" s="529">
        <v>81.435000000000002</v>
      </c>
      <c r="C47" s="525">
        <v>108.501</v>
      </c>
      <c r="D47" s="530">
        <v>130.97399999999999</v>
      </c>
      <c r="E47" s="529">
        <v>116.66800000000001</v>
      </c>
      <c r="F47" s="1113">
        <v>178.25800000000001</v>
      </c>
      <c r="G47" s="527">
        <v>1.976407372665705</v>
      </c>
      <c r="H47" s="528">
        <v>2.2967534789144097</v>
      </c>
      <c r="I47" s="526">
        <f t="shared" si="0"/>
        <v>2.1035873927379063</v>
      </c>
      <c r="J47" s="526">
        <f t="shared" si="1"/>
        <v>1.502279274989422</v>
      </c>
      <c r="K47" s="1114">
        <v>1.8455593434845412</v>
      </c>
      <c r="L47" s="1095"/>
      <c r="M47" s="1095"/>
      <c r="N47" s="1095"/>
      <c r="O47" s="1095"/>
    </row>
    <row r="48" spans="1:15" ht="15.75" thickBot="1">
      <c r="A48" s="531" t="s">
        <v>417</v>
      </c>
      <c r="B48" s="48">
        <v>100.73699999999977</v>
      </c>
      <c r="C48" s="47">
        <f>C49-C43-C44-C45-C46-C47</f>
        <v>58.764000000000493</v>
      </c>
      <c r="D48" s="1115">
        <f>D49-D43-D44-D45-D46-D47</f>
        <v>-11.528000000000304</v>
      </c>
      <c r="E48" s="1116">
        <f>E49-E43-E44-E45-E46-E47</f>
        <v>89.007999999999925</v>
      </c>
      <c r="F48" s="420">
        <v>-58.726999999999997</v>
      </c>
      <c r="G48" s="50">
        <v>2.4448621538678048</v>
      </c>
      <c r="H48" s="49">
        <v>1.2439186867856289</v>
      </c>
      <c r="I48" s="526">
        <f t="shared" si="0"/>
        <v>-0.18515243837313686</v>
      </c>
      <c r="J48" s="526">
        <f t="shared" si="1"/>
        <v>1.1461143904777518</v>
      </c>
      <c r="K48" s="1117">
        <v>-0.60801851005181617</v>
      </c>
      <c r="L48" s="1095"/>
      <c r="M48" s="1095"/>
      <c r="N48" s="1095"/>
      <c r="O48" s="1095"/>
    </row>
    <row r="49" spans="1:15" ht="15.75" thickBot="1">
      <c r="A49" s="532" t="s">
        <v>418</v>
      </c>
      <c r="B49" s="52">
        <v>4120.3549999999996</v>
      </c>
      <c r="C49" s="51">
        <v>4724.1030000000001</v>
      </c>
      <c r="D49" s="1118">
        <v>6226.2209999999995</v>
      </c>
      <c r="E49" s="52">
        <v>7766.0659999999998</v>
      </c>
      <c r="F49" s="419">
        <v>9658.7520000000004</v>
      </c>
      <c r="G49" s="55">
        <v>100</v>
      </c>
      <c r="H49" s="53">
        <f>SUM(H43:H48)</f>
        <v>100.00000000000001</v>
      </c>
      <c r="I49" s="54">
        <f>SUM(I43:I48)</f>
        <v>100</v>
      </c>
      <c r="J49" s="54">
        <f t="shared" si="1"/>
        <v>100</v>
      </c>
      <c r="K49" s="1119">
        <v>100</v>
      </c>
      <c r="L49" s="1095"/>
      <c r="M49" s="1095"/>
      <c r="N49" s="1095"/>
      <c r="O49" s="1095"/>
    </row>
    <row r="50" spans="1:15" ht="15">
      <c r="A50" s="524" t="s">
        <v>437</v>
      </c>
      <c r="B50" s="44">
        <v>11.837</v>
      </c>
      <c r="C50" s="63">
        <v>19.242999999999999</v>
      </c>
      <c r="D50" s="416">
        <v>36.463999999999999</v>
      </c>
      <c r="E50" s="44">
        <v>74.590999999999994</v>
      </c>
      <c r="F50" s="418">
        <v>81.281000000000006</v>
      </c>
      <c r="G50" s="57">
        <v>0.28728107165523359</v>
      </c>
      <c r="H50" s="45">
        <v>0.40733658855448324</v>
      </c>
      <c r="I50" s="56">
        <f>D50/$D$55*100</f>
        <v>0.58565219577011485</v>
      </c>
      <c r="J50" s="56">
        <f t="shared" ref="J50:J55" si="2">E50/$E$55*100</f>
        <v>0.96047342373860833</v>
      </c>
      <c r="K50" s="1112">
        <v>0.84152693846989757</v>
      </c>
      <c r="L50" s="1095"/>
      <c r="M50" s="1095"/>
      <c r="N50" s="1095"/>
      <c r="O50" s="1095"/>
    </row>
    <row r="51" spans="1:15" ht="15">
      <c r="A51" s="524" t="s">
        <v>438</v>
      </c>
      <c r="B51" s="529">
        <v>869.03700000000003</v>
      </c>
      <c r="C51" s="525">
        <v>659.04700000000003</v>
      </c>
      <c r="D51" s="530">
        <v>499.53500000000003</v>
      </c>
      <c r="E51" s="529">
        <v>1397.375</v>
      </c>
      <c r="F51" s="1113">
        <v>1549.367</v>
      </c>
      <c r="G51" s="527">
        <v>21.091313733889439</v>
      </c>
      <c r="H51" s="528">
        <v>13.950733080967964</v>
      </c>
      <c r="I51" s="526">
        <f>D51/$D$55*100</f>
        <v>8.023084949923879</v>
      </c>
      <c r="J51" s="526">
        <f t="shared" si="2"/>
        <v>17.993344377964341</v>
      </c>
      <c r="K51" s="1114">
        <v>16.04106824566983</v>
      </c>
      <c r="L51" s="1095"/>
      <c r="M51" s="1095"/>
      <c r="N51" s="1095"/>
      <c r="O51" s="1095"/>
    </row>
    <row r="52" spans="1:15" ht="15">
      <c r="A52" s="524" t="s">
        <v>439</v>
      </c>
      <c r="B52" s="529">
        <v>783.93600000000004</v>
      </c>
      <c r="C52" s="525">
        <v>611.57299999999998</v>
      </c>
      <c r="D52" s="530">
        <v>809.63599999999997</v>
      </c>
      <c r="E52" s="529">
        <v>1109.373</v>
      </c>
      <c r="F52" s="1113">
        <v>1167.1410000000001</v>
      </c>
      <c r="G52" s="527">
        <v>19.025933445055102</v>
      </c>
      <c r="H52" s="528">
        <v>12.945801562751699</v>
      </c>
      <c r="I52" s="526">
        <f>D52/$D$55*100</f>
        <v>13.003650207726325</v>
      </c>
      <c r="J52" s="526">
        <f t="shared" si="2"/>
        <v>14.284877311112218</v>
      </c>
      <c r="K52" s="1114">
        <v>12.083766101459069</v>
      </c>
      <c r="L52" s="1095"/>
      <c r="M52" s="1095"/>
      <c r="N52" s="1095"/>
      <c r="O52" s="1095"/>
    </row>
    <row r="53" spans="1:15" ht="15">
      <c r="A53" s="524" t="s">
        <v>422</v>
      </c>
      <c r="B53" s="529">
        <v>1421.355</v>
      </c>
      <c r="C53" s="525">
        <v>1642.2760000000001</v>
      </c>
      <c r="D53" s="530">
        <v>2342.9380000000001</v>
      </c>
      <c r="E53" s="529">
        <v>3134.2620000000002</v>
      </c>
      <c r="F53" s="1113">
        <v>4158.6909999999998</v>
      </c>
      <c r="G53" s="527">
        <v>34.495935423040009</v>
      </c>
      <c r="H53" s="528">
        <v>34.763763618193764</v>
      </c>
      <c r="I53" s="526">
        <f>D53/$D$55*100</f>
        <v>37.630177277677745</v>
      </c>
      <c r="J53" s="526">
        <f t="shared" si="2"/>
        <v>40.358426003590495</v>
      </c>
      <c r="K53" s="1114">
        <v>43.056194009329566</v>
      </c>
      <c r="L53" s="1095"/>
      <c r="M53" s="1095"/>
      <c r="N53" s="1095"/>
      <c r="O53" s="1095"/>
    </row>
    <row r="54" spans="1:15" ht="15.75" thickBot="1">
      <c r="A54" s="533" t="s">
        <v>421</v>
      </c>
      <c r="B54" s="58">
        <v>1034.1899999999994</v>
      </c>
      <c r="C54" s="64">
        <v>1791.9639999999997</v>
      </c>
      <c r="D54" s="417">
        <v>2537.6479999999992</v>
      </c>
      <c r="E54" s="1116">
        <v>2050.4650000000001</v>
      </c>
      <c r="F54" s="420">
        <v>2702.2719999999999</v>
      </c>
      <c r="G54" s="61">
        <v>25.099536326360216</v>
      </c>
      <c r="H54" s="59">
        <v>37.932365149532082</v>
      </c>
      <c r="I54" s="60">
        <f>D54/$D$55*100</f>
        <v>40.75743536890193</v>
      </c>
      <c r="J54" s="60">
        <f t="shared" si="2"/>
        <v>26.402878883594351</v>
      </c>
      <c r="K54" s="1117">
        <v>27.977444705071626</v>
      </c>
      <c r="L54" s="1095"/>
      <c r="M54" s="1095"/>
      <c r="N54" s="1095"/>
      <c r="O54" s="1095"/>
    </row>
    <row r="55" spans="1:15" ht="15.75" thickBot="1">
      <c r="A55" s="532" t="s">
        <v>424</v>
      </c>
      <c r="B55" s="62">
        <v>4120.3549999999996</v>
      </c>
      <c r="C55" s="51">
        <v>4724.1030000000001</v>
      </c>
      <c r="D55" s="1118">
        <v>6226.2209999999995</v>
      </c>
      <c r="E55" s="52">
        <v>7766.0659999999998</v>
      </c>
      <c r="F55" s="419">
        <v>9658.7520000000004</v>
      </c>
      <c r="G55" s="55">
        <v>100</v>
      </c>
      <c r="H55" s="53">
        <f>SUM(H50:H54)</f>
        <v>100</v>
      </c>
      <c r="I55" s="54">
        <f>SUM(I50:I54)</f>
        <v>100</v>
      </c>
      <c r="J55" s="54">
        <f t="shared" si="2"/>
        <v>100</v>
      </c>
      <c r="K55" s="1119">
        <v>100</v>
      </c>
      <c r="L55" s="1095"/>
      <c r="M55" s="1095"/>
      <c r="N55" s="1095"/>
      <c r="O55" s="1095"/>
    </row>
  </sheetData>
  <mergeCells count="12">
    <mergeCell ref="G24:K24"/>
    <mergeCell ref="A39:K39"/>
    <mergeCell ref="B41:F41"/>
    <mergeCell ref="G41:K41"/>
    <mergeCell ref="A3:O3"/>
    <mergeCell ref="A41:A42"/>
    <mergeCell ref="A5:A6"/>
    <mergeCell ref="A24:A25"/>
    <mergeCell ref="B5:H5"/>
    <mergeCell ref="I5:O5"/>
    <mergeCell ref="A22:K22"/>
    <mergeCell ref="B24:F24"/>
  </mergeCells>
  <hyperlinks>
    <hyperlink ref="A1" location="Contents!A1" display="Contents"/>
  </hyperlinks>
  <pageMargins left="0.7" right="0.7" top="0.75" bottom="0.75" header="0.3" footer="0.3"/>
  <pageSetup paperSize="9" orientation="portrait" r:id="rId1"/>
  <ignoredErrors>
    <ignoredError sqref="H49 H31:I31"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heetViews>
  <sheetFormatPr defaultRowHeight="14.25"/>
  <cols>
    <col min="1" max="1" width="32.140625" style="70" customWidth="1"/>
    <col min="2" max="3" width="9.140625" style="70"/>
    <col min="4" max="4" width="4.7109375" style="70" customWidth="1"/>
    <col min="5" max="10" width="13.7109375" style="70" customWidth="1"/>
    <col min="11" max="11" width="12.7109375" style="70" customWidth="1"/>
    <col min="12" max="13" width="9.140625" style="70"/>
    <col min="14" max="14" width="10.42578125" style="70" bestFit="1" customWidth="1"/>
    <col min="15" max="16384" width="9.140625" style="70"/>
  </cols>
  <sheetData>
    <row r="1" spans="1:12" s="2" customFormat="1">
      <c r="A1" s="663" t="s">
        <v>703</v>
      </c>
      <c r="H1" s="3"/>
      <c r="I1" s="65"/>
      <c r="L1" s="65" t="s">
        <v>440</v>
      </c>
    </row>
    <row r="2" spans="1:12" s="2" customFormat="1"/>
    <row r="3" spans="1:12" s="2" customFormat="1" ht="14.25" customHeight="1">
      <c r="A3" s="1400" t="s">
        <v>441</v>
      </c>
      <c r="B3" s="1400"/>
      <c r="C3" s="1400"/>
      <c r="D3" s="1400"/>
      <c r="E3" s="1400"/>
      <c r="F3" s="1400"/>
      <c r="G3" s="1400"/>
      <c r="H3" s="1400"/>
      <c r="I3" s="1400"/>
      <c r="J3" s="1400"/>
      <c r="K3" s="1400"/>
      <c r="L3" s="1400"/>
    </row>
    <row r="4" spans="1:12" s="2" customFormat="1">
      <c r="A4" s="480"/>
      <c r="B4" s="480"/>
      <c r="C4" s="480"/>
      <c r="D4" s="480"/>
      <c r="E4" s="480"/>
      <c r="F4" s="480"/>
    </row>
    <row r="5" spans="1:12">
      <c r="A5" s="1056"/>
      <c r="B5" s="1056"/>
      <c r="C5" s="1056"/>
      <c r="D5" s="1056"/>
      <c r="E5" s="1056"/>
      <c r="F5" s="1056"/>
      <c r="G5" s="2"/>
      <c r="H5" s="74"/>
      <c r="I5" s="1413"/>
      <c r="J5" s="1413"/>
      <c r="K5" s="1414" t="s">
        <v>442</v>
      </c>
      <c r="L5" s="1414"/>
    </row>
    <row r="6" spans="1:12" ht="15" thickBot="1">
      <c r="A6" s="1120"/>
      <c r="B6" s="29"/>
      <c r="C6" s="29"/>
      <c r="D6" s="29"/>
      <c r="E6" s="2"/>
      <c r="F6" s="29"/>
      <c r="G6" s="29"/>
      <c r="H6" s="2"/>
      <c r="I6" s="2"/>
      <c r="J6" s="2"/>
      <c r="K6" s="2"/>
      <c r="L6" s="2"/>
    </row>
    <row r="7" spans="1:12" ht="15" thickBot="1">
      <c r="A7" s="1416" t="s">
        <v>409</v>
      </c>
      <c r="B7" s="1417"/>
      <c r="C7" s="1417"/>
      <c r="D7" s="1418"/>
      <c r="E7" s="1121">
        <v>2016</v>
      </c>
      <c r="F7" s="1122">
        <v>2017</v>
      </c>
      <c r="G7" s="1122">
        <v>2018</v>
      </c>
      <c r="H7" s="1123">
        <v>2019</v>
      </c>
      <c r="I7" s="1122">
        <v>2020</v>
      </c>
      <c r="J7" s="1122">
        <v>2021</v>
      </c>
      <c r="K7" s="1122">
        <v>2022</v>
      </c>
      <c r="L7" s="1124">
        <v>2023</v>
      </c>
    </row>
    <row r="8" spans="1:12">
      <c r="A8" s="1419" t="s">
        <v>443</v>
      </c>
      <c r="B8" s="1420"/>
      <c r="C8" s="1420"/>
      <c r="D8" s="1421"/>
      <c r="E8" s="1125">
        <v>254.471</v>
      </c>
      <c r="F8" s="1126">
        <v>216.768</v>
      </c>
      <c r="G8" s="1126">
        <v>225.12700000000001</v>
      </c>
      <c r="H8" s="1127">
        <v>225.59899999999999</v>
      </c>
      <c r="I8" s="1126">
        <v>221.304</v>
      </c>
      <c r="J8" s="1128">
        <v>201.66</v>
      </c>
      <c r="K8" s="1126">
        <v>199.899</v>
      </c>
      <c r="L8" s="1129">
        <v>209.62299999999999</v>
      </c>
    </row>
    <row r="9" spans="1:12">
      <c r="A9" s="1401" t="s">
        <v>444</v>
      </c>
      <c r="B9" s="1402"/>
      <c r="C9" s="1402"/>
      <c r="D9" s="1403"/>
      <c r="E9" s="1130">
        <v>-49.844999999999999</v>
      </c>
      <c r="F9" s="1131">
        <v>-45.591000000000001</v>
      </c>
      <c r="G9" s="1131">
        <v>-43.082000000000001</v>
      </c>
      <c r="H9" s="1132">
        <v>-41.762</v>
      </c>
      <c r="I9" s="1131">
        <v>-40.762</v>
      </c>
      <c r="J9" s="1131">
        <v>-36.46</v>
      </c>
      <c r="K9" s="1131">
        <v>-33.497</v>
      </c>
      <c r="L9" s="1133">
        <v>-40.317999999999998</v>
      </c>
    </row>
    <row r="10" spans="1:12">
      <c r="A10" s="1401" t="s">
        <v>445</v>
      </c>
      <c r="B10" s="1402"/>
      <c r="C10" s="1402"/>
      <c r="D10" s="1403"/>
      <c r="E10" s="1130">
        <v>7.4349999999999996</v>
      </c>
      <c r="F10" s="1131">
        <v>7.9029999999999996</v>
      </c>
      <c r="G10" s="1131">
        <v>8.3149999999999995</v>
      </c>
      <c r="H10" s="1132">
        <v>7.6310000000000002</v>
      </c>
      <c r="I10" s="1131">
        <v>6.4180000000000001</v>
      </c>
      <c r="J10" s="1131">
        <v>8.0909999999999993</v>
      </c>
      <c r="K10" s="1131">
        <v>9.3079999999999998</v>
      </c>
      <c r="L10" s="1133">
        <v>10.353999999999999</v>
      </c>
    </row>
    <row r="11" spans="1:12">
      <c r="A11" s="1401" t="s">
        <v>446</v>
      </c>
      <c r="B11" s="1402"/>
      <c r="C11" s="1402"/>
      <c r="D11" s="1403"/>
      <c r="E11" s="1130">
        <v>-5.0000000000000001E-3</v>
      </c>
      <c r="F11" s="1131">
        <v>2E-3</v>
      </c>
      <c r="G11" s="1131">
        <v>-0.28899999999999998</v>
      </c>
      <c r="H11" s="1132">
        <v>-0.19900000000000001</v>
      </c>
      <c r="I11" s="1131">
        <v>-0.03</v>
      </c>
      <c r="J11" s="1131">
        <v>1.4E-2</v>
      </c>
      <c r="K11" s="1131">
        <v>-4.5999999999999999E-2</v>
      </c>
      <c r="L11" s="1133">
        <v>-0.63800000000000001</v>
      </c>
    </row>
    <row r="12" spans="1:12">
      <c r="A12" s="1401" t="s">
        <v>447</v>
      </c>
      <c r="B12" s="1402"/>
      <c r="C12" s="1402"/>
      <c r="D12" s="1403"/>
      <c r="E12" s="1130">
        <v>20.300999999999998</v>
      </c>
      <c r="F12" s="1131">
        <v>20.914999999999999</v>
      </c>
      <c r="G12" s="1131">
        <v>20.036999999999999</v>
      </c>
      <c r="H12" s="1132">
        <v>20.805</v>
      </c>
      <c r="I12" s="1131">
        <v>26.28</v>
      </c>
      <c r="J12" s="1131">
        <v>36.238999999999997</v>
      </c>
      <c r="K12" s="1131">
        <v>39.503999999999998</v>
      </c>
      <c r="L12" s="1133">
        <v>34.85</v>
      </c>
    </row>
    <row r="13" spans="1:12">
      <c r="A13" s="1404" t="s">
        <v>448</v>
      </c>
      <c r="B13" s="1405"/>
      <c r="C13" s="1405"/>
      <c r="D13" s="1406"/>
      <c r="E13" s="1134">
        <v>0.53500000000000003</v>
      </c>
      <c r="F13" s="1135">
        <v>-15.042</v>
      </c>
      <c r="G13" s="1135">
        <v>-11.744999999999999</v>
      </c>
      <c r="H13" s="1136">
        <v>-16.300999999999998</v>
      </c>
      <c r="I13" s="1135">
        <v>-23.145</v>
      </c>
      <c r="J13" s="1135">
        <v>-25.873999999999999</v>
      </c>
      <c r="K13" s="1135">
        <v>-24.106999999999999</v>
      </c>
      <c r="L13" s="1137">
        <v>-23.658000000000001</v>
      </c>
    </row>
    <row r="14" spans="1:12">
      <c r="A14" s="1401" t="s">
        <v>449</v>
      </c>
      <c r="B14" s="1402"/>
      <c r="C14" s="1402"/>
      <c r="D14" s="1403"/>
      <c r="E14" s="1134">
        <v>-4.5869999999999997</v>
      </c>
      <c r="F14" s="1131">
        <v>2.9340000000000002</v>
      </c>
      <c r="G14" s="1131">
        <v>0</v>
      </c>
      <c r="H14" s="1132">
        <v>0.182</v>
      </c>
      <c r="I14" s="1131">
        <v>4.1000000000000002E-2</v>
      </c>
      <c r="J14" s="1131">
        <v>0</v>
      </c>
      <c r="K14" s="1131">
        <v>0</v>
      </c>
      <c r="L14" s="1133">
        <v>0</v>
      </c>
    </row>
    <row r="15" spans="1:12">
      <c r="A15" s="1401" t="s">
        <v>450</v>
      </c>
      <c r="B15" s="1402"/>
      <c r="C15" s="1402"/>
      <c r="D15" s="1403"/>
      <c r="E15" s="1130">
        <v>-109.922</v>
      </c>
      <c r="F15" s="1131">
        <v>-105.137</v>
      </c>
      <c r="G15" s="1131">
        <v>-106.67700000000001</v>
      </c>
      <c r="H15" s="1132">
        <v>-110.833</v>
      </c>
      <c r="I15" s="1131">
        <v>-108.31100000000001</v>
      </c>
      <c r="J15" s="1131">
        <v>-103.834</v>
      </c>
      <c r="K15" s="1131">
        <v>-101.55200000000001</v>
      </c>
      <c r="L15" s="1133">
        <v>-106.1</v>
      </c>
    </row>
    <row r="16" spans="1:12">
      <c r="A16" s="1401" t="s">
        <v>451</v>
      </c>
      <c r="B16" s="1402"/>
      <c r="C16" s="1402"/>
      <c r="D16" s="1403"/>
      <c r="E16" s="1130">
        <v>-10.446</v>
      </c>
      <c r="F16" s="1135">
        <v>-7.7869999999999999</v>
      </c>
      <c r="G16" s="1135">
        <v>-9.51</v>
      </c>
      <c r="H16" s="1136">
        <v>-12.362</v>
      </c>
      <c r="I16" s="1135">
        <v>-13.08</v>
      </c>
      <c r="J16" s="1135">
        <v>-13.343</v>
      </c>
      <c r="K16" s="1135">
        <v>-11.083</v>
      </c>
      <c r="L16" s="1137">
        <v>-8.9719999999999995</v>
      </c>
    </row>
    <row r="17" spans="1:12">
      <c r="A17" s="1401" t="s">
        <v>452</v>
      </c>
      <c r="B17" s="1402"/>
      <c r="C17" s="1402"/>
      <c r="D17" s="1403"/>
      <c r="E17" s="1130">
        <v>-67.221000000000004</v>
      </c>
      <c r="F17" s="1131">
        <v>-56.997</v>
      </c>
      <c r="G17" s="1131">
        <v>-61.171999999999997</v>
      </c>
      <c r="H17" s="1132">
        <v>-57.139000000000003</v>
      </c>
      <c r="I17" s="1131">
        <v>-52.347000000000001</v>
      </c>
      <c r="J17" s="1131">
        <v>-53.841000000000001</v>
      </c>
      <c r="K17" s="1131">
        <v>-56.531999999999996</v>
      </c>
      <c r="L17" s="1133">
        <v>-59.097999999999999</v>
      </c>
    </row>
    <row r="18" spans="1:12" ht="15" thickBot="1">
      <c r="A18" s="1407" t="s">
        <v>453</v>
      </c>
      <c r="B18" s="1408"/>
      <c r="C18" s="1408"/>
      <c r="D18" s="1409"/>
      <c r="E18" s="1138">
        <v>-5.2380000000000004</v>
      </c>
      <c r="F18" s="1139">
        <v>-2.9409999999999998</v>
      </c>
      <c r="G18" s="1139">
        <v>-3.4849999999999999</v>
      </c>
      <c r="H18" s="1140">
        <v>-3.0139999999999998</v>
      </c>
      <c r="I18" s="1139">
        <v>-3.0510000000000002</v>
      </c>
      <c r="J18" s="1139">
        <v>-1.927</v>
      </c>
      <c r="K18" s="1139">
        <v>-2.8359999999999999</v>
      </c>
      <c r="L18" s="1141">
        <v>-2.41</v>
      </c>
    </row>
    <row r="19" spans="1:12" ht="15" thickBot="1">
      <c r="A19" s="1410" t="s">
        <v>454</v>
      </c>
      <c r="B19" s="1411"/>
      <c r="C19" s="1411"/>
      <c r="D19" s="1412"/>
      <c r="E19" s="1142">
        <v>35.478000000000002</v>
      </c>
      <c r="F19" s="1143">
        <v>15.026999999999999</v>
      </c>
      <c r="G19" s="1143">
        <v>17.51900000000002</v>
      </c>
      <c r="H19" s="1144">
        <v>12.606999999999999</v>
      </c>
      <c r="I19" s="1143">
        <v>13.316999999999988</v>
      </c>
      <c r="J19" s="1143">
        <v>10.725000000000009</v>
      </c>
      <c r="K19" s="1143">
        <v>19.057999999999979</v>
      </c>
      <c r="L19" s="1145">
        <v>13.632999999999999</v>
      </c>
    </row>
    <row r="20" spans="1:12">
      <c r="A20" s="46"/>
      <c r="B20" s="69"/>
      <c r="C20" s="69"/>
      <c r="D20" s="69"/>
      <c r="E20" s="11"/>
      <c r="F20" s="11"/>
      <c r="G20" s="29"/>
      <c r="H20" s="69"/>
      <c r="I20" s="1146"/>
      <c r="J20" s="1146"/>
      <c r="K20" s="1146"/>
      <c r="L20" s="1146"/>
    </row>
    <row r="21" spans="1:12">
      <c r="A21" s="1108"/>
      <c r="B21" s="1108"/>
      <c r="C21" s="1108"/>
      <c r="D21" s="1108"/>
      <c r="E21" s="1108"/>
      <c r="F21" s="1108"/>
      <c r="G21" s="1108"/>
      <c r="H21" s="1108"/>
      <c r="I21" s="1108"/>
      <c r="J21" s="1108"/>
      <c r="K21" s="1108"/>
      <c r="L21" s="1108"/>
    </row>
    <row r="22" spans="1:12">
      <c r="A22" s="1415" t="s">
        <v>455</v>
      </c>
      <c r="B22" s="1415"/>
      <c r="C22" s="1415"/>
      <c r="D22" s="1415"/>
      <c r="E22" s="1415"/>
      <c r="F22" s="1415"/>
      <c r="G22" s="1415"/>
      <c r="H22" s="1415"/>
      <c r="I22" s="1415"/>
      <c r="J22" s="1108"/>
      <c r="K22" s="1108"/>
      <c r="L22" s="1108"/>
    </row>
    <row r="23" spans="1:12">
      <c r="A23" s="482"/>
      <c r="B23" s="482"/>
      <c r="C23" s="482"/>
      <c r="D23" s="482"/>
      <c r="E23" s="482"/>
      <c r="F23" s="482"/>
      <c r="G23" s="72"/>
      <c r="H23" s="73"/>
      <c r="J23" s="1108"/>
      <c r="K23" s="1108"/>
      <c r="L23" s="1108"/>
    </row>
    <row r="24" spans="1:12">
      <c r="A24" s="482"/>
      <c r="B24" s="482"/>
      <c r="C24" s="482"/>
      <c r="D24" s="482"/>
      <c r="E24" s="1106"/>
      <c r="F24" s="1106"/>
      <c r="G24" s="1106"/>
      <c r="H24" s="481"/>
      <c r="I24" s="1057" t="s">
        <v>442</v>
      </c>
      <c r="J24" s="1108"/>
      <c r="K24" s="1108"/>
      <c r="L24" s="1108"/>
    </row>
    <row r="25" spans="1:12" ht="15" thickBot="1">
      <c r="H25" s="73"/>
      <c r="I25" s="73"/>
      <c r="J25" s="1108"/>
      <c r="K25" s="1108"/>
      <c r="L25" s="1108"/>
    </row>
    <row r="26" spans="1:12" ht="15" thickBot="1">
      <c r="A26" s="1391" t="s">
        <v>409</v>
      </c>
      <c r="B26" s="1392"/>
      <c r="C26" s="1392"/>
      <c r="D26" s="1393"/>
      <c r="E26" s="67">
        <v>2019</v>
      </c>
      <c r="F26" s="66">
        <v>2020</v>
      </c>
      <c r="G26" s="1147">
        <v>2021</v>
      </c>
      <c r="H26" s="66">
        <v>2022</v>
      </c>
      <c r="I26" s="68">
        <v>2023</v>
      </c>
      <c r="J26" s="1108"/>
      <c r="K26" s="1108"/>
      <c r="L26" s="1108"/>
    </row>
    <row r="27" spans="1:12">
      <c r="A27" s="1397" t="s">
        <v>443</v>
      </c>
      <c r="B27" s="1398"/>
      <c r="C27" s="1398"/>
      <c r="D27" s="1399"/>
      <c r="E27" s="76">
        <v>216.233</v>
      </c>
      <c r="F27" s="75">
        <v>212.78399999999999</v>
      </c>
      <c r="G27" s="1148">
        <v>241.673</v>
      </c>
      <c r="H27" s="75">
        <v>278.93801999999999</v>
      </c>
      <c r="I27" s="1149">
        <v>514.94299999999998</v>
      </c>
      <c r="J27" s="1108"/>
      <c r="K27" s="1108"/>
      <c r="L27" s="1108"/>
    </row>
    <row r="28" spans="1:12" ht="15" thickBot="1">
      <c r="A28" s="1394" t="s">
        <v>444</v>
      </c>
      <c r="B28" s="1395"/>
      <c r="C28" s="1395"/>
      <c r="D28" s="1396"/>
      <c r="E28" s="536">
        <v>67.983000000000004</v>
      </c>
      <c r="F28" s="535">
        <v>77.486000000000004</v>
      </c>
      <c r="G28" s="1150">
        <v>69.984999999999999</v>
      </c>
      <c r="H28" s="535">
        <v>99.89197999999999</v>
      </c>
      <c r="I28" s="1151">
        <v>331.59</v>
      </c>
      <c r="J28" s="1108"/>
      <c r="K28" s="1108"/>
      <c r="L28" s="1108"/>
    </row>
    <row r="29" spans="1:12" ht="15" thickBot="1">
      <c r="A29" s="1385" t="s">
        <v>456</v>
      </c>
      <c r="B29" s="1386"/>
      <c r="C29" s="1386"/>
      <c r="D29" s="1387"/>
      <c r="E29" s="78">
        <v>148.25</v>
      </c>
      <c r="F29" s="77">
        <v>135.298</v>
      </c>
      <c r="G29" s="1152">
        <v>171.68799999999999</v>
      </c>
      <c r="H29" s="77">
        <v>179.04604</v>
      </c>
      <c r="I29" s="1153">
        <v>183.35300000000001</v>
      </c>
      <c r="J29" s="1108"/>
      <c r="K29" s="1108"/>
      <c r="L29" s="1108"/>
    </row>
    <row r="30" spans="1:12">
      <c r="A30" s="1397" t="s">
        <v>457</v>
      </c>
      <c r="B30" s="1398"/>
      <c r="C30" s="1398"/>
      <c r="D30" s="1399"/>
      <c r="E30" s="76">
        <v>465.80099999999999</v>
      </c>
      <c r="F30" s="75">
        <v>383.84300000000002</v>
      </c>
      <c r="G30" s="1148">
        <v>413.35300000000001</v>
      </c>
      <c r="H30" s="75">
        <v>430.113</v>
      </c>
      <c r="I30" s="1149">
        <v>492.267</v>
      </c>
      <c r="J30" s="1108"/>
      <c r="K30" s="1108"/>
      <c r="L30" s="1108"/>
    </row>
    <row r="31" spans="1:12">
      <c r="A31" s="1373" t="s">
        <v>458</v>
      </c>
      <c r="B31" s="1374"/>
      <c r="C31" s="1374"/>
      <c r="D31" s="1375"/>
      <c r="E31" s="538">
        <v>72.269000000000005</v>
      </c>
      <c r="F31" s="537">
        <v>134.678</v>
      </c>
      <c r="G31" s="1154">
        <v>145.547</v>
      </c>
      <c r="H31" s="537">
        <v>127.34451</v>
      </c>
      <c r="I31" s="1155">
        <v>163.51300000000001</v>
      </c>
      <c r="J31" s="1108"/>
      <c r="K31" s="1108"/>
      <c r="L31" s="1108"/>
    </row>
    <row r="32" spans="1:12">
      <c r="A32" s="1373" t="s">
        <v>446</v>
      </c>
      <c r="B32" s="1374"/>
      <c r="C32" s="1374"/>
      <c r="D32" s="1375"/>
      <c r="E32" s="538">
        <v>-0.72299999999999998</v>
      </c>
      <c r="F32" s="537">
        <v>-9.5890000000000004</v>
      </c>
      <c r="G32" s="1154">
        <v>-14.648999999999999</v>
      </c>
      <c r="H32" s="537">
        <v>5.8959999999999999</v>
      </c>
      <c r="I32" s="1155">
        <v>45.457000000000001</v>
      </c>
      <c r="J32" s="1108"/>
      <c r="K32" s="1108"/>
      <c r="L32" s="1108"/>
    </row>
    <row r="33" spans="1:12">
      <c r="A33" s="1373" t="s">
        <v>447</v>
      </c>
      <c r="B33" s="1374"/>
      <c r="C33" s="1374"/>
      <c r="D33" s="1375"/>
      <c r="E33" s="538">
        <v>40.698999999999998</v>
      </c>
      <c r="F33" s="537">
        <v>58.661000000000001</v>
      </c>
      <c r="G33" s="1154">
        <v>49.875</v>
      </c>
      <c r="H33" s="537">
        <v>82.953710000000001</v>
      </c>
      <c r="I33" s="1155">
        <v>115.652</v>
      </c>
      <c r="J33" s="1108"/>
      <c r="K33" s="1108"/>
      <c r="L33" s="1108"/>
    </row>
    <row r="34" spans="1:12" ht="15" thickBot="1">
      <c r="A34" s="1394" t="s">
        <v>459</v>
      </c>
      <c r="B34" s="1395"/>
      <c r="C34" s="1395"/>
      <c r="D34" s="1396"/>
      <c r="E34" s="536">
        <v>0.32900000000000001</v>
      </c>
      <c r="F34" s="535">
        <v>0</v>
      </c>
      <c r="G34" s="1150">
        <v>79.361999999999995</v>
      </c>
      <c r="H34" s="535">
        <v>28.291</v>
      </c>
      <c r="I34" s="1151">
        <v>0.13</v>
      </c>
      <c r="J34" s="1108"/>
      <c r="K34" s="1108"/>
      <c r="L34" s="1108"/>
    </row>
    <row r="35" spans="1:12" ht="15" thickBot="1">
      <c r="A35" s="1385" t="s">
        <v>460</v>
      </c>
      <c r="B35" s="1386"/>
      <c r="C35" s="1386"/>
      <c r="D35" s="1387"/>
      <c r="E35" s="78">
        <v>726.625</v>
      </c>
      <c r="F35" s="77">
        <v>702.89099999999996</v>
      </c>
      <c r="G35" s="1152">
        <v>845.17600000000004</v>
      </c>
      <c r="H35" s="77">
        <v>853.64426000000003</v>
      </c>
      <c r="I35" s="1153">
        <v>1000.372</v>
      </c>
      <c r="J35" s="1108"/>
      <c r="K35" s="1108"/>
      <c r="L35" s="1108"/>
    </row>
    <row r="36" spans="1:12">
      <c r="A36" s="1397" t="s">
        <v>461</v>
      </c>
      <c r="B36" s="1398"/>
      <c r="C36" s="1398"/>
      <c r="D36" s="1399"/>
      <c r="E36" s="76">
        <v>8.2349999999999994</v>
      </c>
      <c r="F36" s="75">
        <v>27.091000000000001</v>
      </c>
      <c r="G36" s="1148">
        <v>24.797999999999998</v>
      </c>
      <c r="H36" s="75">
        <v>19.824000000000002</v>
      </c>
      <c r="I36" s="1149">
        <v>18.478999999999999</v>
      </c>
      <c r="J36" s="1108"/>
      <c r="K36" s="1108"/>
      <c r="L36" s="1108"/>
    </row>
    <row r="37" spans="1:12">
      <c r="A37" s="1373" t="s">
        <v>450</v>
      </c>
      <c r="B37" s="1374"/>
      <c r="C37" s="1374"/>
      <c r="D37" s="1375"/>
      <c r="E37" s="538">
        <v>43.293999999999997</v>
      </c>
      <c r="F37" s="537">
        <v>41.12</v>
      </c>
      <c r="G37" s="1154">
        <v>44.82</v>
      </c>
      <c r="H37" s="537">
        <v>55.975999999999999</v>
      </c>
      <c r="I37" s="1155">
        <v>64.016000000000005</v>
      </c>
      <c r="J37" s="1108"/>
      <c r="K37" s="1108"/>
      <c r="L37" s="1108"/>
    </row>
    <row r="38" spans="1:12">
      <c r="A38" s="1373" t="s">
        <v>462</v>
      </c>
      <c r="B38" s="1374"/>
      <c r="C38" s="1374"/>
      <c r="D38" s="1375"/>
      <c r="E38" s="540">
        <v>555.58600000000001</v>
      </c>
      <c r="F38" s="539">
        <v>470.91899999999998</v>
      </c>
      <c r="G38" s="1156">
        <v>526.44100000000003</v>
      </c>
      <c r="H38" s="539">
        <v>550.64400000000001</v>
      </c>
      <c r="I38" s="1157">
        <v>710.52200000000005</v>
      </c>
      <c r="J38" s="1108"/>
      <c r="K38" s="1108"/>
      <c r="L38" s="1108"/>
    </row>
    <row r="39" spans="1:12">
      <c r="A39" s="1373" t="s">
        <v>463</v>
      </c>
      <c r="B39" s="1374"/>
      <c r="C39" s="1374"/>
      <c r="D39" s="1375"/>
      <c r="E39" s="538">
        <v>11.353</v>
      </c>
      <c r="F39" s="537">
        <v>35.566000000000003</v>
      </c>
      <c r="G39" s="1154">
        <v>12.526999999999999</v>
      </c>
      <c r="H39" s="537">
        <v>22.129000000000001</v>
      </c>
      <c r="I39" s="1155">
        <v>20.689</v>
      </c>
      <c r="J39" s="1108"/>
      <c r="K39" s="1108"/>
      <c r="L39" s="1108"/>
    </row>
    <row r="40" spans="1:12" ht="15" thickBot="1">
      <c r="A40" s="1394" t="s">
        <v>464</v>
      </c>
      <c r="B40" s="1395"/>
      <c r="C40" s="1395"/>
      <c r="D40" s="1396"/>
      <c r="E40" s="536">
        <v>0.13100000000000001</v>
      </c>
      <c r="F40" s="535">
        <v>0</v>
      </c>
      <c r="G40" s="1150">
        <v>0</v>
      </c>
      <c r="H40" s="535">
        <v>0</v>
      </c>
      <c r="I40" s="1151">
        <v>0</v>
      </c>
      <c r="J40" s="1108"/>
      <c r="K40" s="1108"/>
      <c r="L40" s="1108"/>
    </row>
    <row r="41" spans="1:12" ht="15" thickBot="1">
      <c r="A41" s="1385" t="s">
        <v>465</v>
      </c>
      <c r="B41" s="1386"/>
      <c r="C41" s="1386"/>
      <c r="D41" s="1387"/>
      <c r="E41" s="78">
        <v>108.026</v>
      </c>
      <c r="F41" s="77">
        <v>128.19499999999999</v>
      </c>
      <c r="G41" s="1152">
        <v>236.59</v>
      </c>
      <c r="H41" s="77">
        <v>205.07126</v>
      </c>
      <c r="I41" s="1153">
        <v>186.666</v>
      </c>
      <c r="J41" s="1108"/>
      <c r="K41" s="1108"/>
      <c r="L41" s="1108"/>
    </row>
    <row r="42" spans="1:12" ht="15" thickBot="1">
      <c r="A42" s="1388" t="s">
        <v>453</v>
      </c>
      <c r="B42" s="1389"/>
      <c r="C42" s="1389"/>
      <c r="D42" s="1390"/>
      <c r="E42" s="80">
        <v>20.023</v>
      </c>
      <c r="F42" s="79">
        <v>19.367000000000001</v>
      </c>
      <c r="G42" s="71">
        <v>26.007999999999999</v>
      </c>
      <c r="H42" s="79">
        <v>24.658999999999999</v>
      </c>
      <c r="I42" s="1158">
        <v>24.401</v>
      </c>
      <c r="J42" s="1108"/>
      <c r="K42" s="1108"/>
      <c r="L42" s="1108"/>
    </row>
    <row r="43" spans="1:12" ht="15" thickBot="1">
      <c r="A43" s="1385" t="s">
        <v>454</v>
      </c>
      <c r="B43" s="1386"/>
      <c r="C43" s="1386"/>
      <c r="D43" s="1387"/>
      <c r="E43" s="78">
        <v>88.003</v>
      </c>
      <c r="F43" s="77">
        <v>108.828</v>
      </c>
      <c r="G43" s="1152">
        <v>210.58199999999999</v>
      </c>
      <c r="H43" s="77">
        <v>180.41226</v>
      </c>
      <c r="I43" s="1153">
        <v>162.26499999999999</v>
      </c>
      <c r="J43" s="1108"/>
      <c r="K43" s="1108"/>
      <c r="L43" s="1108"/>
    </row>
    <row r="44" spans="1:12">
      <c r="A44" s="81"/>
      <c r="B44" s="82"/>
      <c r="C44" s="82"/>
      <c r="D44" s="82"/>
      <c r="E44" s="82"/>
      <c r="F44" s="82"/>
      <c r="G44" s="82"/>
      <c r="H44" s="73"/>
      <c r="I44" s="83"/>
      <c r="J44" s="1108"/>
      <c r="K44" s="1108"/>
      <c r="L44" s="1108"/>
    </row>
    <row r="45" spans="1:12">
      <c r="A45" s="84"/>
      <c r="B45" s="84"/>
      <c r="C45" s="84"/>
      <c r="D45" s="84"/>
      <c r="E45" s="84"/>
      <c r="F45" s="84"/>
      <c r="G45" s="84"/>
      <c r="H45" s="84"/>
      <c r="I45" s="84"/>
      <c r="J45" s="1108"/>
      <c r="K45" s="1108"/>
      <c r="L45" s="1108"/>
    </row>
    <row r="46" spans="1:12">
      <c r="A46" s="1415" t="s">
        <v>466</v>
      </c>
      <c r="B46" s="1415"/>
      <c r="C46" s="1415"/>
      <c r="D46" s="1415"/>
      <c r="E46" s="1415"/>
      <c r="F46" s="1415"/>
      <c r="G46" s="1415"/>
      <c r="H46" s="1415"/>
      <c r="I46" s="1415"/>
      <c r="J46" s="1108"/>
      <c r="K46" s="1108"/>
      <c r="L46" s="1108"/>
    </row>
    <row r="47" spans="1:12">
      <c r="A47" s="482"/>
      <c r="B47" s="482"/>
      <c r="C47" s="482"/>
      <c r="D47" s="482"/>
      <c r="E47" s="482"/>
      <c r="F47" s="482"/>
      <c r="G47" s="482"/>
      <c r="H47" s="84"/>
      <c r="I47" s="84"/>
      <c r="J47" s="1108"/>
      <c r="K47" s="1108"/>
      <c r="L47" s="1108"/>
    </row>
    <row r="48" spans="1:12">
      <c r="A48" s="482"/>
      <c r="B48" s="482"/>
      <c r="C48" s="482"/>
      <c r="D48" s="482"/>
      <c r="E48" s="1106"/>
      <c r="F48" s="1106"/>
      <c r="G48" s="1106"/>
      <c r="H48" s="74"/>
      <c r="I48" s="541" t="s">
        <v>442</v>
      </c>
      <c r="J48" s="1108"/>
      <c r="K48" s="1108"/>
      <c r="L48" s="1108"/>
    </row>
    <row r="49" spans="1:12" ht="15" thickBot="1">
      <c r="A49" s="84"/>
      <c r="B49" s="84"/>
      <c r="C49" s="84"/>
      <c r="D49" s="84"/>
      <c r="E49" s="84"/>
      <c r="F49" s="84"/>
      <c r="G49" s="84"/>
      <c r="H49" s="84"/>
      <c r="I49" s="84"/>
      <c r="J49" s="1108"/>
      <c r="K49" s="1108"/>
      <c r="L49" s="1108"/>
    </row>
    <row r="50" spans="1:12" ht="15" thickBot="1">
      <c r="A50" s="1391" t="s">
        <v>409</v>
      </c>
      <c r="B50" s="1392"/>
      <c r="C50" s="1392"/>
      <c r="D50" s="1393"/>
      <c r="E50" s="1159" t="s">
        <v>5</v>
      </c>
      <c r="F50" s="85" t="s">
        <v>0</v>
      </c>
      <c r="G50" s="86" t="s">
        <v>1</v>
      </c>
      <c r="H50" s="86" t="s">
        <v>39</v>
      </c>
      <c r="I50" s="86" t="s">
        <v>701</v>
      </c>
      <c r="J50" s="1108"/>
      <c r="K50" s="1108"/>
      <c r="L50" s="1108"/>
    </row>
    <row r="51" spans="1:12">
      <c r="A51" s="1364" t="s">
        <v>443</v>
      </c>
      <c r="B51" s="1365"/>
      <c r="C51" s="1365"/>
      <c r="D51" s="1366"/>
      <c r="E51" s="1160">
        <v>396.91300000000001</v>
      </c>
      <c r="F51" s="1161">
        <v>471.28100000000001</v>
      </c>
      <c r="G51" s="1161">
        <v>818.74</v>
      </c>
      <c r="H51" s="1161">
        <v>1738.596</v>
      </c>
      <c r="I51" s="1162">
        <v>2713.6860000000001</v>
      </c>
      <c r="J51" s="1108"/>
      <c r="K51" s="1108"/>
      <c r="L51" s="1108"/>
    </row>
    <row r="52" spans="1:12" ht="15" thickBot="1">
      <c r="A52" s="1367" t="s">
        <v>444</v>
      </c>
      <c r="B52" s="1368"/>
      <c r="C52" s="1368"/>
      <c r="D52" s="1369"/>
      <c r="E52" s="1163">
        <v>139.50800000000001</v>
      </c>
      <c r="F52" s="1164">
        <v>169.018</v>
      </c>
      <c r="G52" s="1164">
        <v>236.13207</v>
      </c>
      <c r="H52" s="1164">
        <v>265.78707000000003</v>
      </c>
      <c r="I52" s="1165">
        <v>369.43299999999999</v>
      </c>
      <c r="J52" s="1108"/>
      <c r="K52" s="1108"/>
      <c r="L52" s="1108"/>
    </row>
    <row r="53" spans="1:12" ht="15" thickBot="1">
      <c r="A53" s="1370" t="s">
        <v>456</v>
      </c>
      <c r="B53" s="1371"/>
      <c r="C53" s="1371"/>
      <c r="D53" s="1372"/>
      <c r="E53" s="1166">
        <v>257.40499999999997</v>
      </c>
      <c r="F53" s="1167">
        <v>302.26299999999998</v>
      </c>
      <c r="G53" s="1167">
        <v>582.6079299999999</v>
      </c>
      <c r="H53" s="1167">
        <v>1472.8089299999999</v>
      </c>
      <c r="I53" s="1168">
        <v>2344.2530000000002</v>
      </c>
      <c r="J53" s="1108"/>
      <c r="K53" s="1108"/>
      <c r="L53" s="1108"/>
    </row>
    <row r="54" spans="1:12">
      <c r="A54" s="1364" t="s">
        <v>467</v>
      </c>
      <c r="B54" s="1365"/>
      <c r="C54" s="1365"/>
      <c r="D54" s="1366"/>
      <c r="E54" s="1163">
        <v>1040.096</v>
      </c>
      <c r="F54" s="1164">
        <v>1132.3579999999999</v>
      </c>
      <c r="G54" s="1164">
        <v>1868.5809999999999</v>
      </c>
      <c r="H54" s="1164">
        <v>1723.3693600000001</v>
      </c>
      <c r="I54" s="1165">
        <v>2194.2310000000002</v>
      </c>
      <c r="J54" s="1108"/>
      <c r="K54" s="1108"/>
      <c r="L54" s="1108"/>
    </row>
    <row r="55" spans="1:12" ht="15" thickBot="1">
      <c r="A55" s="1364" t="s">
        <v>468</v>
      </c>
      <c r="B55" s="1365"/>
      <c r="C55" s="1365"/>
      <c r="D55" s="1366"/>
      <c r="E55" s="1163">
        <v>36.795999999999999</v>
      </c>
      <c r="F55" s="1164">
        <v>6.4729999999999999</v>
      </c>
      <c r="G55" s="1164">
        <v>98.908000000000001</v>
      </c>
      <c r="H55" s="1164">
        <v>131.23607000000001</v>
      </c>
      <c r="I55" s="1165">
        <v>262.78100000000001</v>
      </c>
      <c r="J55" s="1108"/>
      <c r="K55" s="1108"/>
      <c r="L55" s="1108"/>
    </row>
    <row r="56" spans="1:12" ht="15" thickBot="1">
      <c r="A56" s="1370" t="s">
        <v>713</v>
      </c>
      <c r="B56" s="1371"/>
      <c r="C56" s="1371"/>
      <c r="D56" s="1372"/>
      <c r="E56" s="1166">
        <v>1003.3</v>
      </c>
      <c r="F56" s="1167">
        <v>1125.885</v>
      </c>
      <c r="G56" s="1167">
        <v>1769.673</v>
      </c>
      <c r="H56" s="1167">
        <v>1592.13329</v>
      </c>
      <c r="I56" s="1168">
        <v>1931.45</v>
      </c>
      <c r="J56" s="1108"/>
      <c r="K56" s="1108"/>
      <c r="L56" s="1108"/>
    </row>
    <row r="57" spans="1:12">
      <c r="A57" s="1382" t="s">
        <v>447</v>
      </c>
      <c r="B57" s="1383"/>
      <c r="C57" s="1383"/>
      <c r="D57" s="1384"/>
      <c r="E57" s="1166">
        <v>118.48099999999999</v>
      </c>
      <c r="F57" s="1164">
        <v>233.70599999999999</v>
      </c>
      <c r="G57" s="1164">
        <v>321.43799999999999</v>
      </c>
      <c r="H57" s="1164">
        <v>437.93234999999999</v>
      </c>
      <c r="I57" s="1165">
        <v>608.30399999999997</v>
      </c>
      <c r="J57" s="1108"/>
      <c r="K57" s="1108"/>
      <c r="L57" s="1108"/>
    </row>
    <row r="58" spans="1:12">
      <c r="A58" s="1379" t="s">
        <v>450</v>
      </c>
      <c r="B58" s="1380"/>
      <c r="C58" s="1380"/>
      <c r="D58" s="1381"/>
      <c r="E58" s="1163">
        <v>251.72300000000001</v>
      </c>
      <c r="F58" s="1164">
        <v>297.82100000000003</v>
      </c>
      <c r="G58" s="1164">
        <v>424.86200000000002</v>
      </c>
      <c r="H58" s="1164">
        <v>545.63310999999999</v>
      </c>
      <c r="I58" s="1165">
        <v>764.05499999999995</v>
      </c>
      <c r="J58" s="1108"/>
      <c r="K58" s="1108"/>
      <c r="L58" s="1108"/>
    </row>
    <row r="59" spans="1:12">
      <c r="A59" s="1379" t="s">
        <v>469</v>
      </c>
      <c r="B59" s="1380"/>
      <c r="C59" s="1380"/>
      <c r="D59" s="1381"/>
      <c r="E59" s="1163">
        <v>34.622999999999998</v>
      </c>
      <c r="F59" s="1167">
        <v>34.853000000000002</v>
      </c>
      <c r="G59" s="1167">
        <v>39.622999999999998</v>
      </c>
      <c r="H59" s="1167">
        <v>42.480199999999996</v>
      </c>
      <c r="I59" s="1168">
        <v>56.475000000000001</v>
      </c>
      <c r="J59" s="1108"/>
      <c r="K59" s="1108"/>
      <c r="L59" s="1108"/>
    </row>
    <row r="60" spans="1:12">
      <c r="A60" s="1379" t="s">
        <v>470</v>
      </c>
      <c r="B60" s="1380"/>
      <c r="C60" s="1380"/>
      <c r="D60" s="1381"/>
      <c r="E60" s="1163">
        <v>0.60199999999999998</v>
      </c>
      <c r="F60" s="1164">
        <v>131.93799999999999</v>
      </c>
      <c r="G60" s="1164">
        <v>215.20500000000001</v>
      </c>
      <c r="H60" s="1164">
        <v>65.747</v>
      </c>
      <c r="I60" s="1165">
        <v>27.457000000000001</v>
      </c>
      <c r="J60" s="1108"/>
      <c r="K60" s="1108"/>
      <c r="L60" s="1108"/>
    </row>
    <row r="61" spans="1:12">
      <c r="A61" s="1379" t="s">
        <v>471</v>
      </c>
      <c r="B61" s="1380"/>
      <c r="C61" s="1380"/>
      <c r="D61" s="1381"/>
      <c r="E61" s="1163">
        <v>249.155</v>
      </c>
      <c r="F61" s="1164">
        <v>258.51799999999997</v>
      </c>
      <c r="G61" s="1164">
        <v>380.214</v>
      </c>
      <c r="H61" s="1167">
        <v>750.4</v>
      </c>
      <c r="I61" s="1165">
        <v>971.57299999999998</v>
      </c>
      <c r="J61" s="1108"/>
      <c r="K61" s="1108"/>
      <c r="L61" s="1108"/>
    </row>
    <row r="62" spans="1:12">
      <c r="A62" s="1382" t="s">
        <v>452</v>
      </c>
      <c r="B62" s="1383"/>
      <c r="C62" s="1383"/>
      <c r="D62" s="1384"/>
      <c r="E62" s="1163">
        <v>509.97500000000002</v>
      </c>
      <c r="F62" s="1164">
        <v>624.60699999999997</v>
      </c>
      <c r="G62" s="1164">
        <v>863.84400000000005</v>
      </c>
      <c r="H62" s="1167">
        <v>1000.1144</v>
      </c>
      <c r="I62" s="1165">
        <v>1498.345</v>
      </c>
      <c r="J62" s="1108"/>
      <c r="K62" s="1108"/>
      <c r="L62" s="1108"/>
    </row>
    <row r="63" spans="1:12">
      <c r="A63" s="1376" t="s">
        <v>714</v>
      </c>
      <c r="B63" s="1377"/>
      <c r="C63" s="1377"/>
      <c r="D63" s="1378"/>
      <c r="E63" s="1166">
        <v>353.47800000000001</v>
      </c>
      <c r="F63" s="1167">
        <v>337.399</v>
      </c>
      <c r="G63" s="1167">
        <v>756.404</v>
      </c>
      <c r="H63" s="1167">
        <v>1091.3900000000001</v>
      </c>
      <c r="I63" s="1168">
        <v>1586.1310000000001</v>
      </c>
      <c r="J63" s="1108"/>
      <c r="K63" s="1108"/>
      <c r="L63" s="1108"/>
    </row>
    <row r="64" spans="1:12">
      <c r="A64" s="1376" t="s">
        <v>715</v>
      </c>
      <c r="B64" s="1377"/>
      <c r="C64" s="1377"/>
      <c r="D64" s="1378"/>
      <c r="E64" s="1163">
        <v>18.181000000000001</v>
      </c>
      <c r="F64" s="1164">
        <v>23.311</v>
      </c>
      <c r="G64" s="1164">
        <v>-700.70500000000004</v>
      </c>
      <c r="H64" s="1167">
        <v>38.421999999999997</v>
      </c>
      <c r="I64" s="1165">
        <v>30.905999999999999</v>
      </c>
      <c r="J64" s="1108"/>
      <c r="K64" s="1108"/>
      <c r="L64" s="1108"/>
    </row>
    <row r="65" spans="1:12">
      <c r="A65" s="1376" t="s">
        <v>716</v>
      </c>
      <c r="B65" s="1377"/>
      <c r="C65" s="1377"/>
      <c r="D65" s="1378"/>
      <c r="E65" s="1166">
        <v>0</v>
      </c>
      <c r="F65" s="1167">
        <v>0</v>
      </c>
      <c r="G65" s="1167">
        <v>0</v>
      </c>
      <c r="H65" s="1167">
        <v>53.514000000000003</v>
      </c>
      <c r="I65" s="1168">
        <v>0</v>
      </c>
      <c r="J65" s="1108"/>
      <c r="K65" s="1108"/>
      <c r="L65" s="1108"/>
    </row>
    <row r="66" spans="1:12">
      <c r="A66" s="1376" t="s">
        <v>717</v>
      </c>
      <c r="B66" s="1377"/>
      <c r="C66" s="1377"/>
      <c r="D66" s="1378"/>
      <c r="E66" s="1169">
        <v>0</v>
      </c>
      <c r="F66" s="1170">
        <v>0</v>
      </c>
      <c r="G66" s="1170">
        <v>0</v>
      </c>
      <c r="H66" s="1170">
        <v>25.27796</v>
      </c>
      <c r="I66" s="1171">
        <v>0</v>
      </c>
      <c r="J66" s="1108"/>
      <c r="K66" s="1108"/>
      <c r="L66" s="1108"/>
    </row>
    <row r="67" spans="1:12">
      <c r="A67" s="1422" t="s">
        <v>718</v>
      </c>
      <c r="B67" s="1422"/>
      <c r="C67" s="1422"/>
      <c r="D67" s="1423"/>
      <c r="E67" s="1169">
        <v>353.47800000000001</v>
      </c>
      <c r="F67" s="1170">
        <v>337.399</v>
      </c>
      <c r="G67" s="1170">
        <v>757.89599999999996</v>
      </c>
      <c r="H67" s="1170">
        <v>1026.4590000000001</v>
      </c>
      <c r="I67" s="1171">
        <v>1598.287</v>
      </c>
      <c r="J67" s="1108"/>
      <c r="K67" s="1108"/>
      <c r="L67" s="1108"/>
    </row>
    <row r="68" spans="1:12">
      <c r="A68" s="1422" t="s">
        <v>719</v>
      </c>
      <c r="B68" s="1422"/>
      <c r="C68" s="1422"/>
      <c r="D68" s="1423"/>
      <c r="E68" s="1169">
        <v>18.181000000000001</v>
      </c>
      <c r="F68" s="1170">
        <v>23.273</v>
      </c>
      <c r="G68" s="1170">
        <v>8.86</v>
      </c>
      <c r="H68" s="1170">
        <v>37.335999999999999</v>
      </c>
      <c r="I68" s="1171">
        <v>30.574000000000002</v>
      </c>
      <c r="J68" s="1108"/>
      <c r="K68" s="1108"/>
      <c r="L68" s="1108"/>
    </row>
    <row r="69" spans="1:12">
      <c r="A69" s="1424" t="s">
        <v>720</v>
      </c>
      <c r="B69" s="1425"/>
      <c r="C69" s="1425"/>
      <c r="D69" s="1426"/>
      <c r="E69" s="1169">
        <v>59.7</v>
      </c>
      <c r="F69" s="1170">
        <v>70.938999999999993</v>
      </c>
      <c r="G69" s="1170">
        <v>147.20099999999999</v>
      </c>
      <c r="H69" s="1170">
        <v>192.01566999999997</v>
      </c>
      <c r="I69" s="1171">
        <v>255.31700000000001</v>
      </c>
      <c r="J69" s="1108"/>
      <c r="K69" s="1108"/>
      <c r="L69" s="1108"/>
    </row>
    <row r="70" spans="1:12">
      <c r="A70" s="1424" t="s">
        <v>721</v>
      </c>
      <c r="B70" s="1425"/>
      <c r="C70" s="1425"/>
      <c r="D70" s="1426"/>
      <c r="E70" s="1169">
        <v>297.43700000000001</v>
      </c>
      <c r="F70" s="1170">
        <v>282.97699999999998</v>
      </c>
      <c r="G70" s="1170">
        <v>616.38699999999994</v>
      </c>
      <c r="H70" s="1170">
        <v>982.79568999999992</v>
      </c>
      <c r="I70" s="1171">
        <v>1339.2619999999999</v>
      </c>
      <c r="J70" s="1108"/>
      <c r="K70" s="1108"/>
      <c r="L70" s="1108"/>
    </row>
    <row r="71" spans="1:12" ht="15" thickBot="1">
      <c r="A71" s="1427" t="s">
        <v>722</v>
      </c>
      <c r="B71" s="1428"/>
      <c r="C71" s="1428"/>
      <c r="D71" s="1429"/>
      <c r="E71" s="1172">
        <v>21.1</v>
      </c>
      <c r="F71" s="1173">
        <v>39.83</v>
      </c>
      <c r="G71" s="1173">
        <v>13.673</v>
      </c>
      <c r="H71" s="1173">
        <v>39.895000000000003</v>
      </c>
      <c r="I71" s="1174">
        <v>33.33</v>
      </c>
      <c r="J71" s="1108"/>
      <c r="K71" s="1108"/>
      <c r="L71" s="1108"/>
    </row>
  </sheetData>
  <mergeCells count="58">
    <mergeCell ref="A67:D67"/>
    <mergeCell ref="A68:D68"/>
    <mergeCell ref="A69:D69"/>
    <mergeCell ref="A70:D70"/>
    <mergeCell ref="A71:D71"/>
    <mergeCell ref="A66:D66"/>
    <mergeCell ref="A11:D11"/>
    <mergeCell ref="A7:D7"/>
    <mergeCell ref="A8:D8"/>
    <mergeCell ref="A9:D9"/>
    <mergeCell ref="A10:D10"/>
    <mergeCell ref="A56:D56"/>
    <mergeCell ref="A40:D40"/>
    <mergeCell ref="A29:D29"/>
    <mergeCell ref="A30:D30"/>
    <mergeCell ref="A31:D31"/>
    <mergeCell ref="A32:D32"/>
    <mergeCell ref="A3:L3"/>
    <mergeCell ref="A28:D28"/>
    <mergeCell ref="A12:D12"/>
    <mergeCell ref="A13:D13"/>
    <mergeCell ref="A14:D14"/>
    <mergeCell ref="A15:D15"/>
    <mergeCell ref="A16:D16"/>
    <mergeCell ref="A17:D17"/>
    <mergeCell ref="A18:D18"/>
    <mergeCell ref="A19:D19"/>
    <mergeCell ref="A26:D26"/>
    <mergeCell ref="A27:D27"/>
    <mergeCell ref="I5:J5"/>
    <mergeCell ref="K5:L5"/>
    <mergeCell ref="A22:I22"/>
    <mergeCell ref="A33:D33"/>
    <mergeCell ref="A34:D34"/>
    <mergeCell ref="A35:D35"/>
    <mergeCell ref="A36:D36"/>
    <mergeCell ref="A37:D37"/>
    <mergeCell ref="A57:D57"/>
    <mergeCell ref="A41:D41"/>
    <mergeCell ref="A42:D42"/>
    <mergeCell ref="A43:D43"/>
    <mergeCell ref="A50:D50"/>
    <mergeCell ref="A54:D54"/>
    <mergeCell ref="A46:I46"/>
    <mergeCell ref="A64:D64"/>
    <mergeCell ref="A65:D65"/>
    <mergeCell ref="A58:D58"/>
    <mergeCell ref="A59:D59"/>
    <mergeCell ref="A60:D60"/>
    <mergeCell ref="A61:D61"/>
    <mergeCell ref="A62:D62"/>
    <mergeCell ref="A63:D63"/>
    <mergeCell ref="A55:D55"/>
    <mergeCell ref="A51:D51"/>
    <mergeCell ref="A52:D52"/>
    <mergeCell ref="A53:D53"/>
    <mergeCell ref="A38:D38"/>
    <mergeCell ref="A39:D39"/>
  </mergeCells>
  <hyperlinks>
    <hyperlink ref="A1" location="Contents!A1" display="Contents"/>
  </hyperlinks>
  <pageMargins left="0.7" right="0.7" top="0.75" bottom="0.75" header="0.3" footer="0.3"/>
  <pageSetup paperSize="9" orientation="portrait" r:id="rId1"/>
  <ignoredErrors>
    <ignoredError sqref="E50:I5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defaultColWidth="9.140625" defaultRowHeight="14.25"/>
  <cols>
    <col min="1" max="1" width="9.140625" style="88"/>
    <col min="2" max="2" width="62.42578125" style="87" customWidth="1"/>
    <col min="3" max="11" width="10.7109375" style="88" customWidth="1"/>
    <col min="12" max="16384" width="9.140625" style="88"/>
  </cols>
  <sheetData>
    <row r="1" spans="1:13">
      <c r="A1" s="663" t="s">
        <v>703</v>
      </c>
      <c r="H1" s="1430"/>
      <c r="I1" s="1430"/>
      <c r="J1" s="1059"/>
      <c r="K1" s="1059"/>
      <c r="L1" s="795" t="s">
        <v>472</v>
      </c>
      <c r="M1" s="1059"/>
    </row>
    <row r="3" spans="1:13">
      <c r="B3" s="1431" t="s">
        <v>473</v>
      </c>
      <c r="C3" s="1431"/>
      <c r="D3" s="1431"/>
      <c r="E3" s="1431"/>
      <c r="F3" s="1431"/>
      <c r="G3" s="1431"/>
      <c r="H3" s="1431"/>
      <c r="I3" s="1431"/>
      <c r="J3" s="1431"/>
      <c r="K3" s="1431"/>
      <c r="L3" s="1431"/>
    </row>
    <row r="4" spans="1:13" ht="15" thickBot="1"/>
    <row r="5" spans="1:13" s="92" customFormat="1" ht="15" thickBot="1">
      <c r="B5" s="89"/>
      <c r="C5" s="90">
        <v>2014</v>
      </c>
      <c r="D5" s="91">
        <v>2015</v>
      </c>
      <c r="E5" s="91">
        <v>2016</v>
      </c>
      <c r="F5" s="91">
        <v>2017</v>
      </c>
      <c r="G5" s="91">
        <v>2018</v>
      </c>
      <c r="H5" s="91">
        <v>2019</v>
      </c>
      <c r="I5" s="91">
        <v>2020</v>
      </c>
      <c r="J5" s="91">
        <v>2021</v>
      </c>
      <c r="K5" s="91">
        <v>2022</v>
      </c>
      <c r="L5" s="423">
        <v>2023</v>
      </c>
    </row>
    <row r="6" spans="1:13" ht="28.5">
      <c r="B6" s="93" t="s">
        <v>474</v>
      </c>
      <c r="C6" s="94">
        <v>9.8285856806441938</v>
      </c>
      <c r="D6" s="95">
        <v>8.8749498368607469</v>
      </c>
      <c r="E6" s="95">
        <v>4.4000000000000004</v>
      </c>
      <c r="F6" s="95">
        <v>2.9671823088314775</v>
      </c>
      <c r="G6" s="95">
        <v>3.286631235172345</v>
      </c>
      <c r="H6" s="95">
        <v>2.9878905284207153</v>
      </c>
      <c r="I6" s="542">
        <v>3.0776589871716</v>
      </c>
      <c r="J6" s="95">
        <v>3.90956610811797</v>
      </c>
      <c r="K6" s="542">
        <v>3.9297650392126626</v>
      </c>
      <c r="L6" s="424">
        <v>3.5101240714996194</v>
      </c>
    </row>
    <row r="7" spans="1:13" ht="42.75">
      <c r="B7" s="1058" t="s">
        <v>475</v>
      </c>
      <c r="C7" s="543">
        <v>9.9117278461827709</v>
      </c>
      <c r="D7" s="544">
        <v>9.7877343735324196</v>
      </c>
      <c r="E7" s="544">
        <v>4.75086533318881</v>
      </c>
      <c r="F7" s="544">
        <v>4.1003136504853401</v>
      </c>
      <c r="G7" s="544">
        <v>4.3053167477744303</v>
      </c>
      <c r="H7" s="544">
        <v>3.7366000000000001</v>
      </c>
      <c r="I7" s="544">
        <v>3.973114579983096</v>
      </c>
      <c r="J7" s="544">
        <v>3.9555975687142397</v>
      </c>
      <c r="K7" s="544">
        <v>4.027240836348132</v>
      </c>
      <c r="L7" s="545">
        <v>3.6078335570605016</v>
      </c>
    </row>
    <row r="8" spans="1:13" ht="28.5">
      <c r="B8" s="1058" t="s">
        <v>476</v>
      </c>
      <c r="C8" s="543">
        <v>10.676448811001499</v>
      </c>
      <c r="D8" s="544">
        <v>10.620182769905801</v>
      </c>
      <c r="E8" s="544">
        <v>5.6388362245886103</v>
      </c>
      <c r="F8" s="544">
        <v>4.2871622421412576</v>
      </c>
      <c r="G8" s="544">
        <v>4.3073065169947498</v>
      </c>
      <c r="H8" s="544">
        <v>3.6623999999999999</v>
      </c>
      <c r="I8" s="544">
        <v>3.5393464326050701</v>
      </c>
      <c r="J8" s="544">
        <v>4.2986978251634929</v>
      </c>
      <c r="K8" s="544">
        <v>4.2497583235888845</v>
      </c>
      <c r="L8" s="545">
        <v>3.5926469736388111</v>
      </c>
    </row>
    <row r="9" spans="1:13" ht="42.75">
      <c r="B9" s="1058" t="s">
        <v>477</v>
      </c>
      <c r="C9" s="543">
        <v>86.172127588721537</v>
      </c>
      <c r="D9" s="544">
        <v>89.620564238670994</v>
      </c>
      <c r="E9" s="544">
        <v>65.400000000000006</v>
      </c>
      <c r="F9" s="544">
        <v>73.740021912662385</v>
      </c>
      <c r="G9" s="544">
        <v>76.726678135272778</v>
      </c>
      <c r="H9" s="544">
        <v>70.561597497544824</v>
      </c>
      <c r="I9" s="544">
        <v>73.432454490614248</v>
      </c>
      <c r="J9" s="544">
        <v>71.897445989064281</v>
      </c>
      <c r="K9" s="544">
        <v>76.439753082883371</v>
      </c>
      <c r="L9" s="545">
        <v>80.183942331593343</v>
      </c>
    </row>
    <row r="10" spans="1:13" ht="43.5" thickBot="1">
      <c r="B10" s="96" t="s">
        <v>478</v>
      </c>
      <c r="C10" s="97">
        <v>109.81996450716811</v>
      </c>
      <c r="D10" s="98">
        <v>115.45660080605525</v>
      </c>
      <c r="E10" s="98">
        <v>120.48377718339343</v>
      </c>
      <c r="F10" s="98">
        <v>145.71171153545154</v>
      </c>
      <c r="G10" s="98">
        <v>128.78847234760096</v>
      </c>
      <c r="H10" s="98">
        <v>124.02611573855162</v>
      </c>
      <c r="I10" s="98">
        <v>126.65625776232213</v>
      </c>
      <c r="J10" s="98">
        <v>104.54577400447</v>
      </c>
      <c r="K10" s="98">
        <v>107.731198350067</v>
      </c>
      <c r="L10" s="425">
        <v>116.86800894854601</v>
      </c>
    </row>
    <row r="11" spans="1:13">
      <c r="B11" s="88"/>
    </row>
    <row r="12" spans="1:13">
      <c r="B12" s="88"/>
      <c r="E12" s="99"/>
    </row>
    <row r="13" spans="1:13">
      <c r="C13" s="100"/>
      <c r="D13" s="100"/>
    </row>
  </sheetData>
  <mergeCells count="2">
    <mergeCell ref="H1:I1"/>
    <mergeCell ref="B3:L3"/>
  </mergeCells>
  <hyperlinks>
    <hyperlink ref="A1" location="Contents!A1" display="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workbookViewId="0"/>
  </sheetViews>
  <sheetFormatPr defaultRowHeight="14.25"/>
  <cols>
    <col min="1" max="1" width="9.140625" style="546"/>
    <col min="2" max="2" width="34.85546875" style="546" customWidth="1"/>
    <col min="3" max="16384" width="9.140625" style="546"/>
  </cols>
  <sheetData>
    <row r="1" spans="1:22">
      <c r="A1" s="663" t="s">
        <v>703</v>
      </c>
      <c r="P1" s="547"/>
      <c r="Q1" s="548"/>
      <c r="V1" s="101" t="s">
        <v>479</v>
      </c>
    </row>
    <row r="3" spans="1:22">
      <c r="B3" s="1438" t="s">
        <v>480</v>
      </c>
      <c r="C3" s="1438"/>
      <c r="D3" s="1438"/>
      <c r="E3" s="1438"/>
      <c r="F3" s="1438"/>
      <c r="G3" s="1438"/>
      <c r="H3" s="1438"/>
      <c r="I3" s="1438"/>
      <c r="J3" s="1438"/>
      <c r="K3" s="1438"/>
      <c r="L3" s="1438"/>
      <c r="M3" s="1438"/>
      <c r="N3" s="1438"/>
      <c r="O3" s="1438"/>
      <c r="P3" s="1438"/>
      <c r="Q3" s="1438"/>
      <c r="R3" s="1438"/>
      <c r="S3" s="1438"/>
      <c r="T3" s="1438"/>
      <c r="U3" s="1438"/>
      <c r="V3" s="1438"/>
    </row>
    <row r="4" spans="1:22" ht="15" thickBot="1">
      <c r="B4" s="1106"/>
      <c r="C4" s="1106"/>
      <c r="D4" s="1106"/>
      <c r="E4" s="1106"/>
      <c r="F4" s="1106"/>
      <c r="G4" s="1106"/>
      <c r="H4" s="1106"/>
      <c r="I4" s="1106"/>
      <c r="J4" s="1106"/>
      <c r="K4" s="1106"/>
      <c r="L4" s="1106"/>
      <c r="M4" s="1106"/>
      <c r="N4" s="1106"/>
      <c r="O4" s="1106"/>
      <c r="P4" s="1106"/>
      <c r="Q4" s="1106"/>
      <c r="R4" s="1106"/>
      <c r="S4" s="1106"/>
      <c r="T4" s="1175"/>
      <c r="U4" s="1175"/>
      <c r="V4" s="1175"/>
    </row>
    <row r="5" spans="1:22" ht="15" thickBot="1">
      <c r="B5" s="1436"/>
      <c r="C5" s="1439" t="s">
        <v>481</v>
      </c>
      <c r="D5" s="1440"/>
      <c r="E5" s="1440"/>
      <c r="F5" s="1440"/>
      <c r="G5" s="1440"/>
      <c r="H5" s="1440"/>
      <c r="I5" s="1440"/>
      <c r="J5" s="1440"/>
      <c r="K5" s="1440"/>
      <c r="L5" s="1441"/>
      <c r="M5" s="1442" t="s">
        <v>482</v>
      </c>
      <c r="N5" s="1443"/>
      <c r="O5" s="1443"/>
      <c r="P5" s="1443"/>
      <c r="Q5" s="1443"/>
      <c r="R5" s="1443"/>
      <c r="S5" s="1443"/>
      <c r="T5" s="1443"/>
      <c r="U5" s="1443"/>
      <c r="V5" s="1444"/>
    </row>
    <row r="6" spans="1:22" s="549" customFormat="1" ht="15" thickBot="1">
      <c r="B6" s="1437"/>
      <c r="C6" s="1210">
        <v>2014</v>
      </c>
      <c r="D6" s="1211">
        <v>2015</v>
      </c>
      <c r="E6" s="1211">
        <v>2016</v>
      </c>
      <c r="F6" s="1211">
        <v>2017</v>
      </c>
      <c r="G6" s="1211">
        <v>2018</v>
      </c>
      <c r="H6" s="1212">
        <v>2019</v>
      </c>
      <c r="I6" s="1212">
        <v>2020</v>
      </c>
      <c r="J6" s="1212">
        <v>2021</v>
      </c>
      <c r="K6" s="1212">
        <v>2022</v>
      </c>
      <c r="L6" s="1176">
        <v>2023</v>
      </c>
      <c r="M6" s="1177">
        <v>2014</v>
      </c>
      <c r="N6" s="1178">
        <v>2015</v>
      </c>
      <c r="O6" s="1178">
        <v>2016</v>
      </c>
      <c r="P6" s="1178">
        <v>2017</v>
      </c>
      <c r="Q6" s="1178">
        <v>2018</v>
      </c>
      <c r="R6" s="1179">
        <v>2019</v>
      </c>
      <c r="S6" s="1179">
        <v>2020</v>
      </c>
      <c r="T6" s="1178">
        <v>2021</v>
      </c>
      <c r="U6" s="1179">
        <v>2022</v>
      </c>
      <c r="V6" s="1176">
        <v>2023</v>
      </c>
    </row>
    <row r="7" spans="1:22" ht="28.5">
      <c r="B7" s="1180" t="s">
        <v>483</v>
      </c>
      <c r="C7" s="1181">
        <v>127</v>
      </c>
      <c r="D7" s="1182">
        <v>260</v>
      </c>
      <c r="E7" s="1182">
        <v>162</v>
      </c>
      <c r="F7" s="1182">
        <v>138</v>
      </c>
      <c r="G7" s="1182">
        <v>178</v>
      </c>
      <c r="H7" s="1183">
        <v>192</v>
      </c>
      <c r="I7" s="1182">
        <v>311.23899999999998</v>
      </c>
      <c r="J7" s="1183">
        <v>548.79999999999995</v>
      </c>
      <c r="K7" s="1183">
        <v>463.49299999999999</v>
      </c>
      <c r="L7" s="1184">
        <v>850.33199999999999</v>
      </c>
      <c r="M7" s="1185">
        <v>60</v>
      </c>
      <c r="N7" s="1182">
        <v>71</v>
      </c>
      <c r="O7" s="1182">
        <v>52</v>
      </c>
      <c r="P7" s="1182">
        <v>23</v>
      </c>
      <c r="Q7" s="1182">
        <v>45</v>
      </c>
      <c r="R7" s="1183">
        <v>65</v>
      </c>
      <c r="S7" s="1183">
        <v>71.494</v>
      </c>
      <c r="T7" s="1182">
        <v>95.49</v>
      </c>
      <c r="U7" s="1183">
        <v>136.08600000000001</v>
      </c>
      <c r="V7" s="1184">
        <v>216.01300000000001</v>
      </c>
    </row>
    <row r="8" spans="1:22" ht="29.25" thickBot="1">
      <c r="B8" s="1186" t="s">
        <v>484</v>
      </c>
      <c r="C8" s="1187">
        <v>126</v>
      </c>
      <c r="D8" s="1188">
        <v>170</v>
      </c>
      <c r="E8" s="1188">
        <v>154</v>
      </c>
      <c r="F8" s="1188">
        <v>68</v>
      </c>
      <c r="G8" s="1188">
        <v>102</v>
      </c>
      <c r="H8" s="1189">
        <v>102</v>
      </c>
      <c r="I8" s="1188">
        <v>175</v>
      </c>
      <c r="J8" s="1189">
        <v>242</v>
      </c>
      <c r="K8" s="1189">
        <v>219</v>
      </c>
      <c r="L8" s="1190">
        <v>333</v>
      </c>
      <c r="M8" s="1191">
        <v>72</v>
      </c>
      <c r="N8" s="1188">
        <v>87</v>
      </c>
      <c r="O8" s="1188">
        <v>49</v>
      </c>
      <c r="P8" s="1188">
        <v>22</v>
      </c>
      <c r="Q8" s="1188">
        <v>34</v>
      </c>
      <c r="R8" s="1189">
        <v>80</v>
      </c>
      <c r="S8" s="1189">
        <v>86</v>
      </c>
      <c r="T8" s="1188">
        <v>86</v>
      </c>
      <c r="U8" s="1189">
        <v>115</v>
      </c>
      <c r="V8" s="1190">
        <v>149</v>
      </c>
    </row>
    <row r="9" spans="1:22">
      <c r="B9" s="1106"/>
      <c r="C9" s="1106"/>
      <c r="D9" s="1106"/>
      <c r="E9" s="1106"/>
      <c r="F9" s="1106"/>
      <c r="G9" s="1106"/>
      <c r="H9" s="1106"/>
      <c r="I9" s="1106"/>
      <c r="J9" s="1106"/>
      <c r="K9" s="1106"/>
      <c r="L9" s="1106"/>
      <c r="M9" s="1106"/>
      <c r="N9" s="1106"/>
      <c r="O9" s="1106"/>
      <c r="P9" s="1106"/>
      <c r="Q9" s="1106"/>
      <c r="R9" s="1106"/>
      <c r="S9" s="1106"/>
      <c r="T9" s="1175"/>
      <c r="U9" s="1175"/>
      <c r="V9" s="1175"/>
    </row>
    <row r="10" spans="1:22" ht="16.5" customHeight="1">
      <c r="B10" s="1445" t="s">
        <v>485</v>
      </c>
      <c r="C10" s="1445"/>
      <c r="D10" s="1445"/>
      <c r="E10" s="1445"/>
      <c r="F10" s="1445"/>
      <c r="G10" s="1445"/>
      <c r="H10" s="1445"/>
      <c r="I10" s="1445"/>
      <c r="J10" s="1192"/>
      <c r="K10" s="1192"/>
      <c r="L10" s="1106"/>
      <c r="M10" s="1106"/>
      <c r="N10" s="1106"/>
      <c r="O10" s="1106"/>
      <c r="P10" s="1106"/>
      <c r="Q10" s="1106"/>
      <c r="R10" s="1106"/>
      <c r="S10" s="1106"/>
      <c r="T10" s="1175"/>
      <c r="U10" s="1175"/>
      <c r="V10" s="1175"/>
    </row>
    <row r="11" spans="1:22" ht="15" thickBot="1">
      <c r="B11" s="1106"/>
      <c r="C11" s="1106"/>
      <c r="D11" s="1106"/>
      <c r="E11" s="1106"/>
      <c r="F11" s="1106"/>
      <c r="G11" s="1106"/>
      <c r="H11" s="1106"/>
      <c r="I11" s="1106"/>
      <c r="J11" s="1106"/>
      <c r="K11" s="1106"/>
      <c r="L11" s="1106"/>
      <c r="M11" s="1106"/>
      <c r="N11" s="1106"/>
      <c r="O11" s="1106"/>
      <c r="P11" s="1106"/>
      <c r="Q11" s="1106"/>
      <c r="R11" s="1106"/>
      <c r="S11" s="1106"/>
      <c r="T11" s="1175"/>
      <c r="U11" s="1175"/>
      <c r="V11" s="1175"/>
    </row>
    <row r="12" spans="1:22" ht="30" customHeight="1">
      <c r="B12" s="1432" t="s">
        <v>486</v>
      </c>
      <c r="C12" s="1434" t="s">
        <v>487</v>
      </c>
      <c r="D12" s="1435"/>
      <c r="E12" s="1435"/>
      <c r="F12" s="1446" t="s">
        <v>488</v>
      </c>
      <c r="G12" s="1447"/>
      <c r="H12" s="1447"/>
      <c r="I12" s="1448"/>
      <c r="J12" s="1193"/>
      <c r="K12" s="1193"/>
      <c r="L12" s="1106"/>
      <c r="M12" s="1106"/>
      <c r="N12" s="1106"/>
      <c r="O12" s="1106"/>
      <c r="P12" s="1106"/>
      <c r="Q12" s="1106"/>
      <c r="R12" s="1106"/>
      <c r="S12" s="1106"/>
      <c r="T12" s="1175"/>
      <c r="U12" s="1175"/>
      <c r="V12" s="1175"/>
    </row>
    <row r="13" spans="1:22" ht="43.5" thickBot="1">
      <c r="B13" s="1433"/>
      <c r="C13" s="1194" t="s">
        <v>489</v>
      </c>
      <c r="D13" s="1195" t="s">
        <v>490</v>
      </c>
      <c r="E13" s="1195" t="s">
        <v>491</v>
      </c>
      <c r="F13" s="1195" t="s">
        <v>489</v>
      </c>
      <c r="G13" s="1195" t="s">
        <v>490</v>
      </c>
      <c r="H13" s="1196" t="s">
        <v>491</v>
      </c>
      <c r="I13" s="1196" t="s">
        <v>723</v>
      </c>
      <c r="J13" s="1193"/>
      <c r="K13" s="1193"/>
      <c r="L13" s="1106"/>
      <c r="M13" s="1106"/>
      <c r="N13" s="1106"/>
      <c r="O13" s="1106"/>
      <c r="P13" s="1106"/>
      <c r="Q13" s="1106"/>
      <c r="R13" s="1106"/>
      <c r="S13" s="1106"/>
      <c r="T13" s="1175"/>
      <c r="U13" s="1175"/>
      <c r="V13" s="1175"/>
    </row>
    <row r="14" spans="1:22">
      <c r="B14" s="1197">
        <v>43100</v>
      </c>
      <c r="C14" s="1181">
        <v>29</v>
      </c>
      <c r="D14" s="1182">
        <v>3312</v>
      </c>
      <c r="E14" s="1182">
        <v>550</v>
      </c>
      <c r="F14" s="1182">
        <v>3</v>
      </c>
      <c r="G14" s="1182">
        <v>526</v>
      </c>
      <c r="H14" s="1183">
        <v>377</v>
      </c>
      <c r="I14" s="1184">
        <v>0</v>
      </c>
      <c r="J14" s="1198"/>
      <c r="K14" s="1198"/>
      <c r="L14" s="1106"/>
      <c r="M14" s="1106"/>
      <c r="N14" s="1106"/>
      <c r="O14" s="1106"/>
      <c r="P14" s="1106"/>
      <c r="Q14" s="1106"/>
      <c r="R14" s="1106"/>
      <c r="S14" s="1106"/>
      <c r="T14" s="1175"/>
      <c r="U14" s="1175"/>
      <c r="V14" s="1175"/>
    </row>
    <row r="15" spans="1:22">
      <c r="B15" s="1199">
        <v>43465</v>
      </c>
      <c r="C15" s="1200">
        <v>87</v>
      </c>
      <c r="D15" s="1201">
        <v>4246</v>
      </c>
      <c r="E15" s="1201">
        <v>724</v>
      </c>
      <c r="F15" s="1201">
        <v>73</v>
      </c>
      <c r="G15" s="1201">
        <v>644</v>
      </c>
      <c r="H15" s="1202">
        <v>470</v>
      </c>
      <c r="I15" s="1203">
        <v>0</v>
      </c>
      <c r="J15" s="1198"/>
      <c r="K15" s="1198"/>
      <c r="L15" s="1106"/>
      <c r="M15" s="1106"/>
      <c r="N15" s="1106"/>
      <c r="O15" s="1106"/>
      <c r="P15" s="1106"/>
      <c r="Q15" s="1106"/>
      <c r="R15" s="1106"/>
      <c r="S15" s="1106"/>
      <c r="T15" s="1175"/>
      <c r="U15" s="1175"/>
      <c r="V15" s="1175"/>
    </row>
    <row r="16" spans="1:22">
      <c r="B16" s="1204">
        <v>43830</v>
      </c>
      <c r="C16" s="1205">
        <v>21.5</v>
      </c>
      <c r="D16" s="1206">
        <v>4656.7640000000001</v>
      </c>
      <c r="E16" s="1206">
        <v>1014.602</v>
      </c>
      <c r="F16" s="1206">
        <v>6.68</v>
      </c>
      <c r="G16" s="1206">
        <v>699.78300000000002</v>
      </c>
      <c r="H16" s="1207">
        <v>635.93600000000004</v>
      </c>
      <c r="I16" s="1208">
        <v>0</v>
      </c>
      <c r="J16" s="1198"/>
      <c r="K16" s="1198"/>
      <c r="L16" s="1106"/>
      <c r="M16" s="1106"/>
      <c r="N16" s="1106"/>
      <c r="O16" s="1106"/>
      <c r="P16" s="1106"/>
      <c r="Q16" s="1106"/>
      <c r="R16" s="1106"/>
      <c r="S16" s="1106"/>
      <c r="T16" s="1175"/>
      <c r="U16" s="1175"/>
      <c r="V16" s="1175"/>
    </row>
    <row r="17" spans="2:22">
      <c r="B17" s="1204">
        <v>44196</v>
      </c>
      <c r="C17" s="1205">
        <v>48.475999999999999</v>
      </c>
      <c r="D17" s="1206">
        <v>5163.5410000000002</v>
      </c>
      <c r="E17" s="1206">
        <v>1337.9</v>
      </c>
      <c r="F17" s="1206">
        <v>23.32</v>
      </c>
      <c r="G17" s="1206">
        <v>712.86900000000003</v>
      </c>
      <c r="H17" s="1207">
        <v>970.27099999999996</v>
      </c>
      <c r="I17" s="1208">
        <v>0</v>
      </c>
      <c r="J17" s="1106"/>
      <c r="K17" s="1106"/>
      <c r="L17" s="1106"/>
      <c r="M17" s="1106"/>
      <c r="N17" s="1106"/>
      <c r="O17" s="1106"/>
      <c r="P17" s="1106"/>
      <c r="Q17" s="1106"/>
      <c r="R17" s="1106"/>
      <c r="S17" s="1106"/>
      <c r="T17" s="1175"/>
      <c r="U17" s="1175"/>
      <c r="V17" s="1175"/>
    </row>
    <row r="18" spans="2:22">
      <c r="B18" s="1204">
        <v>44561</v>
      </c>
      <c r="C18" s="1205">
        <v>20.795000000000002</v>
      </c>
      <c r="D18" s="1206">
        <v>5585.5519999999997</v>
      </c>
      <c r="E18" s="1206">
        <v>1699.7650000000001</v>
      </c>
      <c r="F18" s="1206">
        <v>1.071</v>
      </c>
      <c r="G18" s="1206">
        <v>798.62599999999998</v>
      </c>
      <c r="H18" s="1207">
        <v>1118.038</v>
      </c>
      <c r="I18" s="1208">
        <v>0</v>
      </c>
      <c r="J18" s="1106"/>
      <c r="K18" s="1106"/>
      <c r="L18" s="1106"/>
      <c r="M18" s="1106"/>
      <c r="N18" s="1106"/>
      <c r="O18" s="1106"/>
      <c r="P18" s="1106"/>
      <c r="Q18" s="1106"/>
      <c r="R18" s="1106"/>
      <c r="S18" s="1106"/>
      <c r="T18" s="1175"/>
      <c r="U18" s="1175"/>
      <c r="V18" s="1175"/>
    </row>
    <row r="19" spans="2:22">
      <c r="B19" s="1204">
        <v>44926</v>
      </c>
      <c r="C19" s="1205">
        <v>52.265000000000001</v>
      </c>
      <c r="D19" s="1206">
        <v>6979.9639999999999</v>
      </c>
      <c r="E19" s="1206">
        <v>1726.5350000000001</v>
      </c>
      <c r="F19" s="1206">
        <v>4.46</v>
      </c>
      <c r="G19" s="1206">
        <v>854.57</v>
      </c>
      <c r="H19" s="1207">
        <v>1152.97</v>
      </c>
      <c r="I19" s="1208">
        <v>0</v>
      </c>
      <c r="J19" s="1107"/>
      <c r="K19" s="1106"/>
      <c r="L19" s="1106"/>
      <c r="M19" s="1106"/>
      <c r="N19" s="1106"/>
      <c r="O19" s="1106"/>
      <c r="P19" s="1106"/>
      <c r="Q19" s="1106"/>
      <c r="R19" s="1106"/>
      <c r="S19" s="1106"/>
      <c r="T19" s="1175"/>
      <c r="U19" s="1175"/>
      <c r="V19" s="1175"/>
    </row>
    <row r="20" spans="2:22" ht="15" thickBot="1">
      <c r="B20" s="1209">
        <v>45291</v>
      </c>
      <c r="C20" s="1187">
        <v>772.649</v>
      </c>
      <c r="D20" s="1188">
        <v>9340.6810000000005</v>
      </c>
      <c r="E20" s="1188">
        <v>2013.549</v>
      </c>
      <c r="F20" s="1188">
        <v>139.58699999999999</v>
      </c>
      <c r="G20" s="1188">
        <v>1309.175</v>
      </c>
      <c r="H20" s="1189">
        <v>984.89499999999998</v>
      </c>
      <c r="I20" s="1190">
        <v>57.59</v>
      </c>
      <c r="J20" s="1107"/>
      <c r="K20" s="1175"/>
      <c r="L20" s="1175"/>
      <c r="M20" s="1175"/>
      <c r="N20" s="1175"/>
      <c r="O20" s="1175"/>
      <c r="P20" s="1175"/>
      <c r="Q20" s="1175"/>
      <c r="R20" s="1175"/>
      <c r="S20" s="1175"/>
      <c r="T20" s="1175"/>
      <c r="U20" s="1175"/>
      <c r="V20" s="1175"/>
    </row>
  </sheetData>
  <mergeCells count="8">
    <mergeCell ref="B12:B13"/>
    <mergeCell ref="C12:E12"/>
    <mergeCell ref="B5:B6"/>
    <mergeCell ref="B3:V3"/>
    <mergeCell ref="C5:L5"/>
    <mergeCell ref="M5:V5"/>
    <mergeCell ref="B10:I10"/>
    <mergeCell ref="F12:I12"/>
  </mergeCells>
  <hyperlinks>
    <hyperlink ref="A1" location="Contents!A1" display="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zoomScale="90" zoomScaleNormal="90" workbookViewId="0"/>
  </sheetViews>
  <sheetFormatPr defaultRowHeight="14.25"/>
  <cols>
    <col min="1" max="1" width="9.140625" style="534"/>
    <col min="2" max="2" width="39.5703125" style="534" customWidth="1"/>
    <col min="3" max="3" width="12.85546875" style="534" customWidth="1"/>
    <col min="4" max="4" width="16.7109375" style="534" customWidth="1"/>
    <col min="5" max="5" width="12.28515625" style="534" customWidth="1"/>
    <col min="6" max="6" width="13.7109375" style="534" customWidth="1"/>
    <col min="7" max="7" width="16.5703125" style="534" customWidth="1"/>
    <col min="8" max="8" width="16.42578125" style="534" customWidth="1"/>
    <col min="9" max="9" width="12.5703125" style="534" customWidth="1"/>
    <col min="10" max="10" width="18.42578125" style="534" customWidth="1"/>
    <col min="11" max="11" width="17" style="534" customWidth="1"/>
    <col min="12" max="12" width="15.85546875" style="534" customWidth="1"/>
    <col min="13" max="13" width="12.5703125" style="534" customWidth="1"/>
    <col min="14" max="14" width="14" style="534" customWidth="1"/>
    <col min="15" max="15" width="13.28515625" style="534" customWidth="1"/>
    <col min="16" max="16" width="17.42578125" style="534" customWidth="1"/>
    <col min="17" max="17" width="12.42578125" style="534" customWidth="1"/>
    <col min="18" max="18" width="13.42578125" style="534" customWidth="1"/>
    <col min="19" max="19" width="14" style="534" customWidth="1"/>
    <col min="20" max="20" width="16" style="534" customWidth="1"/>
    <col min="21" max="21" width="14.28515625" style="534" customWidth="1"/>
    <col min="22" max="22" width="14" style="534" customWidth="1"/>
    <col min="23" max="23" width="13.140625" style="534" customWidth="1"/>
    <col min="24" max="24" width="17.140625" style="534" customWidth="1"/>
    <col min="25" max="25" width="14.140625" style="534" customWidth="1"/>
    <col min="26" max="26" width="15.5703125" style="534" customWidth="1"/>
    <col min="27" max="27" width="11.42578125" style="534" customWidth="1"/>
    <col min="28" max="28" width="9.140625" style="534"/>
    <col min="29" max="29" width="11.28515625" style="534" customWidth="1"/>
    <col min="30" max="30" width="11.42578125" style="534" customWidth="1"/>
    <col min="31" max="31" width="11" style="534" customWidth="1"/>
    <col min="32" max="32" width="12.7109375" style="534" customWidth="1"/>
    <col min="33" max="16384" width="9.140625" style="534"/>
  </cols>
  <sheetData>
    <row r="1" spans="1:44">
      <c r="A1" s="663" t="s">
        <v>703</v>
      </c>
      <c r="T1" s="102"/>
      <c r="AR1" s="103" t="s">
        <v>492</v>
      </c>
    </row>
    <row r="3" spans="1:44" ht="14.25" customHeight="1">
      <c r="B3" s="1467" t="s">
        <v>493</v>
      </c>
      <c r="C3" s="1467"/>
      <c r="D3" s="1467"/>
      <c r="E3" s="1467"/>
      <c r="F3" s="1467"/>
      <c r="G3" s="1467"/>
      <c r="H3" s="1467"/>
      <c r="I3" s="1467"/>
      <c r="J3" s="1467"/>
      <c r="K3" s="1467"/>
      <c r="L3" s="1467"/>
      <c r="M3" s="1467"/>
      <c r="N3" s="1467"/>
      <c r="O3" s="1467"/>
      <c r="P3" s="1467"/>
      <c r="Q3" s="1467"/>
      <c r="R3" s="1467"/>
      <c r="S3" s="1467"/>
      <c r="T3" s="1467"/>
      <c r="U3" s="1467"/>
      <c r="V3" s="1467"/>
      <c r="W3" s="1107"/>
      <c r="X3" s="1107"/>
      <c r="Y3" s="1107"/>
      <c r="Z3" s="1107"/>
      <c r="AA3" s="1107"/>
      <c r="AB3" s="1107"/>
      <c r="AC3" s="1107"/>
      <c r="AD3" s="1107"/>
      <c r="AE3" s="1107"/>
      <c r="AF3" s="1107"/>
      <c r="AG3" s="1213"/>
      <c r="AH3" s="1213"/>
      <c r="AI3" s="1213"/>
      <c r="AJ3" s="1213"/>
      <c r="AK3" s="1213"/>
      <c r="AL3" s="1213"/>
      <c r="AM3" s="1213"/>
      <c r="AN3" s="1213"/>
      <c r="AO3" s="1213"/>
      <c r="AP3" s="1213"/>
      <c r="AQ3" s="1213"/>
      <c r="AR3" s="1213"/>
    </row>
    <row r="4" spans="1:44" ht="15" thickBot="1">
      <c r="B4" s="1214"/>
      <c r="C4" s="1214"/>
      <c r="D4" s="1214"/>
      <c r="E4" s="1214"/>
      <c r="F4" s="1214"/>
      <c r="G4" s="1214"/>
      <c r="H4" s="1214"/>
      <c r="I4" s="1214"/>
      <c r="J4" s="1214"/>
      <c r="K4" s="1214"/>
      <c r="L4" s="1214"/>
      <c r="M4" s="1214"/>
      <c r="N4" s="1214"/>
      <c r="O4" s="1214"/>
      <c r="P4" s="1214"/>
      <c r="Q4" s="1214"/>
      <c r="R4" s="1214"/>
      <c r="S4" s="1214"/>
      <c r="T4" s="1214"/>
      <c r="U4" s="1214"/>
      <c r="V4" s="1107"/>
      <c r="W4" s="1107"/>
      <c r="X4" s="1107"/>
      <c r="Y4" s="1107"/>
      <c r="Z4" s="1107"/>
      <c r="AA4" s="1107"/>
      <c r="AB4" s="1107"/>
      <c r="AC4" s="1107"/>
      <c r="AD4" s="1107"/>
      <c r="AE4" s="1107"/>
      <c r="AF4" s="1107"/>
      <c r="AG4" s="1213"/>
      <c r="AH4" s="1213"/>
      <c r="AI4" s="1213"/>
      <c r="AJ4" s="1213"/>
      <c r="AK4" s="1213"/>
      <c r="AL4" s="1213"/>
      <c r="AM4" s="1213"/>
      <c r="AN4" s="1213"/>
      <c r="AO4" s="1213"/>
      <c r="AP4" s="1213"/>
      <c r="AQ4" s="1213"/>
      <c r="AR4" s="1213"/>
    </row>
    <row r="5" spans="1:44" ht="15" customHeight="1" thickBot="1">
      <c r="B5" s="1460"/>
      <c r="C5" s="1468" t="s">
        <v>481</v>
      </c>
      <c r="D5" s="1469"/>
      <c r="E5" s="1469"/>
      <c r="F5" s="1469"/>
      <c r="G5" s="1469"/>
      <c r="H5" s="1469"/>
      <c r="I5" s="1469"/>
      <c r="J5" s="1469"/>
      <c r="K5" s="1469"/>
      <c r="L5" s="1470"/>
      <c r="M5" s="1468" t="s">
        <v>482</v>
      </c>
      <c r="N5" s="1469"/>
      <c r="O5" s="1469"/>
      <c r="P5" s="1469"/>
      <c r="Q5" s="1469"/>
      <c r="R5" s="1469"/>
      <c r="S5" s="1469"/>
      <c r="T5" s="1469"/>
      <c r="U5" s="1469"/>
      <c r="V5" s="1470"/>
      <c r="W5" s="1107"/>
      <c r="X5" s="1107"/>
      <c r="Y5" s="1107"/>
      <c r="Z5" s="1107"/>
      <c r="AA5" s="1107"/>
      <c r="AB5" s="1107"/>
      <c r="AC5" s="1107"/>
      <c r="AD5" s="1107"/>
      <c r="AE5" s="1107"/>
      <c r="AF5" s="1107"/>
      <c r="AG5" s="1213"/>
      <c r="AH5" s="1213"/>
      <c r="AI5" s="1213"/>
      <c r="AJ5" s="1213"/>
      <c r="AK5" s="1213"/>
      <c r="AL5" s="1213"/>
      <c r="AM5" s="1213"/>
      <c r="AN5" s="1213"/>
      <c r="AO5" s="1213"/>
      <c r="AP5" s="1213"/>
      <c r="AQ5" s="1213"/>
      <c r="AR5" s="1213"/>
    </row>
    <row r="6" spans="1:44" ht="15" thickBot="1">
      <c r="B6" s="1461"/>
      <c r="C6" s="104">
        <v>2014</v>
      </c>
      <c r="D6" s="105">
        <v>2015</v>
      </c>
      <c r="E6" s="105">
        <v>2016</v>
      </c>
      <c r="F6" s="105">
        <v>2017</v>
      </c>
      <c r="G6" s="105">
        <v>2018</v>
      </c>
      <c r="H6" s="106">
        <v>2019</v>
      </c>
      <c r="I6" s="107">
        <v>2020</v>
      </c>
      <c r="J6" s="107">
        <v>2021</v>
      </c>
      <c r="K6" s="106">
        <v>2022</v>
      </c>
      <c r="L6" s="426">
        <v>2023</v>
      </c>
      <c r="M6" s="1215">
        <v>2014</v>
      </c>
      <c r="N6" s="105">
        <v>2015</v>
      </c>
      <c r="O6" s="105">
        <v>2016</v>
      </c>
      <c r="P6" s="105">
        <v>2017</v>
      </c>
      <c r="Q6" s="105">
        <v>2018</v>
      </c>
      <c r="R6" s="105">
        <v>2019</v>
      </c>
      <c r="S6" s="550">
        <v>2020</v>
      </c>
      <c r="T6" s="106">
        <v>2021</v>
      </c>
      <c r="U6" s="106">
        <v>2022</v>
      </c>
      <c r="V6" s="426">
        <v>2023</v>
      </c>
      <c r="W6" s="1107"/>
      <c r="X6" s="1107"/>
      <c r="Y6" s="1107"/>
      <c r="Z6" s="1107"/>
      <c r="AA6" s="1107"/>
      <c r="AB6" s="1107"/>
      <c r="AC6" s="1107"/>
      <c r="AD6" s="1107"/>
      <c r="AE6" s="1107"/>
      <c r="AF6" s="1107"/>
      <c r="AG6" s="1213"/>
      <c r="AH6" s="1213"/>
      <c r="AI6" s="1213"/>
      <c r="AJ6" s="1213"/>
      <c r="AK6" s="1213"/>
      <c r="AL6" s="1213"/>
      <c r="AM6" s="1213"/>
      <c r="AN6" s="1213"/>
      <c r="AO6" s="1213"/>
      <c r="AP6" s="1213"/>
      <c r="AQ6" s="1213"/>
      <c r="AR6" s="1213"/>
    </row>
    <row r="7" spans="1:44" ht="28.5">
      <c r="B7" s="108" t="s">
        <v>494</v>
      </c>
      <c r="C7" s="109">
        <v>292</v>
      </c>
      <c r="D7" s="110">
        <v>368</v>
      </c>
      <c r="E7" s="111">
        <v>402</v>
      </c>
      <c r="F7" s="111">
        <v>567</v>
      </c>
      <c r="G7" s="111">
        <v>800</v>
      </c>
      <c r="H7" s="112">
        <v>1086.76</v>
      </c>
      <c r="I7" s="112">
        <v>1105.183</v>
      </c>
      <c r="J7" s="427">
        <v>906.63800000000003</v>
      </c>
      <c r="K7" s="112">
        <v>580.81200000000001</v>
      </c>
      <c r="L7" s="113">
        <v>1132.32</v>
      </c>
      <c r="M7" s="114">
        <v>1152</v>
      </c>
      <c r="N7" s="110">
        <v>1470</v>
      </c>
      <c r="O7" s="111">
        <v>1594</v>
      </c>
      <c r="P7" s="111">
        <v>2176</v>
      </c>
      <c r="Q7" s="111">
        <v>2794</v>
      </c>
      <c r="R7" s="111">
        <v>3489.4479999999999</v>
      </c>
      <c r="S7" s="115">
        <v>4075.7429999999999</v>
      </c>
      <c r="T7" s="112">
        <v>5492.442</v>
      </c>
      <c r="U7" s="112">
        <v>6711.3869000000004</v>
      </c>
      <c r="V7" s="113">
        <v>8734.3449999999993</v>
      </c>
      <c r="W7" s="1107"/>
      <c r="X7" s="1107"/>
      <c r="Y7" s="1107"/>
      <c r="Z7" s="1107"/>
      <c r="AA7" s="1107"/>
      <c r="AB7" s="1107"/>
      <c r="AC7" s="1107"/>
      <c r="AD7" s="1107"/>
      <c r="AE7" s="1107"/>
      <c r="AF7" s="1107"/>
      <c r="AG7" s="1213"/>
      <c r="AH7" s="1213"/>
      <c r="AI7" s="1213"/>
      <c r="AJ7" s="1213"/>
      <c r="AK7" s="1213"/>
      <c r="AL7" s="1213"/>
      <c r="AM7" s="1213"/>
      <c r="AN7" s="1213"/>
      <c r="AO7" s="1213"/>
      <c r="AP7" s="1213"/>
      <c r="AQ7" s="1213"/>
      <c r="AR7" s="1213"/>
    </row>
    <row r="8" spans="1:44" ht="15" thickBot="1">
      <c r="B8" s="116" t="s">
        <v>495</v>
      </c>
      <c r="C8" s="117">
        <v>533</v>
      </c>
      <c r="D8" s="118">
        <v>538</v>
      </c>
      <c r="E8" s="119">
        <v>566</v>
      </c>
      <c r="F8" s="119">
        <v>592</v>
      </c>
      <c r="G8" s="119">
        <v>649</v>
      </c>
      <c r="H8" s="120">
        <v>686</v>
      </c>
      <c r="I8" s="120">
        <v>812</v>
      </c>
      <c r="J8" s="119">
        <v>824</v>
      </c>
      <c r="K8" s="120">
        <v>287</v>
      </c>
      <c r="L8" s="121">
        <v>654</v>
      </c>
      <c r="M8" s="122">
        <v>11386</v>
      </c>
      <c r="N8" s="118">
        <v>14409</v>
      </c>
      <c r="O8" s="118">
        <v>16809</v>
      </c>
      <c r="P8" s="118">
        <v>30115</v>
      </c>
      <c r="Q8" s="119">
        <v>61817</v>
      </c>
      <c r="R8" s="119">
        <v>99486</v>
      </c>
      <c r="S8" s="123">
        <v>115419</v>
      </c>
      <c r="T8" s="120">
        <v>160715</v>
      </c>
      <c r="U8" s="120">
        <v>184236</v>
      </c>
      <c r="V8" s="121">
        <v>222287</v>
      </c>
      <c r="W8" s="1107"/>
      <c r="X8" s="1107"/>
      <c r="Y8" s="1107"/>
      <c r="Z8" s="1107"/>
      <c r="AA8" s="1107"/>
      <c r="AB8" s="1107"/>
      <c r="AC8" s="1107"/>
      <c r="AD8" s="1107"/>
      <c r="AE8" s="1107"/>
      <c r="AF8" s="1107"/>
      <c r="AG8" s="1213"/>
      <c r="AH8" s="1213"/>
      <c r="AI8" s="1213"/>
      <c r="AJ8" s="1213"/>
      <c r="AK8" s="1213"/>
      <c r="AL8" s="1213"/>
      <c r="AM8" s="1213"/>
      <c r="AN8" s="1213"/>
      <c r="AO8" s="1213"/>
      <c r="AP8" s="1213"/>
      <c r="AQ8" s="1213"/>
      <c r="AR8" s="1213"/>
    </row>
    <row r="9" spans="1:44">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c r="AE9" s="1107"/>
      <c r="AF9" s="1107"/>
      <c r="AG9" s="1213"/>
      <c r="AH9" s="1213"/>
      <c r="AI9" s="1213"/>
      <c r="AJ9" s="1213"/>
      <c r="AK9" s="1213"/>
      <c r="AL9" s="1213"/>
      <c r="AM9" s="1213"/>
      <c r="AN9" s="1213"/>
      <c r="AO9" s="1213"/>
      <c r="AP9" s="1213"/>
      <c r="AQ9" s="1213"/>
      <c r="AR9" s="1213"/>
    </row>
    <row r="10" spans="1:44" ht="14.25" customHeight="1">
      <c r="B10" s="1467" t="s">
        <v>496</v>
      </c>
      <c r="C10" s="1467"/>
      <c r="D10" s="1467"/>
      <c r="E10" s="1467"/>
      <c r="F10" s="1467"/>
      <c r="G10" s="1467"/>
      <c r="H10" s="1467"/>
      <c r="I10" s="1467"/>
      <c r="J10" s="1467"/>
      <c r="K10" s="1467"/>
      <c r="L10" s="1467"/>
      <c r="M10" s="1467"/>
      <c r="N10" s="1467"/>
      <c r="O10" s="1467"/>
      <c r="P10" s="1467"/>
      <c r="Q10" s="1467"/>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213"/>
      <c r="AM10" s="1213"/>
      <c r="AN10" s="1213"/>
      <c r="AO10" s="1213"/>
      <c r="AP10" s="1213"/>
      <c r="AQ10" s="1213"/>
      <c r="AR10" s="1213"/>
    </row>
    <row r="11" spans="1:44" ht="15" thickBot="1">
      <c r="B11" s="1216"/>
      <c r="C11" s="1216"/>
      <c r="D11" s="1216"/>
      <c r="E11" s="1216"/>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213"/>
      <c r="AH11" s="1213"/>
      <c r="AI11" s="1213"/>
      <c r="AJ11" s="1213"/>
      <c r="AK11" s="1213"/>
      <c r="AL11" s="1213"/>
      <c r="AM11" s="1213"/>
      <c r="AN11" s="1213"/>
      <c r="AO11" s="1213"/>
      <c r="AP11" s="1213"/>
      <c r="AQ11" s="1213"/>
      <c r="AR11" s="1213"/>
    </row>
    <row r="12" spans="1:44" ht="15" customHeight="1" thickBot="1">
      <c r="B12" s="1462"/>
      <c r="C12" s="1468" t="s">
        <v>481</v>
      </c>
      <c r="D12" s="1469"/>
      <c r="E12" s="1469"/>
      <c r="F12" s="1469"/>
      <c r="G12" s="1469"/>
      <c r="H12" s="1469"/>
      <c r="I12" s="1469"/>
      <c r="J12" s="1469"/>
      <c r="K12" s="1469"/>
      <c r="L12" s="1469"/>
      <c r="M12" s="1469"/>
      <c r="N12" s="1469"/>
      <c r="O12" s="1469"/>
      <c r="P12" s="1469"/>
      <c r="Q12" s="1469"/>
      <c r="R12" s="1469"/>
      <c r="S12" s="1469"/>
      <c r="T12" s="1469"/>
      <c r="U12" s="1469"/>
      <c r="V12" s="1469"/>
      <c r="W12" s="1470"/>
      <c r="X12" s="1468" t="s">
        <v>482</v>
      </c>
      <c r="Y12" s="1469"/>
      <c r="Z12" s="1469"/>
      <c r="AA12" s="1469"/>
      <c r="AB12" s="1469"/>
      <c r="AC12" s="1469"/>
      <c r="AD12" s="1469"/>
      <c r="AE12" s="1469"/>
      <c r="AF12" s="1469"/>
      <c r="AG12" s="1469"/>
      <c r="AH12" s="1469"/>
      <c r="AI12" s="1469"/>
      <c r="AJ12" s="1469"/>
      <c r="AK12" s="1470"/>
      <c r="AL12" s="1213"/>
      <c r="AM12" s="1213"/>
      <c r="AN12" s="1213"/>
      <c r="AO12" s="1213"/>
      <c r="AP12" s="1213"/>
      <c r="AQ12" s="1213"/>
      <c r="AR12" s="1213"/>
    </row>
    <row r="13" spans="1:44">
      <c r="B13" s="1463"/>
      <c r="C13" s="1465">
        <v>2017</v>
      </c>
      <c r="D13" s="1450"/>
      <c r="E13" s="1466"/>
      <c r="F13" s="1449">
        <v>2018</v>
      </c>
      <c r="G13" s="1450"/>
      <c r="H13" s="1466"/>
      <c r="I13" s="1449">
        <v>2019</v>
      </c>
      <c r="J13" s="1450"/>
      <c r="K13" s="1450"/>
      <c r="L13" s="1449">
        <v>2020</v>
      </c>
      <c r="M13" s="1450"/>
      <c r="N13" s="1450"/>
      <c r="O13" s="1449">
        <v>2021</v>
      </c>
      <c r="P13" s="1450"/>
      <c r="Q13" s="1451"/>
      <c r="R13" s="1449">
        <v>2022</v>
      </c>
      <c r="S13" s="1450"/>
      <c r="T13" s="1451"/>
      <c r="U13" s="1449">
        <v>2023</v>
      </c>
      <c r="V13" s="1450"/>
      <c r="W13" s="1451"/>
      <c r="X13" s="1217">
        <v>2017</v>
      </c>
      <c r="Y13" s="1218"/>
      <c r="Z13" s="1219">
        <v>2018</v>
      </c>
      <c r="AA13" s="1218"/>
      <c r="AB13" s="1219">
        <v>2019</v>
      </c>
      <c r="AC13" s="1218"/>
      <c r="AD13" s="1219">
        <v>2020</v>
      </c>
      <c r="AE13" s="1220"/>
      <c r="AF13" s="1221">
        <v>2021</v>
      </c>
      <c r="AG13" s="1220"/>
      <c r="AH13" s="1221">
        <v>2022</v>
      </c>
      <c r="AI13" s="1220"/>
      <c r="AJ13" s="1471">
        <v>2023</v>
      </c>
      <c r="AK13" s="1477"/>
      <c r="AL13" s="1222"/>
      <c r="AM13" s="1213"/>
      <c r="AN13" s="1213"/>
      <c r="AO13" s="1213"/>
      <c r="AP13" s="1213"/>
      <c r="AQ13" s="1213"/>
      <c r="AR13" s="1213"/>
    </row>
    <row r="14" spans="1:44" ht="57.75" thickBot="1">
      <c r="B14" s="1464"/>
      <c r="C14" s="1223" t="s">
        <v>497</v>
      </c>
      <c r="D14" s="1195" t="s">
        <v>498</v>
      </c>
      <c r="E14" s="1195" t="s">
        <v>499</v>
      </c>
      <c r="F14" s="1195" t="s">
        <v>497</v>
      </c>
      <c r="G14" s="1195" t="s">
        <v>498</v>
      </c>
      <c r="H14" s="1195" t="s">
        <v>499</v>
      </c>
      <c r="I14" s="1195" t="s">
        <v>497</v>
      </c>
      <c r="J14" s="1224" t="s">
        <v>498</v>
      </c>
      <c r="K14" s="1224" t="s">
        <v>499</v>
      </c>
      <c r="L14" s="1195" t="s">
        <v>497</v>
      </c>
      <c r="M14" s="1224" t="s">
        <v>498</v>
      </c>
      <c r="N14" s="1224" t="s">
        <v>499</v>
      </c>
      <c r="O14" s="1225" t="s">
        <v>497</v>
      </c>
      <c r="P14" s="1226" t="s">
        <v>498</v>
      </c>
      <c r="Q14" s="1227" t="s">
        <v>499</v>
      </c>
      <c r="R14" s="1225" t="s">
        <v>497</v>
      </c>
      <c r="S14" s="1226" t="s">
        <v>498</v>
      </c>
      <c r="T14" s="1227" t="s">
        <v>499</v>
      </c>
      <c r="U14" s="1225" t="s">
        <v>497</v>
      </c>
      <c r="V14" s="1226" t="s">
        <v>498</v>
      </c>
      <c r="W14" s="1227" t="s">
        <v>499</v>
      </c>
      <c r="X14" s="1228" t="s">
        <v>497</v>
      </c>
      <c r="Y14" s="1225" t="s">
        <v>498</v>
      </c>
      <c r="Z14" s="1225" t="s">
        <v>497</v>
      </c>
      <c r="AA14" s="1225" t="s">
        <v>498</v>
      </c>
      <c r="AB14" s="1225" t="s">
        <v>497</v>
      </c>
      <c r="AC14" s="1225" t="s">
        <v>498</v>
      </c>
      <c r="AD14" s="1229" t="s">
        <v>497</v>
      </c>
      <c r="AE14" s="1226" t="s">
        <v>498</v>
      </c>
      <c r="AF14" s="1225" t="s">
        <v>497</v>
      </c>
      <c r="AG14" s="1226" t="s">
        <v>498</v>
      </c>
      <c r="AH14" s="1225" t="s">
        <v>497</v>
      </c>
      <c r="AI14" s="1226" t="s">
        <v>498</v>
      </c>
      <c r="AJ14" s="1230" t="s">
        <v>497</v>
      </c>
      <c r="AK14" s="1231" t="s">
        <v>498</v>
      </c>
      <c r="AL14" s="1193"/>
      <c r="AM14" s="1213"/>
      <c r="AN14" s="1213"/>
      <c r="AO14" s="1213"/>
      <c r="AP14" s="1213"/>
      <c r="AQ14" s="1213"/>
      <c r="AR14" s="1213"/>
    </row>
    <row r="15" spans="1:44" ht="28.5">
      <c r="B15" s="108" t="s">
        <v>494</v>
      </c>
      <c r="C15" s="109">
        <v>259</v>
      </c>
      <c r="D15" s="110">
        <v>308</v>
      </c>
      <c r="E15" s="110">
        <v>0</v>
      </c>
      <c r="F15" s="110">
        <v>580</v>
      </c>
      <c r="G15" s="111">
        <v>220</v>
      </c>
      <c r="H15" s="111">
        <v>0</v>
      </c>
      <c r="I15" s="111">
        <v>757.80399999999997</v>
      </c>
      <c r="J15" s="112">
        <v>272.346</v>
      </c>
      <c r="K15" s="112">
        <v>56.61</v>
      </c>
      <c r="L15" s="111">
        <v>918.94600000000003</v>
      </c>
      <c r="M15" s="112">
        <v>186.23699999999999</v>
      </c>
      <c r="N15" s="112">
        <v>0</v>
      </c>
      <c r="O15" s="111">
        <v>696.79</v>
      </c>
      <c r="P15" s="112">
        <v>209.84800000000001</v>
      </c>
      <c r="Q15" s="113">
        <v>0</v>
      </c>
      <c r="R15" s="111">
        <v>511.67399999999998</v>
      </c>
      <c r="S15" s="112">
        <v>36.664000000000001</v>
      </c>
      <c r="T15" s="113">
        <v>0</v>
      </c>
      <c r="U15" s="111">
        <v>1063.9690000000001</v>
      </c>
      <c r="V15" s="112">
        <v>3.6909999999999998</v>
      </c>
      <c r="W15" s="113">
        <v>64.66</v>
      </c>
      <c r="X15" s="109">
        <v>1929</v>
      </c>
      <c r="Y15" s="110">
        <v>247</v>
      </c>
      <c r="Z15" s="110">
        <v>2704</v>
      </c>
      <c r="AA15" s="111">
        <v>90</v>
      </c>
      <c r="AB15" s="1182">
        <v>3112.3330000000001</v>
      </c>
      <c r="AC15" s="1182">
        <v>377.11500000000001</v>
      </c>
      <c r="AD15" s="1181">
        <v>3713.8890000000001</v>
      </c>
      <c r="AE15" s="1183">
        <v>361.85300000000001</v>
      </c>
      <c r="AF15" s="1182">
        <v>5022.2650000000003</v>
      </c>
      <c r="AG15" s="1183">
        <v>470.178</v>
      </c>
      <c r="AH15" s="1182">
        <v>5364.567</v>
      </c>
      <c r="AI15" s="1183">
        <v>47.317999999999998</v>
      </c>
      <c r="AJ15" s="111">
        <v>8697.1110000000008</v>
      </c>
      <c r="AK15" s="113">
        <v>37.234000000000002</v>
      </c>
      <c r="AL15" s="1222"/>
      <c r="AM15" s="1213"/>
      <c r="AN15" s="1213"/>
      <c r="AO15" s="1213"/>
      <c r="AP15" s="1213"/>
      <c r="AQ15" s="1213"/>
      <c r="AR15" s="1213"/>
    </row>
    <row r="16" spans="1:44" ht="15" thickBot="1">
      <c r="B16" s="116" t="s">
        <v>495</v>
      </c>
      <c r="C16" s="117">
        <v>444</v>
      </c>
      <c r="D16" s="118">
        <v>148</v>
      </c>
      <c r="E16" s="118">
        <v>0</v>
      </c>
      <c r="F16" s="118">
        <v>508</v>
      </c>
      <c r="G16" s="119">
        <v>141</v>
      </c>
      <c r="H16" s="119">
        <v>0</v>
      </c>
      <c r="I16" s="119">
        <v>478</v>
      </c>
      <c r="J16" s="120">
        <v>160</v>
      </c>
      <c r="K16" s="120">
        <v>48</v>
      </c>
      <c r="L16" s="119">
        <v>685</v>
      </c>
      <c r="M16" s="120">
        <v>127</v>
      </c>
      <c r="N16" s="120">
        <v>0</v>
      </c>
      <c r="O16" s="119">
        <v>675</v>
      </c>
      <c r="P16" s="120">
        <v>149</v>
      </c>
      <c r="Q16" s="121">
        <v>0</v>
      </c>
      <c r="R16" s="119">
        <v>259</v>
      </c>
      <c r="S16" s="120">
        <v>27</v>
      </c>
      <c r="T16" s="121">
        <v>0</v>
      </c>
      <c r="U16" s="119">
        <v>599</v>
      </c>
      <c r="V16" s="120">
        <v>1</v>
      </c>
      <c r="W16" s="121">
        <v>54</v>
      </c>
      <c r="X16" s="117">
        <v>29389</v>
      </c>
      <c r="Y16" s="118">
        <v>726</v>
      </c>
      <c r="Z16" s="118">
        <v>61186</v>
      </c>
      <c r="AA16" s="118">
        <v>631</v>
      </c>
      <c r="AB16" s="1188">
        <v>93138</v>
      </c>
      <c r="AC16" s="1188">
        <v>6348</v>
      </c>
      <c r="AD16" s="1187">
        <v>107953</v>
      </c>
      <c r="AE16" s="1189">
        <v>7466</v>
      </c>
      <c r="AF16" s="1188">
        <v>150563</v>
      </c>
      <c r="AG16" s="1189">
        <v>10152</v>
      </c>
      <c r="AH16" s="1188">
        <v>129926</v>
      </c>
      <c r="AI16" s="1189">
        <v>855</v>
      </c>
      <c r="AJ16" s="119">
        <v>222273</v>
      </c>
      <c r="AK16" s="121">
        <v>14</v>
      </c>
      <c r="AL16" s="1232"/>
      <c r="AM16" s="1213"/>
      <c r="AN16" s="1213"/>
      <c r="AO16" s="1213"/>
      <c r="AP16" s="1213"/>
      <c r="AQ16" s="1213"/>
      <c r="AR16" s="1213"/>
    </row>
    <row r="17" spans="2:44">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107"/>
      <c r="AE17" s="1107"/>
      <c r="AF17" s="1107"/>
      <c r="AG17" s="1213"/>
      <c r="AH17" s="1213"/>
      <c r="AI17" s="1213"/>
      <c r="AJ17" s="1213"/>
      <c r="AK17" s="1213"/>
      <c r="AL17" s="1213"/>
      <c r="AM17" s="1213"/>
      <c r="AN17" s="1213"/>
      <c r="AO17" s="1213"/>
      <c r="AP17" s="1213"/>
      <c r="AQ17" s="1213"/>
      <c r="AR17" s="1213"/>
    </row>
    <row r="18" spans="2:44" ht="14.25" customHeight="1">
      <c r="B18" s="1467" t="s">
        <v>500</v>
      </c>
      <c r="C18" s="1467"/>
      <c r="D18" s="1467"/>
      <c r="E18" s="1467"/>
      <c r="F18" s="1467"/>
      <c r="G18" s="1467"/>
      <c r="H18" s="1467"/>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c r="AL18" s="1467"/>
      <c r="AM18" s="1467"/>
      <c r="AN18" s="1467"/>
      <c r="AO18" s="1467"/>
      <c r="AP18" s="1467"/>
      <c r="AQ18" s="1467"/>
      <c r="AR18" s="1467"/>
    </row>
    <row r="19" spans="2:44" ht="15" thickBot="1">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107"/>
      <c r="AE19" s="1107"/>
      <c r="AF19" s="1107"/>
      <c r="AG19" s="1213"/>
      <c r="AH19" s="1213"/>
      <c r="AI19" s="1213"/>
      <c r="AJ19" s="1213"/>
      <c r="AK19" s="1213"/>
      <c r="AL19" s="1213"/>
      <c r="AM19" s="1213"/>
      <c r="AN19" s="1213"/>
      <c r="AO19" s="1213"/>
      <c r="AP19" s="1213"/>
      <c r="AQ19" s="1213"/>
      <c r="AR19" s="1213"/>
    </row>
    <row r="20" spans="2:44" ht="15" customHeight="1" thickBot="1">
      <c r="B20" s="1462"/>
      <c r="C20" s="1468" t="s">
        <v>481</v>
      </c>
      <c r="D20" s="1469"/>
      <c r="E20" s="1469"/>
      <c r="F20" s="1469"/>
      <c r="G20" s="1469"/>
      <c r="H20" s="1469"/>
      <c r="I20" s="1469"/>
      <c r="J20" s="1469"/>
      <c r="K20" s="1469"/>
      <c r="L20" s="1469"/>
      <c r="M20" s="1469"/>
      <c r="N20" s="1469"/>
      <c r="O20" s="1469"/>
      <c r="P20" s="1469"/>
      <c r="Q20" s="1469"/>
      <c r="R20" s="1469"/>
      <c r="S20" s="1469"/>
      <c r="T20" s="1469"/>
      <c r="U20" s="1469"/>
      <c r="V20" s="1469"/>
      <c r="W20" s="1470"/>
      <c r="X20" s="1468" t="s">
        <v>482</v>
      </c>
      <c r="Y20" s="1469"/>
      <c r="Z20" s="1469"/>
      <c r="AA20" s="1469"/>
      <c r="AB20" s="1469"/>
      <c r="AC20" s="1469"/>
      <c r="AD20" s="1469"/>
      <c r="AE20" s="1469"/>
      <c r="AF20" s="1469"/>
      <c r="AG20" s="1469"/>
      <c r="AH20" s="1469"/>
      <c r="AI20" s="1469"/>
      <c r="AJ20" s="1469"/>
      <c r="AK20" s="1469"/>
      <c r="AL20" s="1469"/>
      <c r="AM20" s="1469"/>
      <c r="AN20" s="1469"/>
      <c r="AO20" s="1469"/>
      <c r="AP20" s="1469"/>
      <c r="AQ20" s="1469"/>
      <c r="AR20" s="1470"/>
    </row>
    <row r="21" spans="2:44">
      <c r="B21" s="1463"/>
      <c r="C21" s="1478">
        <v>2017</v>
      </c>
      <c r="D21" s="1474"/>
      <c r="E21" s="1474"/>
      <c r="F21" s="1474">
        <v>2018</v>
      </c>
      <c r="G21" s="1474"/>
      <c r="H21" s="1474"/>
      <c r="I21" s="1474">
        <v>2019</v>
      </c>
      <c r="J21" s="1474"/>
      <c r="K21" s="1449"/>
      <c r="L21" s="1474">
        <v>2020</v>
      </c>
      <c r="M21" s="1474"/>
      <c r="N21" s="1449"/>
      <c r="O21" s="1474">
        <v>2021</v>
      </c>
      <c r="P21" s="1474"/>
      <c r="Q21" s="1449"/>
      <c r="R21" s="1474">
        <v>2022</v>
      </c>
      <c r="S21" s="1474"/>
      <c r="T21" s="1475"/>
      <c r="U21" s="1474">
        <v>2023</v>
      </c>
      <c r="V21" s="1474"/>
      <c r="W21" s="1475"/>
      <c r="X21" s="1476">
        <v>2017</v>
      </c>
      <c r="Y21" s="1472"/>
      <c r="Z21" s="1473"/>
      <c r="AA21" s="1471">
        <v>2018</v>
      </c>
      <c r="AB21" s="1472"/>
      <c r="AC21" s="1473"/>
      <c r="AD21" s="1471">
        <v>2019</v>
      </c>
      <c r="AE21" s="1472"/>
      <c r="AF21" s="1473"/>
      <c r="AG21" s="1471">
        <v>2020</v>
      </c>
      <c r="AH21" s="1472"/>
      <c r="AI21" s="1473"/>
      <c r="AJ21" s="1471">
        <v>2021</v>
      </c>
      <c r="AK21" s="1472"/>
      <c r="AL21" s="1473"/>
      <c r="AM21" s="1471">
        <v>2022</v>
      </c>
      <c r="AN21" s="1472"/>
      <c r="AO21" s="1472"/>
      <c r="AP21" s="1471">
        <v>2023</v>
      </c>
      <c r="AQ21" s="1472"/>
      <c r="AR21" s="1477"/>
    </row>
    <row r="22" spans="2:44" ht="43.5" thickBot="1">
      <c r="B22" s="1464"/>
      <c r="C22" s="1223" t="s">
        <v>489</v>
      </c>
      <c r="D22" s="1195" t="s">
        <v>501</v>
      </c>
      <c r="E22" s="1195" t="s">
        <v>502</v>
      </c>
      <c r="F22" s="1195" t="s">
        <v>489</v>
      </c>
      <c r="G22" s="1195" t="s">
        <v>501</v>
      </c>
      <c r="H22" s="1195" t="s">
        <v>502</v>
      </c>
      <c r="I22" s="1195" t="s">
        <v>489</v>
      </c>
      <c r="J22" s="1195" t="s">
        <v>501</v>
      </c>
      <c r="K22" s="1224" t="s">
        <v>502</v>
      </c>
      <c r="L22" s="1195" t="s">
        <v>489</v>
      </c>
      <c r="M22" s="1195" t="s">
        <v>501</v>
      </c>
      <c r="N22" s="1224" t="s">
        <v>502</v>
      </c>
      <c r="O22" s="1195" t="s">
        <v>489</v>
      </c>
      <c r="P22" s="1195" t="s">
        <v>501</v>
      </c>
      <c r="Q22" s="1196" t="s">
        <v>502</v>
      </c>
      <c r="R22" s="1195" t="s">
        <v>489</v>
      </c>
      <c r="S22" s="1195" t="s">
        <v>501</v>
      </c>
      <c r="T22" s="1196" t="s">
        <v>502</v>
      </c>
      <c r="U22" s="1195" t="s">
        <v>489</v>
      </c>
      <c r="V22" s="1195" t="s">
        <v>501</v>
      </c>
      <c r="W22" s="1196" t="s">
        <v>502</v>
      </c>
      <c r="X22" s="1194" t="s">
        <v>489</v>
      </c>
      <c r="Y22" s="1195" t="s">
        <v>501</v>
      </c>
      <c r="Z22" s="1195" t="s">
        <v>502</v>
      </c>
      <c r="AA22" s="1195" t="s">
        <v>489</v>
      </c>
      <c r="AB22" s="1195" t="s">
        <v>501</v>
      </c>
      <c r="AC22" s="1195" t="s">
        <v>502</v>
      </c>
      <c r="AD22" s="1195" t="s">
        <v>489</v>
      </c>
      <c r="AE22" s="1195" t="s">
        <v>501</v>
      </c>
      <c r="AF22" s="1195" t="s">
        <v>502</v>
      </c>
      <c r="AG22" s="1194" t="s">
        <v>489</v>
      </c>
      <c r="AH22" s="1195" t="s">
        <v>501</v>
      </c>
      <c r="AI22" s="1224" t="s">
        <v>502</v>
      </c>
      <c r="AJ22" s="1195" t="s">
        <v>489</v>
      </c>
      <c r="AK22" s="1195" t="s">
        <v>501</v>
      </c>
      <c r="AL22" s="1196" t="s">
        <v>502</v>
      </c>
      <c r="AM22" s="1194" t="s">
        <v>489</v>
      </c>
      <c r="AN22" s="1195" t="s">
        <v>501</v>
      </c>
      <c r="AO22" s="1224" t="s">
        <v>502</v>
      </c>
      <c r="AP22" s="1225" t="s">
        <v>489</v>
      </c>
      <c r="AQ22" s="1225" t="s">
        <v>501</v>
      </c>
      <c r="AR22" s="1227" t="s">
        <v>502</v>
      </c>
    </row>
    <row r="23" spans="2:44" ht="28.5">
      <c r="B23" s="108" t="s">
        <v>494</v>
      </c>
      <c r="C23" s="109">
        <v>296</v>
      </c>
      <c r="D23" s="110">
        <v>177</v>
      </c>
      <c r="E23" s="110">
        <v>94</v>
      </c>
      <c r="F23" s="110">
        <v>407</v>
      </c>
      <c r="G23" s="110">
        <v>310</v>
      </c>
      <c r="H23" s="111">
        <v>83</v>
      </c>
      <c r="I23" s="110">
        <v>462.27600000000001</v>
      </c>
      <c r="J23" s="110">
        <v>518</v>
      </c>
      <c r="K23" s="112">
        <v>106.815</v>
      </c>
      <c r="L23" s="110">
        <v>566.41800000000001</v>
      </c>
      <c r="M23" s="110">
        <v>480.76499999999999</v>
      </c>
      <c r="N23" s="112">
        <v>58</v>
      </c>
      <c r="O23" s="110">
        <v>615.221</v>
      </c>
      <c r="P23" s="110">
        <v>219.08099999999999</v>
      </c>
      <c r="Q23" s="112">
        <v>72.335999999999999</v>
      </c>
      <c r="R23" s="110">
        <v>442.30399999999997</v>
      </c>
      <c r="S23" s="110">
        <v>107.482</v>
      </c>
      <c r="T23" s="113">
        <v>31.026</v>
      </c>
      <c r="U23" s="110">
        <v>922.43899999999996</v>
      </c>
      <c r="V23" s="110">
        <v>108.934</v>
      </c>
      <c r="W23" s="113">
        <v>100.947</v>
      </c>
      <c r="X23" s="114">
        <v>181</v>
      </c>
      <c r="Y23" s="110">
        <v>1357</v>
      </c>
      <c r="Z23" s="110">
        <v>638</v>
      </c>
      <c r="AA23" s="110">
        <v>509</v>
      </c>
      <c r="AB23" s="110">
        <v>1645</v>
      </c>
      <c r="AC23" s="111">
        <v>640</v>
      </c>
      <c r="AD23" s="110">
        <v>1074.7470000000001</v>
      </c>
      <c r="AE23" s="110">
        <v>1719</v>
      </c>
      <c r="AF23" s="111">
        <v>695.47900000000004</v>
      </c>
      <c r="AG23" s="114">
        <v>1113.8150000000001</v>
      </c>
      <c r="AH23" s="110">
        <v>2140.2660000000001</v>
      </c>
      <c r="AI23" s="112">
        <v>821.66200000000003</v>
      </c>
      <c r="AJ23" s="110">
        <v>1986.288</v>
      </c>
      <c r="AK23" s="110">
        <v>2345.7820000000002</v>
      </c>
      <c r="AL23" s="112">
        <v>1160.373</v>
      </c>
      <c r="AM23" s="110">
        <v>2462.8626300000001</v>
      </c>
      <c r="AN23" s="110">
        <v>2586.6182699999999</v>
      </c>
      <c r="AO23" s="112">
        <v>1661.9059999999999</v>
      </c>
      <c r="AP23" s="110">
        <v>4305.2730000000001</v>
      </c>
      <c r="AQ23" s="110">
        <v>2857.0650000000001</v>
      </c>
      <c r="AR23" s="113">
        <v>1572.0070000000001</v>
      </c>
    </row>
    <row r="24" spans="2:44" ht="15" thickBot="1">
      <c r="B24" s="116" t="s">
        <v>495</v>
      </c>
      <c r="C24" s="124">
        <v>252</v>
      </c>
      <c r="D24" s="125">
        <v>300</v>
      </c>
      <c r="E24" s="125">
        <v>40</v>
      </c>
      <c r="F24" s="126">
        <v>281</v>
      </c>
      <c r="G24" s="126">
        <v>326</v>
      </c>
      <c r="H24" s="119">
        <v>42</v>
      </c>
      <c r="I24" s="126">
        <v>305</v>
      </c>
      <c r="J24" s="126">
        <v>328</v>
      </c>
      <c r="K24" s="120">
        <v>53</v>
      </c>
      <c r="L24" s="126">
        <v>463</v>
      </c>
      <c r="M24" s="126">
        <v>305</v>
      </c>
      <c r="N24" s="120">
        <v>44</v>
      </c>
      <c r="O24" s="126">
        <v>550</v>
      </c>
      <c r="P24" s="126">
        <v>227</v>
      </c>
      <c r="Q24" s="120">
        <v>47</v>
      </c>
      <c r="R24" s="126">
        <v>206</v>
      </c>
      <c r="S24" s="126">
        <v>42</v>
      </c>
      <c r="T24" s="121">
        <v>39</v>
      </c>
      <c r="U24" s="126">
        <v>517</v>
      </c>
      <c r="V24" s="126">
        <v>78</v>
      </c>
      <c r="W24" s="121">
        <v>59</v>
      </c>
      <c r="X24" s="127">
        <v>13507</v>
      </c>
      <c r="Y24" s="125">
        <v>14212</v>
      </c>
      <c r="Z24" s="125">
        <v>2396</v>
      </c>
      <c r="AA24" s="125">
        <v>38977</v>
      </c>
      <c r="AB24" s="125">
        <v>20410</v>
      </c>
      <c r="AC24" s="119">
        <v>2430</v>
      </c>
      <c r="AD24" s="126">
        <v>66858</v>
      </c>
      <c r="AE24" s="126">
        <v>29718</v>
      </c>
      <c r="AF24" s="119">
        <v>2910</v>
      </c>
      <c r="AG24" s="128">
        <v>64236</v>
      </c>
      <c r="AH24" s="126">
        <v>47018</v>
      </c>
      <c r="AI24" s="120">
        <v>4165</v>
      </c>
      <c r="AJ24" s="126">
        <v>94033</v>
      </c>
      <c r="AK24" s="126">
        <v>56801</v>
      </c>
      <c r="AL24" s="120">
        <v>9881</v>
      </c>
      <c r="AM24" s="126">
        <v>109086</v>
      </c>
      <c r="AN24" s="126">
        <v>64676</v>
      </c>
      <c r="AO24" s="120">
        <v>10474</v>
      </c>
      <c r="AP24" s="126">
        <v>155282</v>
      </c>
      <c r="AQ24" s="126">
        <v>56441</v>
      </c>
      <c r="AR24" s="121">
        <v>10564</v>
      </c>
    </row>
    <row r="25" spans="2:44">
      <c r="B25" s="1107"/>
      <c r="C25" s="1107"/>
      <c r="D25" s="1107"/>
      <c r="E25" s="1107"/>
      <c r="F25" s="1107"/>
      <c r="G25" s="1107"/>
      <c r="H25" s="1107"/>
      <c r="I25" s="1107"/>
      <c r="J25" s="1107"/>
      <c r="K25" s="1107"/>
      <c r="L25" s="1107"/>
      <c r="M25" s="1107"/>
      <c r="N25" s="1107"/>
      <c r="O25" s="1107"/>
      <c r="P25" s="1107"/>
      <c r="Q25" s="1107"/>
      <c r="R25" s="1213"/>
      <c r="S25" s="1213"/>
      <c r="T25" s="1213"/>
      <c r="U25" s="1107"/>
      <c r="V25" s="1107"/>
      <c r="W25" s="1107"/>
      <c r="X25" s="1107"/>
      <c r="Y25" s="1107"/>
      <c r="Z25" s="1107"/>
      <c r="AA25" s="1107"/>
      <c r="AB25" s="1107"/>
      <c r="AC25" s="1107"/>
      <c r="AD25" s="1107"/>
      <c r="AE25" s="1107"/>
      <c r="AF25" s="1107"/>
      <c r="AG25" s="1107"/>
      <c r="AH25" s="1107"/>
      <c r="AI25" s="1107"/>
      <c r="AJ25" s="1213"/>
      <c r="AK25" s="1213"/>
      <c r="AL25" s="1213"/>
      <c r="AM25" s="1213"/>
      <c r="AN25" s="1213"/>
      <c r="AO25" s="1213"/>
      <c r="AP25" s="1213"/>
      <c r="AQ25" s="1213"/>
      <c r="AR25" s="1213"/>
    </row>
    <row r="26" spans="2:44">
      <c r="B26" s="1452" t="s">
        <v>503</v>
      </c>
      <c r="C26" s="1452"/>
      <c r="D26" s="1452"/>
      <c r="E26" s="1452"/>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107"/>
      <c r="AF26" s="1107"/>
      <c r="AG26" s="1213"/>
      <c r="AH26" s="1213"/>
      <c r="AI26" s="1213"/>
      <c r="AJ26" s="1213"/>
      <c r="AK26" s="1213"/>
      <c r="AL26" s="1213"/>
      <c r="AM26" s="1213"/>
      <c r="AN26" s="1213"/>
      <c r="AO26" s="1213"/>
      <c r="AP26" s="1213"/>
      <c r="AQ26" s="1213"/>
      <c r="AR26" s="1213"/>
    </row>
    <row r="27" spans="2:44" ht="15" thickBot="1">
      <c r="B27" s="1233"/>
      <c r="C27" s="1233"/>
      <c r="D27" s="1233"/>
      <c r="E27" s="1233"/>
      <c r="F27" s="1233"/>
      <c r="G27" s="1233"/>
      <c r="H27" s="1233"/>
      <c r="I27" s="1233"/>
      <c r="J27" s="1233"/>
      <c r="K27" s="1233"/>
      <c r="L27" s="1234"/>
      <c r="M27" s="1234"/>
      <c r="N27" s="1234"/>
      <c r="O27" s="1234"/>
      <c r="P27" s="1234"/>
      <c r="Q27" s="1234"/>
      <c r="R27" s="1234"/>
      <c r="S27" s="1234"/>
      <c r="T27" s="1234"/>
      <c r="U27" s="1107"/>
      <c r="V27" s="1107"/>
      <c r="W27" s="1107"/>
      <c r="X27" s="1107"/>
      <c r="Y27" s="1107"/>
      <c r="Z27" s="1107"/>
      <c r="AA27" s="1107"/>
      <c r="AB27" s="1107"/>
      <c r="AC27" s="1107"/>
      <c r="AD27" s="1107"/>
      <c r="AE27" s="1107"/>
      <c r="AF27" s="1107"/>
      <c r="AG27" s="1213"/>
      <c r="AH27" s="1213"/>
      <c r="AI27" s="1213"/>
      <c r="AJ27" s="1213"/>
      <c r="AK27" s="1213"/>
      <c r="AL27" s="1213"/>
      <c r="AM27" s="1213"/>
      <c r="AN27" s="1213"/>
      <c r="AO27" s="1213"/>
      <c r="AP27" s="1213"/>
      <c r="AQ27" s="1213"/>
      <c r="AR27" s="1213"/>
    </row>
    <row r="28" spans="2:44">
      <c r="B28" s="1436"/>
      <c r="C28" s="1456">
        <v>2017</v>
      </c>
      <c r="D28" s="1457"/>
      <c r="E28" s="1457"/>
      <c r="F28" s="1457"/>
      <c r="G28" s="1457">
        <v>2018</v>
      </c>
      <c r="H28" s="1457"/>
      <c r="I28" s="1457"/>
      <c r="J28" s="1457"/>
      <c r="K28" s="1457">
        <v>2019</v>
      </c>
      <c r="L28" s="1457"/>
      <c r="M28" s="1457"/>
      <c r="N28" s="1458"/>
      <c r="O28" s="1457">
        <v>2020</v>
      </c>
      <c r="P28" s="1457"/>
      <c r="Q28" s="1457"/>
      <c r="R28" s="1459"/>
      <c r="S28" s="1453">
        <v>2021</v>
      </c>
      <c r="T28" s="1454"/>
      <c r="U28" s="1454"/>
      <c r="V28" s="1455"/>
      <c r="W28" s="1453">
        <v>2022</v>
      </c>
      <c r="X28" s="1454"/>
      <c r="Y28" s="1454"/>
      <c r="Z28" s="1455"/>
      <c r="AA28" s="1453">
        <v>2023</v>
      </c>
      <c r="AB28" s="1454"/>
      <c r="AC28" s="1454"/>
      <c r="AD28" s="1455"/>
      <c r="AE28" s="1107"/>
      <c r="AF28" s="1107"/>
      <c r="AG28" s="1213"/>
      <c r="AH28" s="1213"/>
      <c r="AI28" s="1213"/>
      <c r="AJ28" s="1213"/>
      <c r="AK28" s="1213"/>
      <c r="AL28" s="1213"/>
      <c r="AM28" s="1213"/>
      <c r="AN28" s="1213"/>
      <c r="AO28" s="1213"/>
      <c r="AP28" s="1213"/>
      <c r="AQ28" s="1213"/>
      <c r="AR28" s="1213"/>
    </row>
    <row r="29" spans="2:44" ht="43.5" thickBot="1">
      <c r="B29" s="1437"/>
      <c r="C29" s="1229" t="s">
        <v>504</v>
      </c>
      <c r="D29" s="1225" t="s">
        <v>505</v>
      </c>
      <c r="E29" s="1225" t="s">
        <v>506</v>
      </c>
      <c r="F29" s="1225" t="s">
        <v>507</v>
      </c>
      <c r="G29" s="1225" t="s">
        <v>504</v>
      </c>
      <c r="H29" s="1225" t="s">
        <v>505</v>
      </c>
      <c r="I29" s="1225" t="s">
        <v>506</v>
      </c>
      <c r="J29" s="1225" t="s">
        <v>507</v>
      </c>
      <c r="K29" s="1225" t="s">
        <v>504</v>
      </c>
      <c r="L29" s="1225" t="s">
        <v>505</v>
      </c>
      <c r="M29" s="1225" t="s">
        <v>506</v>
      </c>
      <c r="N29" s="1226" t="s">
        <v>507</v>
      </c>
      <c r="O29" s="1225" t="s">
        <v>504</v>
      </c>
      <c r="P29" s="1225" t="s">
        <v>505</v>
      </c>
      <c r="Q29" s="1225" t="s">
        <v>506</v>
      </c>
      <c r="R29" s="1227" t="s">
        <v>507</v>
      </c>
      <c r="S29" s="1225" t="s">
        <v>504</v>
      </c>
      <c r="T29" s="1225" t="s">
        <v>505</v>
      </c>
      <c r="U29" s="1225" t="s">
        <v>506</v>
      </c>
      <c r="V29" s="1227" t="s">
        <v>507</v>
      </c>
      <c r="W29" s="1225" t="s">
        <v>504</v>
      </c>
      <c r="X29" s="1225" t="s">
        <v>505</v>
      </c>
      <c r="Y29" s="1225" t="s">
        <v>506</v>
      </c>
      <c r="Z29" s="1227" t="s">
        <v>507</v>
      </c>
      <c r="AA29" s="1225" t="s">
        <v>504</v>
      </c>
      <c r="AB29" s="1225" t="s">
        <v>505</v>
      </c>
      <c r="AC29" s="1225" t="s">
        <v>506</v>
      </c>
      <c r="AD29" s="1227" t="s">
        <v>507</v>
      </c>
      <c r="AE29" s="1107"/>
      <c r="AF29" s="1107"/>
      <c r="AG29" s="1213"/>
      <c r="AH29" s="1213"/>
      <c r="AI29" s="1213"/>
      <c r="AJ29" s="1213"/>
      <c r="AK29" s="1213"/>
      <c r="AL29" s="1213"/>
      <c r="AM29" s="1213"/>
      <c r="AN29" s="1213"/>
      <c r="AO29" s="1213"/>
      <c r="AP29" s="1213"/>
      <c r="AQ29" s="1213"/>
      <c r="AR29" s="1213"/>
    </row>
    <row r="30" spans="2:44" ht="28.5">
      <c r="B30" s="108" t="s">
        <v>494</v>
      </c>
      <c r="C30" s="1235">
        <v>1477</v>
      </c>
      <c r="D30" s="1236">
        <v>121</v>
      </c>
      <c r="E30" s="1236">
        <v>1145</v>
      </c>
      <c r="F30" s="1236">
        <v>0</v>
      </c>
      <c r="G30" s="1236">
        <v>2267</v>
      </c>
      <c r="H30" s="1236">
        <v>129</v>
      </c>
      <c r="I30" s="1236">
        <v>1198</v>
      </c>
      <c r="J30" s="1236">
        <v>0</v>
      </c>
      <c r="K30" s="1236">
        <v>3560.511</v>
      </c>
      <c r="L30" s="1236">
        <v>142.98699999999999</v>
      </c>
      <c r="M30" s="1236">
        <v>872.67200000000003</v>
      </c>
      <c r="N30" s="1237">
        <v>3.7999999999999999E-2</v>
      </c>
      <c r="O30" s="1236">
        <v>3762.703</v>
      </c>
      <c r="P30" s="1236">
        <v>222.22200000000001</v>
      </c>
      <c r="Q30" s="1236">
        <v>1193.777</v>
      </c>
      <c r="R30" s="1238">
        <v>2.2240000000000002</v>
      </c>
      <c r="S30" s="1236">
        <v>4583.3149999999996</v>
      </c>
      <c r="T30" s="1236">
        <v>261.74</v>
      </c>
      <c r="U30" s="1236">
        <v>1547.577</v>
      </c>
      <c r="V30" s="1238">
        <v>6.4489999999999998</v>
      </c>
      <c r="W30" s="1236">
        <v>5720.6789099999996</v>
      </c>
      <c r="X30" s="1236">
        <v>49.838999999999999</v>
      </c>
      <c r="Y30" s="1236">
        <v>1365.143</v>
      </c>
      <c r="Z30" s="1238">
        <v>60.356999999999999</v>
      </c>
      <c r="AA30" s="1236">
        <v>9019.125</v>
      </c>
      <c r="AB30" s="1236">
        <v>346.71699999999998</v>
      </c>
      <c r="AC30" s="1236">
        <v>492.654</v>
      </c>
      <c r="AD30" s="1238">
        <v>8.1690000000000005</v>
      </c>
      <c r="AE30" s="1107"/>
      <c r="AF30" s="1107"/>
      <c r="AG30" s="1213"/>
      <c r="AH30" s="1213"/>
      <c r="AI30" s="1213"/>
      <c r="AJ30" s="1213"/>
      <c r="AK30" s="1213"/>
      <c r="AL30" s="1213"/>
      <c r="AM30" s="1213"/>
      <c r="AN30" s="1213"/>
      <c r="AO30" s="1213"/>
      <c r="AP30" s="1213"/>
      <c r="AQ30" s="1213"/>
      <c r="AR30" s="1213"/>
    </row>
    <row r="31" spans="2:44" ht="15" thickBot="1">
      <c r="B31" s="116" t="s">
        <v>495</v>
      </c>
      <c r="C31" s="1239">
        <v>17536</v>
      </c>
      <c r="D31" s="1240">
        <v>150</v>
      </c>
      <c r="E31" s="1240">
        <v>13021</v>
      </c>
      <c r="F31" s="1240">
        <v>0</v>
      </c>
      <c r="G31" s="1240">
        <v>48963</v>
      </c>
      <c r="H31" s="1240">
        <v>142</v>
      </c>
      <c r="I31" s="1240">
        <v>13361</v>
      </c>
      <c r="J31" s="1240">
        <v>0</v>
      </c>
      <c r="K31" s="1240">
        <v>86444</v>
      </c>
      <c r="L31" s="1240">
        <v>169</v>
      </c>
      <c r="M31" s="1240">
        <v>13558</v>
      </c>
      <c r="N31" s="1241">
        <v>1</v>
      </c>
      <c r="O31" s="1240">
        <v>91820</v>
      </c>
      <c r="P31" s="1240">
        <v>278</v>
      </c>
      <c r="Q31" s="1240">
        <v>24119</v>
      </c>
      <c r="R31" s="1242">
        <v>14</v>
      </c>
      <c r="S31" s="1240">
        <v>127322</v>
      </c>
      <c r="T31" s="1240">
        <v>343</v>
      </c>
      <c r="U31" s="1240">
        <v>33859</v>
      </c>
      <c r="V31" s="1242">
        <v>15</v>
      </c>
      <c r="W31" s="1240">
        <v>163180</v>
      </c>
      <c r="X31" s="1240">
        <v>111</v>
      </c>
      <c r="Y31" s="1240">
        <v>21228</v>
      </c>
      <c r="Z31" s="1242">
        <v>4</v>
      </c>
      <c r="AA31" s="1240">
        <v>212396</v>
      </c>
      <c r="AB31" s="1240">
        <v>289</v>
      </c>
      <c r="AC31" s="1240">
        <v>10253</v>
      </c>
      <c r="AD31" s="1242">
        <v>3</v>
      </c>
      <c r="AE31" s="1107"/>
      <c r="AF31" s="1107"/>
      <c r="AG31" s="1213"/>
      <c r="AH31" s="1213"/>
      <c r="AI31" s="1213"/>
      <c r="AJ31" s="1213"/>
      <c r="AK31" s="1213"/>
      <c r="AL31" s="1213"/>
      <c r="AM31" s="1213"/>
      <c r="AN31" s="1213"/>
      <c r="AO31" s="1213"/>
      <c r="AP31" s="1213"/>
      <c r="AQ31" s="1213"/>
      <c r="AR31" s="1213"/>
    </row>
    <row r="32" spans="2:44">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sheetData>
  <mergeCells count="43">
    <mergeCell ref="AA28:AD28"/>
    <mergeCell ref="AJ13:AK13"/>
    <mergeCell ref="B18:AR18"/>
    <mergeCell ref="C20:W20"/>
    <mergeCell ref="X20:AR20"/>
    <mergeCell ref="AM21:AO21"/>
    <mergeCell ref="AP21:AR21"/>
    <mergeCell ref="AJ21:AL21"/>
    <mergeCell ref="O13:Q13"/>
    <mergeCell ref="B20:B22"/>
    <mergeCell ref="C21:E21"/>
    <mergeCell ref="F21:H21"/>
    <mergeCell ref="I21:K21"/>
    <mergeCell ref="L21:N21"/>
    <mergeCell ref="AA21:AC21"/>
    <mergeCell ref="AG21:AI21"/>
    <mergeCell ref="B3:V3"/>
    <mergeCell ref="C5:L5"/>
    <mergeCell ref="M5:V5"/>
    <mergeCell ref="B10:AK10"/>
    <mergeCell ref="C12:W12"/>
    <mergeCell ref="X12:AK12"/>
    <mergeCell ref="B5:B6"/>
    <mergeCell ref="B12:B14"/>
    <mergeCell ref="C13:E13"/>
    <mergeCell ref="F13:H13"/>
    <mergeCell ref="I13:K13"/>
    <mergeCell ref="U13:W13"/>
    <mergeCell ref="B26:AD26"/>
    <mergeCell ref="W28:Z28"/>
    <mergeCell ref="S28:V28"/>
    <mergeCell ref="B28:B29"/>
    <mergeCell ref="C28:F28"/>
    <mergeCell ref="G28:J28"/>
    <mergeCell ref="K28:N28"/>
    <mergeCell ref="O28:R28"/>
    <mergeCell ref="R13:T13"/>
    <mergeCell ref="L13:N13"/>
    <mergeCell ref="AD21:AF21"/>
    <mergeCell ref="O21:Q21"/>
    <mergeCell ref="R21:T21"/>
    <mergeCell ref="U21:W21"/>
    <mergeCell ref="X21:Z21"/>
  </mergeCells>
  <hyperlinks>
    <hyperlink ref="A1" location="Contents!A1" display="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1"/>
  <sheetViews>
    <sheetView workbookViewId="0"/>
  </sheetViews>
  <sheetFormatPr defaultColWidth="9.140625" defaultRowHeight="12.75"/>
  <cols>
    <col min="1" max="1" width="9.85546875" style="132" customWidth="1"/>
    <col min="2" max="2" width="48.42578125" style="134" customWidth="1"/>
    <col min="3" max="4" width="20.28515625" style="135" customWidth="1"/>
    <col min="5" max="5" width="20.28515625" style="130" customWidth="1"/>
    <col min="6" max="7" width="20.28515625" style="135" customWidth="1"/>
    <col min="8" max="8" width="20.28515625" style="130" customWidth="1"/>
    <col min="9" max="9" width="9.140625" style="139"/>
    <col min="10" max="10" width="13.28515625" style="139" customWidth="1"/>
    <col min="11" max="36" width="9.140625" style="139"/>
    <col min="37" max="16384" width="9.140625" style="132"/>
  </cols>
  <sheetData>
    <row r="1" spans="1:49">
      <c r="A1" s="663" t="s">
        <v>703</v>
      </c>
      <c r="B1" s="139"/>
      <c r="C1" s="139"/>
      <c r="D1" s="139"/>
      <c r="E1" s="293"/>
      <c r="F1" s="139"/>
      <c r="G1" s="139"/>
      <c r="H1" s="131" t="s">
        <v>203</v>
      </c>
      <c r="AK1" s="139"/>
      <c r="AL1" s="139"/>
      <c r="AM1" s="139"/>
      <c r="AN1" s="139"/>
      <c r="AO1" s="139"/>
      <c r="AP1" s="139"/>
      <c r="AQ1" s="139"/>
      <c r="AR1" s="139"/>
      <c r="AS1" s="139"/>
      <c r="AT1" s="139"/>
      <c r="AU1" s="139"/>
      <c r="AV1" s="139"/>
      <c r="AW1" s="139"/>
    </row>
    <row r="2" spans="1:49" s="129" customFormat="1">
      <c r="A2" s="291"/>
      <c r="B2" s="136"/>
      <c r="C2" s="294"/>
      <c r="D2" s="294"/>
      <c r="E2" s="293"/>
      <c r="F2" s="294"/>
      <c r="G2" s="294"/>
      <c r="H2" s="293"/>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row>
    <row r="3" spans="1:49" s="129" customFormat="1" ht="15" customHeight="1">
      <c r="A3" s="291"/>
      <c r="B3" s="1479" t="s">
        <v>738</v>
      </c>
      <c r="C3" s="1479"/>
      <c r="D3" s="1479"/>
      <c r="E3" s="1479"/>
      <c r="F3" s="1479"/>
      <c r="G3" s="1479"/>
      <c r="H3" s="147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row>
    <row r="4" spans="1:49" s="129" customFormat="1" ht="14.25">
      <c r="A4" s="291"/>
      <c r="B4" s="1243"/>
      <c r="C4" s="1243"/>
      <c r="D4" s="1243"/>
      <c r="E4" s="1243"/>
      <c r="F4" s="1243"/>
      <c r="G4" s="1243"/>
      <c r="H4" s="1243"/>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row>
    <row r="5" spans="1:49" s="129" customFormat="1" ht="13.5" thickBot="1">
      <c r="A5" s="291"/>
      <c r="B5" s="1244"/>
      <c r="C5" s="1245"/>
      <c r="D5" s="1245"/>
      <c r="E5" s="1246"/>
      <c r="F5" s="1245"/>
      <c r="G5" s="1245"/>
      <c r="H5" s="140" t="s">
        <v>204</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row>
    <row r="6" spans="1:49" s="133" customFormat="1" ht="39" thickBot="1">
      <c r="A6" s="292"/>
      <c r="B6" s="478" t="s">
        <v>205</v>
      </c>
      <c r="C6" s="1247" t="s">
        <v>724</v>
      </c>
      <c r="D6" s="1247" t="s">
        <v>725</v>
      </c>
      <c r="E6" s="1248" t="s">
        <v>726</v>
      </c>
      <c r="F6" s="1247" t="s">
        <v>727</v>
      </c>
      <c r="G6" s="1247" t="s">
        <v>728</v>
      </c>
      <c r="H6" s="1248" t="s">
        <v>729</v>
      </c>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row>
    <row r="7" spans="1:49">
      <c r="B7" s="479" t="s">
        <v>206</v>
      </c>
      <c r="C7" s="1249"/>
      <c r="D7" s="1249"/>
      <c r="E7" s="1250"/>
      <c r="F7" s="1249"/>
      <c r="G7" s="1249"/>
      <c r="H7" s="1250"/>
    </row>
    <row r="8" spans="1:49">
      <c r="B8" s="1251" t="s">
        <v>207</v>
      </c>
      <c r="C8" s="1252">
        <v>65.191880999999995</v>
      </c>
      <c r="D8" s="1252">
        <v>9.0275979999999993</v>
      </c>
      <c r="E8" s="1253">
        <v>74.219479000000007</v>
      </c>
      <c r="F8" s="1254">
        <v>145.49484200000001</v>
      </c>
      <c r="G8" s="1255">
        <v>28.995035000000001</v>
      </c>
      <c r="H8" s="1256">
        <v>174.48987700000001</v>
      </c>
      <c r="I8" s="141"/>
      <c r="J8" s="141"/>
      <c r="K8" s="141"/>
    </row>
    <row r="9" spans="1:49" ht="12.75" hidden="1" customHeight="1">
      <c r="B9" s="1257" t="s">
        <v>6</v>
      </c>
      <c r="C9" s="1252">
        <v>0</v>
      </c>
      <c r="D9" s="1252">
        <v>0</v>
      </c>
      <c r="E9" s="1253">
        <v>0</v>
      </c>
      <c r="F9" s="1254">
        <v>0</v>
      </c>
      <c r="G9" s="1255">
        <v>0</v>
      </c>
      <c r="H9" s="1256">
        <v>0</v>
      </c>
      <c r="I9" s="141"/>
      <c r="J9" s="141"/>
      <c r="K9" s="141"/>
    </row>
    <row r="10" spans="1:49">
      <c r="B10" s="1257" t="s">
        <v>208</v>
      </c>
      <c r="C10" s="1252">
        <v>65.191880999999995</v>
      </c>
      <c r="D10" s="1252">
        <v>9.0275979999999993</v>
      </c>
      <c r="E10" s="1253">
        <v>74.219479000000007</v>
      </c>
      <c r="F10" s="1254">
        <v>145.49484200000001</v>
      </c>
      <c r="G10" s="1255">
        <v>28.995035000000001</v>
      </c>
      <c r="H10" s="1256">
        <v>174.48987700000001</v>
      </c>
      <c r="I10" s="141"/>
      <c r="J10" s="141"/>
      <c r="K10" s="141"/>
    </row>
    <row r="11" spans="1:49">
      <c r="B11" s="1251" t="s">
        <v>209</v>
      </c>
      <c r="C11" s="1252">
        <v>12270.153202</v>
      </c>
      <c r="D11" s="1252">
        <v>9896.1544190000004</v>
      </c>
      <c r="E11" s="1253">
        <v>22166.307621</v>
      </c>
      <c r="F11" s="1254">
        <v>13563.971697999999</v>
      </c>
      <c r="G11" s="1255">
        <v>10845.880002</v>
      </c>
      <c r="H11" s="1256">
        <v>24409.851699999999</v>
      </c>
      <c r="I11" s="141"/>
      <c r="J11" s="141"/>
      <c r="K11" s="141"/>
    </row>
    <row r="12" spans="1:49" ht="25.5">
      <c r="B12" s="1251" t="s">
        <v>210</v>
      </c>
      <c r="C12" s="1252">
        <v>953.77272699999992</v>
      </c>
      <c r="D12" s="1252">
        <v>95.630510000000001</v>
      </c>
      <c r="E12" s="1253">
        <v>1049.403237</v>
      </c>
      <c r="F12" s="1254">
        <v>1118.60249</v>
      </c>
      <c r="G12" s="1255">
        <v>131.021491</v>
      </c>
      <c r="H12" s="1256">
        <v>1249.623981</v>
      </c>
      <c r="I12" s="141"/>
      <c r="J12" s="141"/>
      <c r="K12" s="141"/>
    </row>
    <row r="13" spans="1:49" ht="22.5" customHeight="1">
      <c r="B13" s="1257" t="s">
        <v>211</v>
      </c>
      <c r="C13" s="1252">
        <v>613.63171799999998</v>
      </c>
      <c r="D13" s="1252">
        <v>52.137824999999999</v>
      </c>
      <c r="E13" s="1253">
        <v>665.769543</v>
      </c>
      <c r="F13" s="1254">
        <v>656.92338500000005</v>
      </c>
      <c r="G13" s="1255">
        <v>85.759108999999995</v>
      </c>
      <c r="H13" s="1256">
        <v>742.68249400000002</v>
      </c>
      <c r="I13" s="141"/>
      <c r="J13" s="141"/>
      <c r="K13" s="141"/>
    </row>
    <row r="14" spans="1:49">
      <c r="B14" s="1257" t="s">
        <v>212</v>
      </c>
      <c r="C14" s="1252">
        <v>34.349233999999996</v>
      </c>
      <c r="D14" s="1252">
        <v>0</v>
      </c>
      <c r="E14" s="1253">
        <v>34.349233999999996</v>
      </c>
      <c r="F14" s="1254">
        <v>34.349234000000003</v>
      </c>
      <c r="G14" s="1255">
        <v>0</v>
      </c>
      <c r="H14" s="1256">
        <v>34.349234000000003</v>
      </c>
      <c r="I14" s="141"/>
      <c r="J14" s="141"/>
      <c r="K14" s="141"/>
    </row>
    <row r="15" spans="1:49">
      <c r="B15" s="1257" t="s">
        <v>213</v>
      </c>
      <c r="C15" s="1252">
        <v>579.28248400000007</v>
      </c>
      <c r="D15" s="1252">
        <v>52.137824999999999</v>
      </c>
      <c r="E15" s="1253">
        <v>631.42030899999997</v>
      </c>
      <c r="F15" s="1254">
        <v>622.57415100000003</v>
      </c>
      <c r="G15" s="1255">
        <v>85.759108999999995</v>
      </c>
      <c r="H15" s="1256">
        <v>708.33326</v>
      </c>
      <c r="I15" s="141"/>
      <c r="J15" s="141"/>
      <c r="K15" s="141"/>
    </row>
    <row r="16" spans="1:49" ht="63.75">
      <c r="B16" s="1257" t="s">
        <v>214</v>
      </c>
      <c r="C16" s="1252">
        <v>340.141009</v>
      </c>
      <c r="D16" s="1252">
        <v>43.492684999999994</v>
      </c>
      <c r="E16" s="1253">
        <v>383.63369399999999</v>
      </c>
      <c r="F16" s="1254">
        <v>461.67910499999999</v>
      </c>
      <c r="G16" s="1255">
        <v>45.262382000000002</v>
      </c>
      <c r="H16" s="1256">
        <v>506.941487</v>
      </c>
      <c r="I16" s="141"/>
      <c r="J16" s="141"/>
      <c r="K16" s="141"/>
    </row>
    <row r="17" spans="2:11">
      <c r="B17" s="1257" t="s">
        <v>215</v>
      </c>
      <c r="C17" s="1252">
        <v>1.416523</v>
      </c>
      <c r="D17" s="1252">
        <v>0</v>
      </c>
      <c r="E17" s="1253">
        <v>1.416523</v>
      </c>
      <c r="F17" s="1254">
        <v>1.7139</v>
      </c>
      <c r="G17" s="1255">
        <v>0</v>
      </c>
      <c r="H17" s="1256">
        <v>1.7139</v>
      </c>
      <c r="I17" s="141"/>
      <c r="J17" s="141"/>
      <c r="K17" s="141"/>
    </row>
    <row r="18" spans="2:11">
      <c r="B18" s="1257" t="s">
        <v>216</v>
      </c>
      <c r="C18" s="1252">
        <v>338.72448599999996</v>
      </c>
      <c r="D18" s="1252">
        <v>43.492684999999994</v>
      </c>
      <c r="E18" s="1253">
        <v>382.21717099999995</v>
      </c>
      <c r="F18" s="1254">
        <v>459.96520500000003</v>
      </c>
      <c r="G18" s="1255">
        <v>45.262382000000002</v>
      </c>
      <c r="H18" s="1256">
        <v>505.22758700000003</v>
      </c>
      <c r="I18" s="141"/>
      <c r="J18" s="141"/>
      <c r="K18" s="141"/>
    </row>
    <row r="19" spans="2:11" ht="12.75" hidden="1" customHeight="1">
      <c r="B19" s="1257" t="s">
        <v>7</v>
      </c>
      <c r="C19" s="1252">
        <v>0</v>
      </c>
      <c r="D19" s="1252">
        <v>0</v>
      </c>
      <c r="E19" s="1253">
        <v>0</v>
      </c>
      <c r="F19" s="1254">
        <v>0</v>
      </c>
      <c r="G19" s="1255">
        <v>0</v>
      </c>
      <c r="H19" s="1256">
        <v>0</v>
      </c>
      <c r="I19" s="141"/>
      <c r="J19" s="141"/>
      <c r="K19" s="141"/>
    </row>
    <row r="20" spans="2:11" ht="57.75" customHeight="1">
      <c r="B20" s="1251" t="s">
        <v>217</v>
      </c>
      <c r="C20" s="1252">
        <v>198.05447799999999</v>
      </c>
      <c r="D20" s="1252">
        <v>0</v>
      </c>
      <c r="E20" s="1253">
        <v>198.05447799999999</v>
      </c>
      <c r="F20" s="1254">
        <v>198.05989600000001</v>
      </c>
      <c r="G20" s="1255">
        <v>0</v>
      </c>
      <c r="H20" s="1256">
        <v>198.05989600000001</v>
      </c>
      <c r="I20" s="141"/>
      <c r="J20" s="141"/>
      <c r="K20" s="141"/>
    </row>
    <row r="21" spans="2:11">
      <c r="B21" s="1257" t="s">
        <v>218</v>
      </c>
      <c r="C21" s="1252">
        <v>12.3</v>
      </c>
      <c r="D21" s="1252">
        <v>0</v>
      </c>
      <c r="E21" s="1253">
        <v>12.3</v>
      </c>
      <c r="F21" s="1254">
        <v>12.3</v>
      </c>
      <c r="G21" s="1255">
        <v>0</v>
      </c>
      <c r="H21" s="1256">
        <v>12.3</v>
      </c>
      <c r="I21" s="141"/>
      <c r="J21" s="141"/>
      <c r="K21" s="141"/>
    </row>
    <row r="22" spans="2:11" ht="38.25" hidden="1" customHeight="1">
      <c r="B22" s="1257" t="s">
        <v>8</v>
      </c>
      <c r="C22" s="1252">
        <v>0</v>
      </c>
      <c r="D22" s="1252">
        <v>0</v>
      </c>
      <c r="E22" s="1253">
        <v>0</v>
      </c>
      <c r="F22" s="1254">
        <v>0</v>
      </c>
      <c r="G22" s="1255">
        <v>0</v>
      </c>
      <c r="H22" s="1256">
        <v>0</v>
      </c>
      <c r="I22" s="141"/>
      <c r="J22" s="141"/>
      <c r="K22" s="141"/>
    </row>
    <row r="23" spans="2:11">
      <c r="B23" s="1257" t="s">
        <v>219</v>
      </c>
      <c r="C23" s="1252">
        <v>0</v>
      </c>
      <c r="D23" s="1252">
        <v>0</v>
      </c>
      <c r="E23" s="1253">
        <v>0</v>
      </c>
      <c r="F23" s="1254">
        <v>0</v>
      </c>
      <c r="G23" s="1255">
        <v>0</v>
      </c>
      <c r="H23" s="1256">
        <v>0</v>
      </c>
      <c r="I23" s="141"/>
      <c r="J23" s="141"/>
      <c r="K23" s="141"/>
    </row>
    <row r="24" spans="2:11" ht="38.25" hidden="1" customHeight="1">
      <c r="B24" s="1257" t="s">
        <v>9</v>
      </c>
      <c r="C24" s="1252">
        <v>0</v>
      </c>
      <c r="D24" s="1252">
        <v>0</v>
      </c>
      <c r="E24" s="1253">
        <v>0</v>
      </c>
      <c r="F24" s="1254">
        <v>0</v>
      </c>
      <c r="G24" s="1255">
        <v>0</v>
      </c>
      <c r="H24" s="1256">
        <v>0</v>
      </c>
      <c r="I24" s="141"/>
      <c r="J24" s="141"/>
      <c r="K24" s="141"/>
    </row>
    <row r="25" spans="2:11" ht="25.5" hidden="1" customHeight="1">
      <c r="B25" s="1257" t="s">
        <v>10</v>
      </c>
      <c r="C25" s="1252">
        <v>0</v>
      </c>
      <c r="D25" s="1252">
        <v>0</v>
      </c>
      <c r="E25" s="1253">
        <v>0</v>
      </c>
      <c r="F25" s="1254">
        <v>0</v>
      </c>
      <c r="G25" s="1255">
        <v>0</v>
      </c>
      <c r="H25" s="1256">
        <v>0</v>
      </c>
      <c r="I25" s="141"/>
      <c r="J25" s="141"/>
      <c r="K25" s="141"/>
    </row>
    <row r="26" spans="2:11" ht="45" hidden="1" customHeight="1">
      <c r="B26" s="1257" t="s">
        <v>11</v>
      </c>
      <c r="C26" s="1252">
        <v>0</v>
      </c>
      <c r="D26" s="1252">
        <v>0</v>
      </c>
      <c r="E26" s="1253">
        <v>0</v>
      </c>
      <c r="F26" s="1254">
        <v>0</v>
      </c>
      <c r="G26" s="1255">
        <v>0</v>
      </c>
      <c r="H26" s="1256">
        <v>0</v>
      </c>
      <c r="I26" s="141"/>
      <c r="J26" s="141"/>
      <c r="K26" s="141"/>
    </row>
    <row r="27" spans="2:11" ht="25.5">
      <c r="B27" s="1257" t="s">
        <v>220</v>
      </c>
      <c r="C27" s="1252">
        <v>185.75447800000001</v>
      </c>
      <c r="D27" s="1252">
        <v>0</v>
      </c>
      <c r="E27" s="1253">
        <v>185.75447800000001</v>
      </c>
      <c r="F27" s="1254">
        <v>185.759896</v>
      </c>
      <c r="G27" s="1255">
        <v>0</v>
      </c>
      <c r="H27" s="1256">
        <v>185.759896</v>
      </c>
      <c r="I27" s="141"/>
      <c r="J27" s="141"/>
      <c r="K27" s="141"/>
    </row>
    <row r="28" spans="2:11" ht="24" customHeight="1">
      <c r="B28" s="1251" t="s">
        <v>221</v>
      </c>
      <c r="C28" s="1252">
        <v>11118.325997</v>
      </c>
      <c r="D28" s="1252">
        <v>9800.5239089999995</v>
      </c>
      <c r="E28" s="1253">
        <v>20918.849905999999</v>
      </c>
      <c r="F28" s="1254">
        <v>12247.309311999999</v>
      </c>
      <c r="G28" s="1255">
        <v>10714.858511</v>
      </c>
      <c r="H28" s="1256">
        <v>22962.167823</v>
      </c>
      <c r="I28" s="141"/>
      <c r="J28" s="141"/>
      <c r="K28" s="141"/>
    </row>
    <row r="29" spans="2:11" ht="21" customHeight="1">
      <c r="B29" s="1257" t="s">
        <v>222</v>
      </c>
      <c r="C29" s="1252">
        <v>2138.4611639999998</v>
      </c>
      <c r="D29" s="1252">
        <v>643.45916</v>
      </c>
      <c r="E29" s="1253">
        <v>2781.9203240000002</v>
      </c>
      <c r="F29" s="1254">
        <v>2920.277004</v>
      </c>
      <c r="G29" s="1255">
        <v>833.6454</v>
      </c>
      <c r="H29" s="1256">
        <v>3753.9224039999999</v>
      </c>
      <c r="I29" s="141"/>
      <c r="J29" s="141"/>
      <c r="K29" s="141"/>
    </row>
    <row r="30" spans="2:11" ht="25.5">
      <c r="B30" s="1257" t="s">
        <v>223</v>
      </c>
      <c r="C30" s="1252">
        <v>181.48866200000001</v>
      </c>
      <c r="D30" s="1252">
        <v>5.5448649999999997</v>
      </c>
      <c r="E30" s="1253">
        <v>187.03352699999999</v>
      </c>
      <c r="F30" s="1254">
        <v>462.87995000000001</v>
      </c>
      <c r="G30" s="1255">
        <v>28.742796999999999</v>
      </c>
      <c r="H30" s="1256">
        <v>491.622747</v>
      </c>
      <c r="I30" s="141"/>
      <c r="J30" s="141"/>
      <c r="K30" s="141"/>
    </row>
    <row r="31" spans="2:11">
      <c r="B31" s="1257" t="s">
        <v>224</v>
      </c>
      <c r="C31" s="1252">
        <v>1956.9725020000001</v>
      </c>
      <c r="D31" s="1252">
        <v>637.91429500000004</v>
      </c>
      <c r="E31" s="1253">
        <v>2594.8867969999997</v>
      </c>
      <c r="F31" s="1254">
        <v>2457.397054</v>
      </c>
      <c r="G31" s="1255">
        <v>804.902603</v>
      </c>
      <c r="H31" s="1256">
        <v>3262.299657</v>
      </c>
      <c r="I31" s="141"/>
      <c r="J31" s="141"/>
      <c r="K31" s="141"/>
    </row>
    <row r="32" spans="2:11" ht="25.5">
      <c r="B32" s="1257" t="s">
        <v>225</v>
      </c>
      <c r="C32" s="1252">
        <v>3582.4262829999998</v>
      </c>
      <c r="D32" s="1252">
        <v>7097.2159089999996</v>
      </c>
      <c r="E32" s="1253">
        <v>10679.642191999999</v>
      </c>
      <c r="F32" s="1254">
        <v>3809.320021</v>
      </c>
      <c r="G32" s="1255">
        <v>7930.5201209999996</v>
      </c>
      <c r="H32" s="1256">
        <v>11739.840141999999</v>
      </c>
      <c r="I32" s="141"/>
      <c r="J32" s="141"/>
      <c r="K32" s="141"/>
    </row>
    <row r="33" spans="2:11" ht="25.5">
      <c r="B33" s="1257" t="s">
        <v>226</v>
      </c>
      <c r="C33" s="1252">
        <v>231.840577</v>
      </c>
      <c r="D33" s="1252">
        <v>0</v>
      </c>
      <c r="E33" s="1253">
        <v>231.840577</v>
      </c>
      <c r="F33" s="1254">
        <v>423.29842500000001</v>
      </c>
      <c r="G33" s="1255">
        <v>9.9344619999999999</v>
      </c>
      <c r="H33" s="1256">
        <v>433.23288700000001</v>
      </c>
      <c r="I33" s="141"/>
      <c r="J33" s="141"/>
      <c r="K33" s="141"/>
    </row>
    <row r="34" spans="2:11">
      <c r="B34" s="1257" t="s">
        <v>227</v>
      </c>
      <c r="C34" s="1252">
        <v>2927.9868939999997</v>
      </c>
      <c r="D34" s="1252">
        <v>7064.0489400000006</v>
      </c>
      <c r="E34" s="1253">
        <v>9992.0358340000002</v>
      </c>
      <c r="F34" s="1254">
        <v>2940.7773090000001</v>
      </c>
      <c r="G34" s="1255">
        <v>7691.6564040000003</v>
      </c>
      <c r="H34" s="1256">
        <v>10632.433713</v>
      </c>
      <c r="I34" s="141"/>
      <c r="J34" s="141"/>
      <c r="K34" s="141"/>
    </row>
    <row r="35" spans="2:11">
      <c r="B35" s="1257" t="s">
        <v>228</v>
      </c>
      <c r="C35" s="1252">
        <v>77.814374999999998</v>
      </c>
      <c r="D35" s="1252">
        <v>1.72</v>
      </c>
      <c r="E35" s="1253">
        <v>79.534374999999997</v>
      </c>
      <c r="F35" s="1254">
        <v>60.911583999999998</v>
      </c>
      <c r="G35" s="1255">
        <v>1.816192</v>
      </c>
      <c r="H35" s="1256">
        <v>62.727775999999999</v>
      </c>
      <c r="I35" s="141"/>
      <c r="J35" s="141"/>
      <c r="K35" s="141"/>
    </row>
    <row r="36" spans="2:11">
      <c r="B36" s="1257" t="s">
        <v>229</v>
      </c>
      <c r="C36" s="1252">
        <v>344.78443699999997</v>
      </c>
      <c r="D36" s="1252">
        <v>31.446968999999999</v>
      </c>
      <c r="E36" s="1253">
        <v>376.23140599999999</v>
      </c>
      <c r="F36" s="1254">
        <v>384.33270299999998</v>
      </c>
      <c r="G36" s="1255">
        <v>227.11306300000001</v>
      </c>
      <c r="H36" s="1256">
        <v>611.44576600000005</v>
      </c>
      <c r="I36" s="141"/>
      <c r="J36" s="141"/>
      <c r="K36" s="141"/>
    </row>
    <row r="37" spans="2:11" ht="25.5">
      <c r="B37" s="1257" t="s">
        <v>230</v>
      </c>
      <c r="C37" s="1252">
        <v>746.67633899999998</v>
      </c>
      <c r="D37" s="1252">
        <v>145.941506</v>
      </c>
      <c r="E37" s="1253">
        <v>892.61784499999999</v>
      </c>
      <c r="F37" s="1254">
        <v>843.93625499999996</v>
      </c>
      <c r="G37" s="1255">
        <v>125.492858</v>
      </c>
      <c r="H37" s="1256">
        <v>969.42911300000003</v>
      </c>
      <c r="I37" s="141"/>
      <c r="J37" s="141"/>
      <c r="K37" s="141"/>
    </row>
    <row r="38" spans="2:11" ht="12.75" hidden="1" customHeight="1">
      <c r="B38" s="1257" t="s">
        <v>12</v>
      </c>
      <c r="C38" s="1252">
        <v>0</v>
      </c>
      <c r="D38" s="1252">
        <v>0</v>
      </c>
      <c r="E38" s="1253">
        <v>0</v>
      </c>
      <c r="F38" s="1254">
        <v>0</v>
      </c>
      <c r="G38" s="1255">
        <v>0</v>
      </c>
      <c r="H38" s="1256">
        <v>0</v>
      </c>
      <c r="I38" s="141"/>
      <c r="J38" s="141"/>
      <c r="K38" s="141"/>
    </row>
    <row r="39" spans="2:11" ht="12.75" hidden="1" customHeight="1">
      <c r="B39" s="1257" t="s">
        <v>13</v>
      </c>
      <c r="C39" s="1252">
        <v>0</v>
      </c>
      <c r="D39" s="1252">
        <v>0</v>
      </c>
      <c r="E39" s="1253">
        <v>0</v>
      </c>
      <c r="F39" s="1254">
        <v>0</v>
      </c>
      <c r="G39" s="1255">
        <v>0</v>
      </c>
      <c r="H39" s="1256">
        <v>0</v>
      </c>
      <c r="I39" s="141"/>
      <c r="J39" s="141"/>
      <c r="K39" s="141"/>
    </row>
    <row r="40" spans="2:11" ht="12.75" customHeight="1">
      <c r="B40" s="1257" t="s">
        <v>231</v>
      </c>
      <c r="C40" s="1252">
        <v>239.28513699999999</v>
      </c>
      <c r="D40" s="1252">
        <v>0</v>
      </c>
      <c r="E40" s="1253">
        <v>239.28513699999999</v>
      </c>
      <c r="F40" s="1254">
        <v>233.40182200000001</v>
      </c>
      <c r="G40" s="1255">
        <v>0</v>
      </c>
      <c r="H40" s="1256">
        <v>233.40182200000001</v>
      </c>
      <c r="I40" s="141"/>
      <c r="J40" s="141"/>
      <c r="K40" s="141"/>
    </row>
    <row r="41" spans="2:11" ht="12.75" customHeight="1">
      <c r="B41" s="1257" t="s">
        <v>232</v>
      </c>
      <c r="C41" s="1252">
        <v>507.39120199999996</v>
      </c>
      <c r="D41" s="1252">
        <v>145.941506</v>
      </c>
      <c r="E41" s="1253">
        <v>653.33270800000003</v>
      </c>
      <c r="F41" s="1254">
        <v>610.53443300000004</v>
      </c>
      <c r="G41" s="1255">
        <v>125.492858</v>
      </c>
      <c r="H41" s="1256">
        <v>736.02729099999999</v>
      </c>
      <c r="I41" s="141"/>
      <c r="J41" s="141"/>
      <c r="K41" s="141"/>
    </row>
    <row r="42" spans="2:11" ht="25.5">
      <c r="B42" s="1257" t="s">
        <v>233</v>
      </c>
      <c r="C42" s="1255">
        <v>4650.7622110000002</v>
      </c>
      <c r="D42" s="1255">
        <v>1913.907334</v>
      </c>
      <c r="E42" s="1256">
        <v>6564.6695449999997</v>
      </c>
      <c r="F42" s="1254">
        <v>4673.7760319999998</v>
      </c>
      <c r="G42" s="1255">
        <v>1825.2001319999999</v>
      </c>
      <c r="H42" s="1256">
        <v>6498.9761639999997</v>
      </c>
      <c r="I42" s="141"/>
      <c r="J42" s="141"/>
      <c r="K42" s="141"/>
    </row>
    <row r="43" spans="2:11">
      <c r="B43" s="1257" t="s">
        <v>234</v>
      </c>
      <c r="C43" s="1255">
        <v>4620.9169850000008</v>
      </c>
      <c r="D43" s="1255">
        <v>1836.1583600000001</v>
      </c>
      <c r="E43" s="1256">
        <v>6457.0753449999993</v>
      </c>
      <c r="F43" s="1254">
        <v>4613.5982430000004</v>
      </c>
      <c r="G43" s="1255">
        <v>1707.3876150000001</v>
      </c>
      <c r="H43" s="1256">
        <v>6320.985858</v>
      </c>
      <c r="I43" s="141"/>
      <c r="J43" s="141"/>
      <c r="K43" s="141"/>
    </row>
    <row r="44" spans="2:11" ht="12.75" hidden="1" customHeight="1">
      <c r="B44" s="1257" t="s">
        <v>14</v>
      </c>
      <c r="C44" s="1255">
        <v>0</v>
      </c>
      <c r="D44" s="1255">
        <v>0</v>
      </c>
      <c r="E44" s="1256">
        <v>0</v>
      </c>
      <c r="F44" s="1254">
        <v>0</v>
      </c>
      <c r="G44" s="1255">
        <v>0</v>
      </c>
      <c r="H44" s="1256">
        <v>0</v>
      </c>
      <c r="I44" s="141"/>
      <c r="J44" s="141"/>
      <c r="K44" s="141"/>
    </row>
    <row r="45" spans="2:11">
      <c r="B45" s="1257" t="s">
        <v>235</v>
      </c>
      <c r="C45" s="1255">
        <v>0</v>
      </c>
      <c r="D45" s="1255">
        <v>77.748974000000004</v>
      </c>
      <c r="E45" s="1256">
        <v>77.748974000000004</v>
      </c>
      <c r="F45" s="1254">
        <v>30</v>
      </c>
      <c r="G45" s="1255">
        <v>117.812517</v>
      </c>
      <c r="H45" s="1256">
        <v>147.81251700000001</v>
      </c>
      <c r="I45" s="141"/>
      <c r="J45" s="141"/>
      <c r="K45" s="141"/>
    </row>
    <row r="46" spans="2:11">
      <c r="B46" s="1257" t="s">
        <v>236</v>
      </c>
      <c r="C46" s="1252">
        <v>29.845226</v>
      </c>
      <c r="D46" s="1252">
        <v>0</v>
      </c>
      <c r="E46" s="1253">
        <v>29.845226</v>
      </c>
      <c r="F46" s="1254">
        <v>30.177789000000001</v>
      </c>
      <c r="G46" s="1255">
        <v>0</v>
      </c>
      <c r="H46" s="1256">
        <v>30.177789000000001</v>
      </c>
      <c r="I46" s="141"/>
      <c r="J46" s="141"/>
      <c r="K46" s="141"/>
    </row>
    <row r="47" spans="2:11" ht="12.75" hidden="1" customHeight="1">
      <c r="B47" s="1257" t="s">
        <v>15</v>
      </c>
      <c r="C47" s="1252">
        <v>0</v>
      </c>
      <c r="D47" s="1252">
        <v>0</v>
      </c>
      <c r="E47" s="1253">
        <v>0</v>
      </c>
      <c r="F47" s="1254">
        <v>0</v>
      </c>
      <c r="G47" s="1255">
        <v>0</v>
      </c>
      <c r="H47" s="1256">
        <v>0</v>
      </c>
      <c r="I47" s="141"/>
      <c r="J47" s="141"/>
      <c r="K47" s="141"/>
    </row>
    <row r="48" spans="2:11" ht="47.25" hidden="1" customHeight="1">
      <c r="B48" s="1251" t="s">
        <v>16</v>
      </c>
      <c r="C48" s="1252">
        <v>0</v>
      </c>
      <c r="D48" s="1252">
        <v>0</v>
      </c>
      <c r="E48" s="1253">
        <v>0</v>
      </c>
      <c r="F48" s="1254">
        <v>0</v>
      </c>
      <c r="G48" s="1255">
        <v>0</v>
      </c>
      <c r="H48" s="1256">
        <v>0</v>
      </c>
      <c r="I48" s="141"/>
      <c r="J48" s="141"/>
      <c r="K48" s="141"/>
    </row>
    <row r="49" spans="2:11" ht="41.25" customHeight="1">
      <c r="B49" s="1251" t="s">
        <v>237</v>
      </c>
      <c r="C49" s="1252">
        <v>1801.7685789999998</v>
      </c>
      <c r="D49" s="1252">
        <v>146.50430799999998</v>
      </c>
      <c r="E49" s="1253">
        <v>1948.2728870000001</v>
      </c>
      <c r="F49" s="1254">
        <v>2013.036294</v>
      </c>
      <c r="G49" s="1255">
        <v>153.384456</v>
      </c>
      <c r="H49" s="1256">
        <v>2166.4207500000002</v>
      </c>
      <c r="I49" s="141"/>
      <c r="J49" s="141"/>
      <c r="K49" s="141"/>
    </row>
    <row r="50" spans="2:11" ht="25.5">
      <c r="B50" s="1257" t="s">
        <v>238</v>
      </c>
      <c r="C50" s="1252">
        <v>556.55954199999996</v>
      </c>
      <c r="D50" s="1252">
        <v>7.0282839999999993</v>
      </c>
      <c r="E50" s="1253">
        <v>563.58782599999995</v>
      </c>
      <c r="F50" s="1254">
        <v>592.96610199999998</v>
      </c>
      <c r="G50" s="1255">
        <v>5.6674910000000001</v>
      </c>
      <c r="H50" s="1256">
        <v>598.63359300000002</v>
      </c>
      <c r="I50" s="141"/>
      <c r="J50" s="141"/>
      <c r="K50" s="141"/>
    </row>
    <row r="51" spans="2:11" ht="25.5">
      <c r="B51" s="1257" t="s">
        <v>239</v>
      </c>
      <c r="C51" s="1252">
        <v>0</v>
      </c>
      <c r="D51" s="1252">
        <v>117.276492</v>
      </c>
      <c r="E51" s="1253">
        <v>117.276492</v>
      </c>
      <c r="F51" s="1254">
        <v>0</v>
      </c>
      <c r="G51" s="1255">
        <v>127.89870000000001</v>
      </c>
      <c r="H51" s="1256">
        <v>127.89870000000001</v>
      </c>
      <c r="I51" s="141"/>
      <c r="J51" s="141"/>
      <c r="K51" s="141"/>
    </row>
    <row r="52" spans="2:11" ht="25.5">
      <c r="B52" s="1257" t="s">
        <v>240</v>
      </c>
      <c r="C52" s="1252">
        <v>1242.2671189999999</v>
      </c>
      <c r="D52" s="1252">
        <v>22.199531999999998</v>
      </c>
      <c r="E52" s="1253">
        <v>1264.4666510000002</v>
      </c>
      <c r="F52" s="1254">
        <v>1415.9207819999999</v>
      </c>
      <c r="G52" s="1255">
        <v>19.818265</v>
      </c>
      <c r="H52" s="1256">
        <v>1435.739047</v>
      </c>
      <c r="I52" s="141"/>
      <c r="J52" s="141"/>
      <c r="K52" s="141"/>
    </row>
    <row r="53" spans="2:11" ht="25.5">
      <c r="B53" s="1257" t="s">
        <v>241</v>
      </c>
      <c r="C53" s="1252">
        <v>2.9419180000000003</v>
      </c>
      <c r="D53" s="1252">
        <v>0</v>
      </c>
      <c r="E53" s="1253">
        <v>2.9419180000000003</v>
      </c>
      <c r="F53" s="1254">
        <v>4.1494099999999996</v>
      </c>
      <c r="G53" s="1255">
        <v>0</v>
      </c>
      <c r="H53" s="1256">
        <v>4.1494099999999996</v>
      </c>
      <c r="I53" s="141"/>
      <c r="J53" s="141"/>
      <c r="K53" s="141"/>
    </row>
    <row r="54" spans="2:11" ht="25.5" hidden="1" customHeight="1">
      <c r="B54" s="1257" t="s">
        <v>17</v>
      </c>
      <c r="C54" s="1252">
        <v>0</v>
      </c>
      <c r="D54" s="1252">
        <v>0</v>
      </c>
      <c r="E54" s="1253">
        <v>0</v>
      </c>
      <c r="F54" s="1254">
        <v>0</v>
      </c>
      <c r="G54" s="1255">
        <v>0</v>
      </c>
      <c r="H54" s="1256">
        <v>0</v>
      </c>
      <c r="I54" s="141"/>
      <c r="J54" s="141"/>
      <c r="K54" s="141"/>
    </row>
    <row r="55" spans="2:11" ht="25.5" hidden="1" customHeight="1">
      <c r="B55" s="1257" t="s">
        <v>18</v>
      </c>
      <c r="C55" s="1252">
        <v>0</v>
      </c>
      <c r="D55" s="1252">
        <v>0</v>
      </c>
      <c r="E55" s="1253">
        <v>0</v>
      </c>
      <c r="F55" s="1254">
        <v>0</v>
      </c>
      <c r="G55" s="1255">
        <v>0</v>
      </c>
      <c r="H55" s="1256">
        <v>0</v>
      </c>
      <c r="I55" s="141"/>
      <c r="J55" s="141"/>
      <c r="K55" s="141"/>
    </row>
    <row r="56" spans="2:11" ht="38.25" hidden="1" customHeight="1">
      <c r="B56" s="1257" t="s">
        <v>19</v>
      </c>
      <c r="C56" s="1252">
        <v>0</v>
      </c>
      <c r="D56" s="1252">
        <v>0</v>
      </c>
      <c r="E56" s="1253">
        <v>0</v>
      </c>
      <c r="F56" s="1254">
        <v>0</v>
      </c>
      <c r="G56" s="1255">
        <v>0</v>
      </c>
      <c r="H56" s="1256">
        <v>0</v>
      </c>
      <c r="I56" s="141"/>
      <c r="J56" s="141"/>
      <c r="K56" s="141"/>
    </row>
    <row r="57" spans="2:11" ht="63.75" customHeight="1">
      <c r="B57" s="1251" t="s">
        <v>242</v>
      </c>
      <c r="C57" s="1252">
        <v>0</v>
      </c>
      <c r="D57" s="1252">
        <v>913.25834099999997</v>
      </c>
      <c r="E57" s="1253">
        <v>913.25834099999997</v>
      </c>
      <c r="F57" s="1254">
        <v>0</v>
      </c>
      <c r="G57" s="1255">
        <v>1391.9459919999999</v>
      </c>
      <c r="H57" s="1256">
        <v>1391.9459919999999</v>
      </c>
      <c r="I57" s="141"/>
      <c r="J57" s="141"/>
      <c r="K57" s="141"/>
    </row>
    <row r="58" spans="2:11">
      <c r="B58" s="1251" t="s">
        <v>243</v>
      </c>
      <c r="C58" s="1252">
        <v>29.822707999999999</v>
      </c>
      <c r="D58" s="1252">
        <v>6.20228</v>
      </c>
      <c r="E58" s="1253">
        <v>36.024988</v>
      </c>
      <c r="F58" s="1254">
        <v>31.827109</v>
      </c>
      <c r="G58" s="1255">
        <v>5.8356769999999996</v>
      </c>
      <c r="H58" s="1256">
        <v>37.662785999999997</v>
      </c>
      <c r="I58" s="141"/>
      <c r="J58" s="141"/>
      <c r="K58" s="141"/>
    </row>
    <row r="59" spans="2:11">
      <c r="B59" s="1257" t="s">
        <v>244</v>
      </c>
      <c r="C59" s="1252">
        <v>17.084773000000002</v>
      </c>
      <c r="D59" s="1252">
        <v>6.1869830000000006</v>
      </c>
      <c r="E59" s="1253">
        <v>23.271756</v>
      </c>
      <c r="F59" s="1254">
        <v>15.916919999999999</v>
      </c>
      <c r="G59" s="1255">
        <v>5.8198410000000003</v>
      </c>
      <c r="H59" s="1256">
        <v>21.736761000000001</v>
      </c>
      <c r="I59" s="141"/>
      <c r="J59" s="141"/>
      <c r="K59" s="141"/>
    </row>
    <row r="60" spans="2:11">
      <c r="B60" s="1257" t="s">
        <v>245</v>
      </c>
      <c r="C60" s="1252">
        <v>12.737935</v>
      </c>
      <c r="D60" s="1252">
        <v>1.5297E-2</v>
      </c>
      <c r="E60" s="1253">
        <v>12.753232000000001</v>
      </c>
      <c r="F60" s="1254">
        <v>15.910189000000001</v>
      </c>
      <c r="G60" s="1255">
        <v>1.5835999999999999E-2</v>
      </c>
      <c r="H60" s="1256">
        <v>15.926024999999999</v>
      </c>
      <c r="I60" s="141"/>
      <c r="J60" s="141"/>
      <c r="K60" s="141"/>
    </row>
    <row r="61" spans="2:11">
      <c r="B61" s="1251" t="s">
        <v>246</v>
      </c>
      <c r="C61" s="1252">
        <v>2947.6218039999999</v>
      </c>
      <c r="D61" s="1252">
        <v>346.24963500000001</v>
      </c>
      <c r="E61" s="1253">
        <v>3293.8714389999996</v>
      </c>
      <c r="F61" s="1254">
        <v>3222.467549</v>
      </c>
      <c r="G61" s="1255">
        <v>367.98509300000001</v>
      </c>
      <c r="H61" s="1256">
        <v>3590.4526420000002</v>
      </c>
      <c r="I61" s="141"/>
      <c r="J61" s="141"/>
      <c r="K61" s="141"/>
    </row>
    <row r="62" spans="2:11" ht="25.5">
      <c r="B62" s="1251" t="s">
        <v>247</v>
      </c>
      <c r="C62" s="1252">
        <v>2413.3141830000004</v>
      </c>
      <c r="D62" s="1252">
        <v>157.591724</v>
      </c>
      <c r="E62" s="1253">
        <v>2570.9059070000003</v>
      </c>
      <c r="F62" s="1254">
        <v>2489.621251</v>
      </c>
      <c r="G62" s="1255">
        <v>151.514566</v>
      </c>
      <c r="H62" s="1256">
        <v>2641.1358169999999</v>
      </c>
      <c r="I62" s="141"/>
      <c r="J62" s="141"/>
      <c r="K62" s="141"/>
    </row>
    <row r="63" spans="2:11">
      <c r="B63" s="1257" t="s">
        <v>248</v>
      </c>
      <c r="C63" s="1252">
        <v>1927.8779730000001</v>
      </c>
      <c r="D63" s="1252">
        <v>157.591724</v>
      </c>
      <c r="E63" s="1253">
        <v>2085.469697</v>
      </c>
      <c r="F63" s="1254">
        <v>2084.0876429999998</v>
      </c>
      <c r="G63" s="1255">
        <v>151.514566</v>
      </c>
      <c r="H63" s="1256">
        <v>2235.6022090000001</v>
      </c>
      <c r="I63" s="141"/>
      <c r="J63" s="141"/>
      <c r="K63" s="141"/>
    </row>
    <row r="64" spans="2:11">
      <c r="B64" s="1257" t="s">
        <v>249</v>
      </c>
      <c r="C64" s="1252">
        <v>466.32668000000001</v>
      </c>
      <c r="D64" s="1252">
        <v>0</v>
      </c>
      <c r="E64" s="1253">
        <v>466.32668000000001</v>
      </c>
      <c r="F64" s="1254">
        <v>387.79678999999999</v>
      </c>
      <c r="G64" s="1255">
        <v>0</v>
      </c>
      <c r="H64" s="1256">
        <v>387.79678999999999</v>
      </c>
      <c r="I64" s="141"/>
      <c r="J64" s="141"/>
      <c r="K64" s="141"/>
    </row>
    <row r="65" spans="2:11" ht="25.5">
      <c r="B65" s="1257" t="s">
        <v>250</v>
      </c>
      <c r="C65" s="1252">
        <v>19.109529999999999</v>
      </c>
      <c r="D65" s="1252">
        <v>0</v>
      </c>
      <c r="E65" s="1253">
        <v>19.109529999999999</v>
      </c>
      <c r="F65" s="1254">
        <v>17.736818</v>
      </c>
      <c r="G65" s="1255">
        <v>0</v>
      </c>
      <c r="H65" s="1256">
        <v>17.736818</v>
      </c>
      <c r="I65" s="141"/>
      <c r="J65" s="141"/>
      <c r="K65" s="141"/>
    </row>
    <row r="66" spans="2:11" ht="34.5" customHeight="1">
      <c r="B66" s="1251" t="s">
        <v>251</v>
      </c>
      <c r="C66" s="1252">
        <v>176.74913000000001</v>
      </c>
      <c r="D66" s="1252">
        <v>10.341261000000001</v>
      </c>
      <c r="E66" s="1253">
        <v>187.09039100000001</v>
      </c>
      <c r="F66" s="1254">
        <v>221.18310700000001</v>
      </c>
      <c r="G66" s="1255">
        <v>13.444798</v>
      </c>
      <c r="H66" s="1256">
        <v>234.627905</v>
      </c>
      <c r="I66" s="141"/>
      <c r="J66" s="141"/>
      <c r="K66" s="141"/>
    </row>
    <row r="67" spans="2:11" ht="25.5">
      <c r="B67" s="1257" t="s">
        <v>252</v>
      </c>
      <c r="C67" s="1252">
        <v>6.3234560000000002</v>
      </c>
      <c r="D67" s="1252">
        <v>0</v>
      </c>
      <c r="E67" s="1253">
        <v>6.3234560000000002</v>
      </c>
      <c r="F67" s="1254">
        <v>7.2652619999999999</v>
      </c>
      <c r="G67" s="1255">
        <v>3.701238</v>
      </c>
      <c r="H67" s="1256">
        <v>10.9665</v>
      </c>
      <c r="I67" s="141"/>
      <c r="J67" s="141"/>
      <c r="K67" s="141"/>
    </row>
    <row r="68" spans="2:11" ht="25.5">
      <c r="B68" s="1257" t="s">
        <v>253</v>
      </c>
      <c r="C68" s="1252">
        <v>168.367636</v>
      </c>
      <c r="D68" s="1252">
        <v>10.341261000000001</v>
      </c>
      <c r="E68" s="1253">
        <v>178.70889700000001</v>
      </c>
      <c r="F68" s="1254">
        <v>211.953033</v>
      </c>
      <c r="G68" s="1255">
        <v>9.7435600000000004</v>
      </c>
      <c r="H68" s="1256">
        <v>221.69659300000001</v>
      </c>
      <c r="I68" s="141"/>
      <c r="J68" s="141"/>
      <c r="K68" s="141"/>
    </row>
    <row r="69" spans="2:11" ht="25.5">
      <c r="B69" s="1257" t="s">
        <v>254</v>
      </c>
      <c r="C69" s="1252">
        <v>2.0580379999999998</v>
      </c>
      <c r="D69" s="1252">
        <v>0</v>
      </c>
      <c r="E69" s="1253">
        <v>2.0580379999999998</v>
      </c>
      <c r="F69" s="1254">
        <v>1.964812</v>
      </c>
      <c r="G69" s="1255">
        <v>0</v>
      </c>
      <c r="H69" s="1256">
        <v>1.964812</v>
      </c>
      <c r="I69" s="141"/>
      <c r="J69" s="141"/>
      <c r="K69" s="141"/>
    </row>
    <row r="70" spans="2:11">
      <c r="B70" s="1251" t="s">
        <v>255</v>
      </c>
      <c r="C70" s="1252">
        <v>357.558491</v>
      </c>
      <c r="D70" s="1252">
        <v>178.31664999999998</v>
      </c>
      <c r="E70" s="1253">
        <v>535.87514099999999</v>
      </c>
      <c r="F70" s="1254">
        <v>511.66319099999998</v>
      </c>
      <c r="G70" s="1255">
        <v>203.02572900000001</v>
      </c>
      <c r="H70" s="1256">
        <v>714.68892000000005</v>
      </c>
      <c r="I70" s="141"/>
      <c r="J70" s="141"/>
      <c r="K70" s="141"/>
    </row>
    <row r="71" spans="2:11" ht="25.5">
      <c r="B71" s="1257" t="s">
        <v>256</v>
      </c>
      <c r="C71" s="1252">
        <v>173.858994</v>
      </c>
      <c r="D71" s="1252">
        <v>18.718653999999997</v>
      </c>
      <c r="E71" s="1253">
        <v>192.57764799999998</v>
      </c>
      <c r="F71" s="1254">
        <v>192.746984</v>
      </c>
      <c r="G71" s="1255">
        <v>9.2557069999999992</v>
      </c>
      <c r="H71" s="1256">
        <v>202.002691</v>
      </c>
      <c r="I71" s="141"/>
      <c r="J71" s="141"/>
      <c r="K71" s="141"/>
    </row>
    <row r="72" spans="2:11">
      <c r="B72" s="1257" t="s">
        <v>257</v>
      </c>
      <c r="C72" s="1252">
        <v>72.824562</v>
      </c>
      <c r="D72" s="1252">
        <v>156.64938800000002</v>
      </c>
      <c r="E72" s="1253">
        <v>229.47395</v>
      </c>
      <c r="F72" s="1254">
        <v>156.790459</v>
      </c>
      <c r="G72" s="1255">
        <v>183.102318</v>
      </c>
      <c r="H72" s="1256">
        <v>339.89277700000002</v>
      </c>
      <c r="I72" s="141"/>
      <c r="J72" s="141"/>
      <c r="K72" s="141"/>
    </row>
    <row r="73" spans="2:11">
      <c r="B73" s="1257" t="s">
        <v>258</v>
      </c>
      <c r="C73" s="1252">
        <v>110.87493499999999</v>
      </c>
      <c r="D73" s="1252">
        <v>2.9486080000000001</v>
      </c>
      <c r="E73" s="1253">
        <v>113.823543</v>
      </c>
      <c r="F73" s="1254">
        <v>162.12574799999999</v>
      </c>
      <c r="G73" s="1255">
        <v>10.667704000000001</v>
      </c>
      <c r="H73" s="1256">
        <v>172.793452</v>
      </c>
      <c r="I73" s="141"/>
      <c r="J73" s="141"/>
      <c r="K73" s="141"/>
    </row>
    <row r="74" spans="2:11" ht="25.5" hidden="1" customHeight="1">
      <c r="B74" s="1251" t="s">
        <v>20</v>
      </c>
      <c r="C74" s="1252">
        <v>0</v>
      </c>
      <c r="D74" s="1252">
        <v>0</v>
      </c>
      <c r="E74" s="1253">
        <v>0</v>
      </c>
      <c r="F74" s="1254">
        <v>0</v>
      </c>
      <c r="G74" s="1255">
        <v>0</v>
      </c>
      <c r="H74" s="1256">
        <v>0</v>
      </c>
      <c r="I74" s="141"/>
      <c r="J74" s="141"/>
      <c r="K74" s="141"/>
    </row>
    <row r="75" spans="2:11">
      <c r="B75" s="1251" t="s">
        <v>259</v>
      </c>
      <c r="C75" s="1252">
        <v>544.98882100000003</v>
      </c>
      <c r="D75" s="1252">
        <v>198.938772</v>
      </c>
      <c r="E75" s="1253">
        <v>743.927593</v>
      </c>
      <c r="F75" s="1254">
        <v>659.08005600000001</v>
      </c>
      <c r="G75" s="1255">
        <v>183.43529599999999</v>
      </c>
      <c r="H75" s="1256">
        <v>842.51535200000001</v>
      </c>
      <c r="I75" s="141"/>
      <c r="J75" s="141"/>
      <c r="K75" s="141"/>
    </row>
    <row r="76" spans="2:11" ht="25.5">
      <c r="B76" s="1251" t="s">
        <v>260</v>
      </c>
      <c r="C76" s="1252">
        <v>137.48655300000001</v>
      </c>
      <c r="D76" s="1252">
        <v>18.571404999999999</v>
      </c>
      <c r="E76" s="1253">
        <v>156.05795800000001</v>
      </c>
      <c r="F76" s="1254">
        <v>149.46221600000001</v>
      </c>
      <c r="G76" s="1255">
        <v>31.827138000000001</v>
      </c>
      <c r="H76" s="1256">
        <v>181.289354</v>
      </c>
      <c r="I76" s="141"/>
      <c r="J76" s="141"/>
      <c r="K76" s="141"/>
    </row>
    <row r="77" spans="2:11">
      <c r="B77" s="1257" t="s">
        <v>261</v>
      </c>
      <c r="C77" s="1252">
        <v>123.04276</v>
      </c>
      <c r="D77" s="1252">
        <v>16.762150000000002</v>
      </c>
      <c r="E77" s="1253">
        <v>139.80491000000001</v>
      </c>
      <c r="F77" s="1254">
        <v>132.69629900000001</v>
      </c>
      <c r="G77" s="1255">
        <v>30.471140999999999</v>
      </c>
      <c r="H77" s="1256">
        <v>163.16744</v>
      </c>
      <c r="I77" s="141"/>
      <c r="J77" s="141"/>
      <c r="K77" s="141"/>
    </row>
    <row r="78" spans="2:11">
      <c r="B78" s="1257" t="s">
        <v>262</v>
      </c>
      <c r="C78" s="1252">
        <v>14.443792999999999</v>
      </c>
      <c r="D78" s="1252">
        <v>1.8092550000000001</v>
      </c>
      <c r="E78" s="1253">
        <v>16.253048</v>
      </c>
      <c r="F78" s="1254">
        <v>16.765917000000002</v>
      </c>
      <c r="G78" s="1255">
        <v>1.3559969999999999</v>
      </c>
      <c r="H78" s="1256">
        <v>18.121914</v>
      </c>
      <c r="I78" s="141"/>
      <c r="J78" s="141"/>
      <c r="K78" s="141"/>
    </row>
    <row r="79" spans="2:11" ht="25.5">
      <c r="B79" s="1251" t="s">
        <v>263</v>
      </c>
      <c r="C79" s="1252">
        <v>405.76905300000004</v>
      </c>
      <c r="D79" s="1252">
        <v>180.367367</v>
      </c>
      <c r="E79" s="1253">
        <v>586.13642000000004</v>
      </c>
      <c r="F79" s="1254">
        <v>507.36961100000002</v>
      </c>
      <c r="G79" s="1255">
        <v>151.608158</v>
      </c>
      <c r="H79" s="1256">
        <v>658.97776899999997</v>
      </c>
      <c r="I79" s="141"/>
      <c r="J79" s="141"/>
      <c r="K79" s="141"/>
    </row>
    <row r="80" spans="2:11">
      <c r="B80" s="1257" t="s">
        <v>264</v>
      </c>
      <c r="C80" s="1252">
        <v>401.90339</v>
      </c>
      <c r="D80" s="1252">
        <v>131.59440700000002</v>
      </c>
      <c r="E80" s="1253">
        <v>533.49779699999999</v>
      </c>
      <c r="F80" s="1254">
        <v>503.51852700000001</v>
      </c>
      <c r="G80" s="1255">
        <v>124.71543800000001</v>
      </c>
      <c r="H80" s="1256">
        <v>628.23396500000001</v>
      </c>
      <c r="I80" s="141"/>
      <c r="J80" s="141"/>
      <c r="K80" s="141"/>
    </row>
    <row r="81" spans="2:11">
      <c r="B81" s="1257" t="s">
        <v>265</v>
      </c>
      <c r="C81" s="1252">
        <v>2.2467770000000002</v>
      </c>
      <c r="D81" s="1252">
        <v>2.3830999999999998E-2</v>
      </c>
      <c r="E81" s="1253">
        <v>2.2706080000000002</v>
      </c>
      <c r="F81" s="1254">
        <v>2.3434620000000002</v>
      </c>
      <c r="G81" s="1255">
        <v>3.7080000000000002E-2</v>
      </c>
      <c r="H81" s="1256">
        <v>2.3805420000000002</v>
      </c>
      <c r="I81" s="141"/>
      <c r="J81" s="141"/>
      <c r="K81" s="141"/>
    </row>
    <row r="82" spans="2:11" ht="25.5">
      <c r="B82" s="1257" t="s">
        <v>266</v>
      </c>
      <c r="C82" s="1252">
        <v>0</v>
      </c>
      <c r="D82" s="1252">
        <v>48.240188000000003</v>
      </c>
      <c r="E82" s="1253">
        <v>48.240188000000003</v>
      </c>
      <c r="F82" s="1254">
        <v>0</v>
      </c>
      <c r="G82" s="1255">
        <v>26.515892999999998</v>
      </c>
      <c r="H82" s="1256">
        <v>26.515892999999998</v>
      </c>
      <c r="I82" s="141"/>
      <c r="J82" s="141"/>
      <c r="K82" s="141"/>
    </row>
    <row r="83" spans="2:11">
      <c r="B83" s="1257" t="s">
        <v>267</v>
      </c>
      <c r="C83" s="1252">
        <v>1.618886</v>
      </c>
      <c r="D83" s="1252">
        <v>0.50894099999999998</v>
      </c>
      <c r="E83" s="1253">
        <v>2.1278270000000004</v>
      </c>
      <c r="F83" s="1254">
        <v>1.507622</v>
      </c>
      <c r="G83" s="1255">
        <v>0.33974700000000002</v>
      </c>
      <c r="H83" s="1256">
        <v>1.847369</v>
      </c>
      <c r="I83" s="141"/>
      <c r="J83" s="141"/>
      <c r="K83" s="141"/>
    </row>
    <row r="84" spans="2:11">
      <c r="B84" s="1251" t="s">
        <v>268</v>
      </c>
      <c r="C84" s="1252">
        <v>1.733215</v>
      </c>
      <c r="D84" s="1252">
        <v>0</v>
      </c>
      <c r="E84" s="1253">
        <v>1.733215</v>
      </c>
      <c r="F84" s="1254">
        <v>2.2482289999999998</v>
      </c>
      <c r="G84" s="1255">
        <v>0</v>
      </c>
      <c r="H84" s="1256">
        <v>2.2482289999999998</v>
      </c>
      <c r="I84" s="141"/>
      <c r="J84" s="141"/>
      <c r="K84" s="141"/>
    </row>
    <row r="85" spans="2:11" ht="25.5">
      <c r="B85" s="1251" t="s">
        <v>269</v>
      </c>
      <c r="C85" s="1252">
        <v>1174.2301340000001</v>
      </c>
      <c r="D85" s="1252">
        <v>39.087696999999999</v>
      </c>
      <c r="E85" s="1253">
        <v>1213.3178310000001</v>
      </c>
      <c r="F85" s="1254">
        <v>1354.0787319999999</v>
      </c>
      <c r="G85" s="1255">
        <v>86.357955000000004</v>
      </c>
      <c r="H85" s="1256">
        <v>1440.4366869999999</v>
      </c>
      <c r="I85" s="141"/>
      <c r="J85" s="141"/>
      <c r="K85" s="141"/>
    </row>
    <row r="86" spans="2:11">
      <c r="B86" s="1257" t="s">
        <v>270</v>
      </c>
      <c r="C86" s="1252">
        <v>15.050994000000001</v>
      </c>
      <c r="D86" s="1252">
        <v>20.507449000000001</v>
      </c>
      <c r="E86" s="1253">
        <v>35.558442999999997</v>
      </c>
      <c r="F86" s="1254">
        <v>25.987119</v>
      </c>
      <c r="G86" s="1255">
        <v>26.486875999999999</v>
      </c>
      <c r="H86" s="1256">
        <v>52.473995000000002</v>
      </c>
      <c r="I86" s="141"/>
      <c r="J86" s="141"/>
      <c r="K86" s="141"/>
    </row>
    <row r="87" spans="2:11">
      <c r="B87" s="1257" t="s">
        <v>271</v>
      </c>
      <c r="C87" s="1252">
        <v>1002.06177</v>
      </c>
      <c r="D87" s="1252">
        <v>4.5409430000000004</v>
      </c>
      <c r="E87" s="1253">
        <v>1006.602713</v>
      </c>
      <c r="F87" s="1254">
        <v>1114.3215789999999</v>
      </c>
      <c r="G87" s="1255">
        <v>29.414446000000002</v>
      </c>
      <c r="H87" s="1256">
        <v>1143.7360249999999</v>
      </c>
      <c r="I87" s="141"/>
      <c r="J87" s="141"/>
      <c r="K87" s="141"/>
    </row>
    <row r="88" spans="2:11">
      <c r="B88" s="1257" t="s">
        <v>272</v>
      </c>
      <c r="C88" s="1252">
        <v>157.11736999999999</v>
      </c>
      <c r="D88" s="1252">
        <v>14.039305000000001</v>
      </c>
      <c r="E88" s="1253">
        <v>171.15667499999998</v>
      </c>
      <c r="F88" s="1254">
        <v>213.77003400000001</v>
      </c>
      <c r="G88" s="1255">
        <v>30.456633</v>
      </c>
      <c r="H88" s="1256">
        <v>244.22666699999999</v>
      </c>
      <c r="I88" s="141"/>
      <c r="J88" s="141"/>
      <c r="K88" s="141"/>
    </row>
    <row r="89" spans="2:11" ht="25.5" hidden="1" customHeight="1">
      <c r="B89" s="1258" t="s">
        <v>21</v>
      </c>
      <c r="C89" s="1252">
        <v>0</v>
      </c>
      <c r="D89" s="1252">
        <v>0</v>
      </c>
      <c r="E89" s="1253">
        <v>0</v>
      </c>
      <c r="F89" s="1254">
        <v>0</v>
      </c>
      <c r="G89" s="1255">
        <v>0</v>
      </c>
      <c r="H89" s="1256">
        <v>0</v>
      </c>
      <c r="I89" s="141"/>
      <c r="J89" s="141"/>
      <c r="K89" s="141"/>
    </row>
    <row r="90" spans="2:11">
      <c r="B90" s="1251" t="s">
        <v>273</v>
      </c>
      <c r="C90" s="1252">
        <v>18833.777129000002</v>
      </c>
      <c r="D90" s="1252">
        <v>11555.423050000001</v>
      </c>
      <c r="E90" s="1253">
        <v>30389.200179000003</v>
      </c>
      <c r="F90" s="1254">
        <v>20989.956279999999</v>
      </c>
      <c r="G90" s="1255">
        <v>13063.819506</v>
      </c>
      <c r="H90" s="1256">
        <v>34053.775785999998</v>
      </c>
      <c r="I90" s="141"/>
      <c r="J90" s="141"/>
      <c r="K90" s="141"/>
    </row>
    <row r="91" spans="2:11">
      <c r="B91" s="1251" t="s">
        <v>274</v>
      </c>
      <c r="C91" s="1252">
        <v>1694.0396619999999</v>
      </c>
      <c r="D91" s="1252">
        <v>4.2202229999999998</v>
      </c>
      <c r="E91" s="1253">
        <v>1698.2598849999999</v>
      </c>
      <c r="F91" s="1254">
        <v>1837.0035929999999</v>
      </c>
      <c r="G91" s="1255">
        <v>0.123322</v>
      </c>
      <c r="H91" s="1256">
        <v>1837.1269150000001</v>
      </c>
      <c r="I91" s="141"/>
      <c r="J91" s="141"/>
      <c r="K91" s="141"/>
    </row>
    <row r="92" spans="2:11">
      <c r="B92" s="1259" t="s">
        <v>275</v>
      </c>
      <c r="C92" s="1249"/>
      <c r="D92" s="1249"/>
      <c r="E92" s="1260"/>
      <c r="F92" s="1261" t="s">
        <v>730</v>
      </c>
      <c r="G92" s="1249" t="s">
        <v>730</v>
      </c>
      <c r="H92" s="1260" t="s">
        <v>730</v>
      </c>
      <c r="I92" s="141"/>
      <c r="J92" s="141"/>
      <c r="K92" s="141"/>
    </row>
    <row r="93" spans="2:11" ht="25.5">
      <c r="B93" s="1251" t="s">
        <v>276</v>
      </c>
      <c r="C93" s="1252">
        <v>5976.0548099999996</v>
      </c>
      <c r="D93" s="1252">
        <v>2184.9930629999999</v>
      </c>
      <c r="E93" s="1253">
        <v>8161.0478729999995</v>
      </c>
      <c r="F93" s="1254">
        <v>6968.3380550000002</v>
      </c>
      <c r="G93" s="1255">
        <v>2624.4666729999999</v>
      </c>
      <c r="H93" s="1256">
        <v>9592.8047279999992</v>
      </c>
      <c r="I93" s="141"/>
      <c r="J93" s="141"/>
      <c r="K93" s="141"/>
    </row>
    <row r="94" spans="2:11">
      <c r="B94" s="1251" t="s">
        <v>277</v>
      </c>
      <c r="C94" s="1252">
        <v>4256.7582470000007</v>
      </c>
      <c r="D94" s="1252">
        <v>1371.749939</v>
      </c>
      <c r="E94" s="1253">
        <v>5628.508186</v>
      </c>
      <c r="F94" s="1254">
        <v>5026.7904470000003</v>
      </c>
      <c r="G94" s="1255">
        <v>1617.7299390000001</v>
      </c>
      <c r="H94" s="1256">
        <v>6644.5203860000001</v>
      </c>
      <c r="I94" s="141"/>
      <c r="J94" s="141"/>
      <c r="K94" s="141"/>
    </row>
    <row r="95" spans="2:11">
      <c r="B95" s="1257" t="s">
        <v>278</v>
      </c>
      <c r="C95" s="1252">
        <v>4256.7582470000007</v>
      </c>
      <c r="D95" s="1252">
        <v>1371.749939</v>
      </c>
      <c r="E95" s="1253">
        <v>5628.508186</v>
      </c>
      <c r="F95" s="1254">
        <v>5026.7904470000003</v>
      </c>
      <c r="G95" s="1255">
        <v>1617.7299390000001</v>
      </c>
      <c r="H95" s="1256">
        <v>6644.5203860000001</v>
      </c>
      <c r="I95" s="141"/>
      <c r="J95" s="141"/>
      <c r="K95" s="141"/>
    </row>
    <row r="96" spans="2:11" ht="12.75" hidden="1" customHeight="1">
      <c r="B96" s="1257" t="s">
        <v>22</v>
      </c>
      <c r="C96" s="1252">
        <v>0</v>
      </c>
      <c r="D96" s="1252">
        <v>0</v>
      </c>
      <c r="E96" s="1253">
        <v>0</v>
      </c>
      <c r="F96" s="1254">
        <v>0</v>
      </c>
      <c r="G96" s="1255">
        <v>0</v>
      </c>
      <c r="H96" s="1256">
        <v>0</v>
      </c>
      <c r="I96" s="141"/>
      <c r="J96" s="141"/>
      <c r="K96" s="141"/>
    </row>
    <row r="97" spans="2:11" ht="12.75" hidden="1" customHeight="1">
      <c r="B97" s="1257" t="s">
        <v>23</v>
      </c>
      <c r="C97" s="1252">
        <v>0</v>
      </c>
      <c r="D97" s="1252">
        <v>0</v>
      </c>
      <c r="E97" s="1253">
        <v>0</v>
      </c>
      <c r="F97" s="1254">
        <v>0</v>
      </c>
      <c r="G97" s="1255">
        <v>0</v>
      </c>
      <c r="H97" s="1256">
        <v>0</v>
      </c>
      <c r="I97" s="141"/>
      <c r="J97" s="141"/>
      <c r="K97" s="141"/>
    </row>
    <row r="98" spans="2:11">
      <c r="B98" s="1251" t="s">
        <v>279</v>
      </c>
      <c r="C98" s="1252">
        <v>76.161591999999999</v>
      </c>
      <c r="D98" s="1252">
        <v>0</v>
      </c>
      <c r="E98" s="1253">
        <v>76.161591999999999</v>
      </c>
      <c r="F98" s="1254">
        <v>76.161591999999999</v>
      </c>
      <c r="G98" s="1255">
        <v>0</v>
      </c>
      <c r="H98" s="1256">
        <v>76.161591999999999</v>
      </c>
      <c r="I98" s="141"/>
      <c r="J98" s="141"/>
      <c r="K98" s="141"/>
    </row>
    <row r="99" spans="2:11">
      <c r="B99" s="1251" t="s">
        <v>280</v>
      </c>
      <c r="C99" s="1252">
        <v>32.941883000000004</v>
      </c>
      <c r="D99" s="1252">
        <v>-51.994824999999999</v>
      </c>
      <c r="E99" s="1253">
        <v>-19.052941999999998</v>
      </c>
      <c r="F99" s="1254">
        <v>50.974338000000003</v>
      </c>
      <c r="G99" s="1255">
        <v>-34.319453000000003</v>
      </c>
      <c r="H99" s="1256">
        <v>16.654885</v>
      </c>
      <c r="I99" s="141"/>
      <c r="J99" s="141"/>
      <c r="K99" s="141"/>
    </row>
    <row r="100" spans="2:11">
      <c r="B100" s="1257" t="s">
        <v>281</v>
      </c>
      <c r="C100" s="1252">
        <v>160.23740700000002</v>
      </c>
      <c r="D100" s="1252">
        <v>0</v>
      </c>
      <c r="E100" s="1253">
        <v>160.23740700000002</v>
      </c>
      <c r="F100" s="1254">
        <v>160.23740699999999</v>
      </c>
      <c r="G100" s="1255">
        <v>0</v>
      </c>
      <c r="H100" s="1256">
        <v>160.23740699999999</v>
      </c>
      <c r="I100" s="141"/>
      <c r="J100" s="141"/>
      <c r="K100" s="141"/>
    </row>
    <row r="101" spans="2:11">
      <c r="B101" s="1257" t="s">
        <v>282</v>
      </c>
      <c r="C101" s="1252">
        <v>-127.558014</v>
      </c>
      <c r="D101" s="1252">
        <v>-51.994824999999999</v>
      </c>
      <c r="E101" s="1253">
        <v>-179.55283900000001</v>
      </c>
      <c r="F101" s="1254">
        <v>-108.68208199999999</v>
      </c>
      <c r="G101" s="1255">
        <v>-34.319453000000003</v>
      </c>
      <c r="H101" s="1256">
        <v>-143.00153499999999</v>
      </c>
      <c r="I101" s="141"/>
      <c r="J101" s="141"/>
      <c r="K101" s="141"/>
    </row>
    <row r="102" spans="2:11">
      <c r="B102" s="1257" t="s">
        <v>283</v>
      </c>
      <c r="C102" s="1252">
        <v>0.26249</v>
      </c>
      <c r="D102" s="1252">
        <v>0</v>
      </c>
      <c r="E102" s="1253">
        <v>0.26249</v>
      </c>
      <c r="F102" s="1254">
        <v>-0.58098700000000003</v>
      </c>
      <c r="G102" s="1255">
        <v>0</v>
      </c>
      <c r="H102" s="1256">
        <v>-0.58098700000000003</v>
      </c>
      <c r="I102" s="141"/>
      <c r="J102" s="141"/>
      <c r="K102" s="141"/>
    </row>
    <row r="103" spans="2:11">
      <c r="B103" s="1251" t="s">
        <v>284</v>
      </c>
      <c r="C103" s="1252">
        <v>1708.1300779999999</v>
      </c>
      <c r="D103" s="1252">
        <v>335.32507900000002</v>
      </c>
      <c r="E103" s="1253">
        <v>2043.4551569999999</v>
      </c>
      <c r="F103" s="1254">
        <v>1867.8433219999999</v>
      </c>
      <c r="G103" s="1255">
        <v>400.444097</v>
      </c>
      <c r="H103" s="1256">
        <v>2268.2874190000002</v>
      </c>
      <c r="I103" s="141"/>
      <c r="J103" s="141"/>
      <c r="K103" s="141"/>
    </row>
    <row r="104" spans="2:11">
      <c r="B104" s="1257" t="s">
        <v>285</v>
      </c>
      <c r="C104" s="1252">
        <v>1338.312148</v>
      </c>
      <c r="D104" s="1252">
        <v>345.091049</v>
      </c>
      <c r="E104" s="1253">
        <v>1683.4031969999999</v>
      </c>
      <c r="F104" s="1254">
        <v>1464.4187649999999</v>
      </c>
      <c r="G104" s="1255">
        <v>410.21006699999998</v>
      </c>
      <c r="H104" s="1256">
        <v>1874.6288320000001</v>
      </c>
      <c r="I104" s="141"/>
      <c r="J104" s="141"/>
      <c r="K104" s="141"/>
    </row>
    <row r="105" spans="2:11">
      <c r="B105" s="1257" t="s">
        <v>286</v>
      </c>
      <c r="C105" s="1252">
        <v>299.465148</v>
      </c>
      <c r="D105" s="1252">
        <v>0</v>
      </c>
      <c r="E105" s="1253">
        <v>299.465148</v>
      </c>
      <c r="F105" s="1254">
        <v>330.10166600000002</v>
      </c>
      <c r="G105" s="1255">
        <v>0</v>
      </c>
      <c r="H105" s="1256">
        <v>330.10166600000002</v>
      </c>
      <c r="I105" s="141"/>
      <c r="J105" s="141"/>
      <c r="K105" s="141"/>
    </row>
    <row r="106" spans="2:11" ht="12.75" hidden="1" customHeight="1">
      <c r="B106" s="1257" t="s">
        <v>24</v>
      </c>
      <c r="C106" s="1252">
        <v>0</v>
      </c>
      <c r="D106" s="1252">
        <v>0</v>
      </c>
      <c r="E106" s="1253">
        <v>0</v>
      </c>
      <c r="F106" s="1254">
        <v>0</v>
      </c>
      <c r="G106" s="1255">
        <v>0</v>
      </c>
      <c r="H106" s="1256">
        <v>0</v>
      </c>
      <c r="I106" s="141"/>
      <c r="J106" s="141"/>
      <c r="K106" s="141"/>
    </row>
    <row r="107" spans="2:11">
      <c r="B107" s="1257" t="s">
        <v>287</v>
      </c>
      <c r="C107" s="1252">
        <v>0</v>
      </c>
      <c r="D107" s="1252">
        <v>9.7659699999999994</v>
      </c>
      <c r="E107" s="1253">
        <v>9.7659699999999994</v>
      </c>
      <c r="F107" s="1254">
        <v>0</v>
      </c>
      <c r="G107" s="1255">
        <v>9.7659699999999994</v>
      </c>
      <c r="H107" s="1256">
        <v>9.7659699999999994</v>
      </c>
      <c r="I107" s="141"/>
      <c r="J107" s="141"/>
      <c r="K107" s="141"/>
    </row>
    <row r="108" spans="2:11">
      <c r="B108" s="1257" t="s">
        <v>288</v>
      </c>
      <c r="C108" s="1252">
        <v>70.352782000000005</v>
      </c>
      <c r="D108" s="1252">
        <v>0</v>
      </c>
      <c r="E108" s="1253">
        <v>70.352782000000005</v>
      </c>
      <c r="F108" s="1254">
        <v>73.322890999999998</v>
      </c>
      <c r="G108" s="1255">
        <v>0</v>
      </c>
      <c r="H108" s="1256">
        <v>73.322890999999998</v>
      </c>
      <c r="I108" s="141"/>
      <c r="J108" s="141"/>
      <c r="K108" s="141"/>
    </row>
    <row r="109" spans="2:11">
      <c r="B109" s="1251" t="s">
        <v>289</v>
      </c>
      <c r="C109" s="1252">
        <v>798.53737899999999</v>
      </c>
      <c r="D109" s="1252">
        <v>471.20290699999998</v>
      </c>
      <c r="E109" s="1253">
        <v>1269.740286</v>
      </c>
      <c r="F109" s="1254">
        <v>892.72425299999998</v>
      </c>
      <c r="G109" s="1255">
        <v>526.212626</v>
      </c>
      <c r="H109" s="1256">
        <v>1418.9368790000001</v>
      </c>
      <c r="I109" s="141"/>
      <c r="J109" s="141"/>
      <c r="K109" s="141"/>
    </row>
    <row r="110" spans="2:11">
      <c r="B110" s="1251" t="s">
        <v>290</v>
      </c>
      <c r="C110" s="1252">
        <v>1203.696514</v>
      </c>
      <c r="D110" s="1252">
        <v>165.19584899999998</v>
      </c>
      <c r="E110" s="1253">
        <v>1368.8923629999999</v>
      </c>
      <c r="F110" s="1254">
        <v>1366.703771</v>
      </c>
      <c r="G110" s="1255">
        <v>136.61023399999999</v>
      </c>
      <c r="H110" s="1256">
        <v>1503.314005</v>
      </c>
      <c r="I110" s="141"/>
      <c r="J110" s="141"/>
      <c r="K110" s="141"/>
    </row>
    <row r="111" spans="2:11">
      <c r="B111" s="1251" t="s">
        <v>291</v>
      </c>
      <c r="C111" s="1252">
        <v>509.17090400000001</v>
      </c>
      <c r="D111" s="1252">
        <v>223.905812</v>
      </c>
      <c r="E111" s="1253">
        <v>733.07671600000003</v>
      </c>
      <c r="F111" s="1254">
        <v>492.47157600000003</v>
      </c>
      <c r="G111" s="1255">
        <v>255.97961699999999</v>
      </c>
      <c r="H111" s="1256">
        <v>748.45119299999999</v>
      </c>
      <c r="I111" s="141"/>
      <c r="J111" s="141"/>
      <c r="K111" s="141"/>
    </row>
    <row r="112" spans="2:11">
      <c r="B112" s="1251" t="s">
        <v>292</v>
      </c>
      <c r="C112" s="1252">
        <v>201.948759</v>
      </c>
      <c r="D112" s="1252">
        <v>0</v>
      </c>
      <c r="E112" s="1253">
        <v>201.948759</v>
      </c>
      <c r="F112" s="1254">
        <v>71.923702000000006</v>
      </c>
      <c r="G112" s="1255">
        <v>4.969919</v>
      </c>
      <c r="H112" s="1256">
        <v>76.893620999999996</v>
      </c>
      <c r="I112" s="141"/>
      <c r="J112" s="141"/>
      <c r="K112" s="141"/>
    </row>
    <row r="113" spans="2:11">
      <c r="B113" s="1251" t="s">
        <v>293</v>
      </c>
      <c r="C113" s="1252">
        <v>127.708754</v>
      </c>
      <c r="D113" s="1252">
        <v>0</v>
      </c>
      <c r="E113" s="1253">
        <v>127.708754</v>
      </c>
      <c r="F113" s="1254">
        <v>128.81893600000001</v>
      </c>
      <c r="G113" s="1255">
        <v>0</v>
      </c>
      <c r="H113" s="1256">
        <v>128.81893600000001</v>
      </c>
      <c r="I113" s="141"/>
      <c r="J113" s="141"/>
      <c r="K113" s="141"/>
    </row>
    <row r="114" spans="2:11" ht="25.5">
      <c r="B114" s="1251" t="s">
        <v>294</v>
      </c>
      <c r="C114" s="1252">
        <v>10424.036028</v>
      </c>
      <c r="D114" s="1252">
        <v>8059.0906080000004</v>
      </c>
      <c r="E114" s="1253">
        <v>18483.126636000001</v>
      </c>
      <c r="F114" s="1254">
        <v>11465.162747</v>
      </c>
      <c r="G114" s="1255">
        <v>8593.8079839999991</v>
      </c>
      <c r="H114" s="1256">
        <v>20058.970731000001</v>
      </c>
      <c r="I114" s="141"/>
      <c r="J114" s="141"/>
      <c r="K114" s="141"/>
    </row>
    <row r="115" spans="2:11">
      <c r="B115" s="1251" t="s">
        <v>295</v>
      </c>
      <c r="C115" s="1252">
        <v>4761.078649</v>
      </c>
      <c r="D115" s="1252">
        <v>45.839476000000005</v>
      </c>
      <c r="E115" s="1253">
        <v>4806.9181250000001</v>
      </c>
      <c r="F115" s="1254">
        <v>5247.9226870000002</v>
      </c>
      <c r="G115" s="1255">
        <v>46.679858000000003</v>
      </c>
      <c r="H115" s="1256">
        <v>5294.6025449999997</v>
      </c>
      <c r="I115" s="141"/>
      <c r="J115" s="141"/>
      <c r="K115" s="141"/>
    </row>
    <row r="116" spans="2:11">
      <c r="B116" s="1251" t="s">
        <v>296</v>
      </c>
      <c r="C116" s="1252">
        <v>0</v>
      </c>
      <c r="D116" s="1252">
        <v>7898.6480599999995</v>
      </c>
      <c r="E116" s="1253">
        <v>7898.6480599999995</v>
      </c>
      <c r="F116" s="1254">
        <v>0</v>
      </c>
      <c r="G116" s="1255">
        <v>8418.3974999999991</v>
      </c>
      <c r="H116" s="1256">
        <v>8418.3974999999991</v>
      </c>
      <c r="I116" s="141"/>
      <c r="J116" s="141"/>
      <c r="K116" s="141"/>
    </row>
    <row r="117" spans="2:11">
      <c r="B117" s="1251" t="s">
        <v>297</v>
      </c>
      <c r="C117" s="1252">
        <v>5590.9903009999998</v>
      </c>
      <c r="D117" s="1252">
        <v>107.35012500000001</v>
      </c>
      <c r="E117" s="1253">
        <v>5698.3404259999998</v>
      </c>
      <c r="F117" s="1254">
        <v>6118.8990119999999</v>
      </c>
      <c r="G117" s="1255">
        <v>126.03514800000001</v>
      </c>
      <c r="H117" s="1256">
        <v>6244.9341599999998</v>
      </c>
      <c r="I117" s="141"/>
      <c r="J117" s="141"/>
      <c r="K117" s="141"/>
    </row>
    <row r="118" spans="2:11">
      <c r="B118" s="1251" t="s">
        <v>298</v>
      </c>
      <c r="C118" s="1252">
        <v>53.334477</v>
      </c>
      <c r="D118" s="1252">
        <v>0</v>
      </c>
      <c r="E118" s="1253">
        <v>53.334477</v>
      </c>
      <c r="F118" s="1254">
        <v>65.698573999999994</v>
      </c>
      <c r="G118" s="1255">
        <v>0</v>
      </c>
      <c r="H118" s="1256">
        <v>65.698573999999994</v>
      </c>
      <c r="I118" s="141"/>
      <c r="J118" s="141"/>
      <c r="K118" s="141"/>
    </row>
    <row r="119" spans="2:11" ht="12.75" hidden="1" customHeight="1">
      <c r="B119" s="1251" t="s">
        <v>25</v>
      </c>
      <c r="C119" s="1252">
        <v>0</v>
      </c>
      <c r="D119" s="1252">
        <v>0</v>
      </c>
      <c r="E119" s="1253">
        <v>0</v>
      </c>
      <c r="F119" s="1254">
        <v>0</v>
      </c>
      <c r="G119" s="1255">
        <v>0</v>
      </c>
      <c r="H119" s="1256">
        <v>0</v>
      </c>
      <c r="I119" s="141"/>
      <c r="J119" s="141"/>
      <c r="K119" s="141"/>
    </row>
    <row r="120" spans="2:11">
      <c r="B120" s="1251" t="s">
        <v>299</v>
      </c>
      <c r="C120" s="1252">
        <v>18.632600999999998</v>
      </c>
      <c r="D120" s="1252">
        <v>7.2529469999999998</v>
      </c>
      <c r="E120" s="1253">
        <v>25.885548</v>
      </c>
      <c r="F120" s="1254">
        <v>32.642474</v>
      </c>
      <c r="G120" s="1255">
        <v>2.695478</v>
      </c>
      <c r="H120" s="1256">
        <v>35.337952000000001</v>
      </c>
      <c r="I120" s="141"/>
      <c r="J120" s="141"/>
      <c r="K120" s="141"/>
    </row>
    <row r="121" spans="2:11" ht="38.25">
      <c r="B121" s="1251" t="s">
        <v>300</v>
      </c>
      <c r="C121" s="1252">
        <v>0</v>
      </c>
      <c r="D121" s="1252">
        <v>919.08139700000004</v>
      </c>
      <c r="E121" s="1253">
        <v>919.08139700000004</v>
      </c>
      <c r="F121" s="1254">
        <v>0</v>
      </c>
      <c r="G121" s="1255">
        <v>1401.851298</v>
      </c>
      <c r="H121" s="1256">
        <v>1401.851298</v>
      </c>
      <c r="I121" s="141"/>
      <c r="J121" s="141"/>
      <c r="K121" s="141"/>
    </row>
    <row r="122" spans="2:11">
      <c r="B122" s="1251" t="s">
        <v>301</v>
      </c>
      <c r="C122" s="1252">
        <v>90.733559999999997</v>
      </c>
      <c r="D122" s="1252">
        <v>4.7968469999999996</v>
      </c>
      <c r="E122" s="1253">
        <v>95.530407000000011</v>
      </c>
      <c r="F122" s="1254">
        <v>95.376536000000002</v>
      </c>
      <c r="G122" s="1255">
        <v>6.4431050000000001</v>
      </c>
      <c r="H122" s="1256">
        <v>101.819641</v>
      </c>
      <c r="I122" s="141"/>
      <c r="J122" s="141"/>
      <c r="K122" s="141"/>
    </row>
    <row r="123" spans="2:11">
      <c r="B123" s="1257" t="s">
        <v>302</v>
      </c>
      <c r="C123" s="1252">
        <v>73.181418999999991</v>
      </c>
      <c r="D123" s="1252">
        <v>4.7968469999999996</v>
      </c>
      <c r="E123" s="1253">
        <v>77.978266000000005</v>
      </c>
      <c r="F123" s="1254">
        <v>75.303038999999998</v>
      </c>
      <c r="G123" s="1255">
        <v>6.4431050000000001</v>
      </c>
      <c r="H123" s="1256">
        <v>81.746144000000001</v>
      </c>
      <c r="I123" s="141"/>
      <c r="J123" s="141"/>
      <c r="K123" s="141"/>
    </row>
    <row r="124" spans="2:11">
      <c r="B124" s="1257" t="s">
        <v>303</v>
      </c>
      <c r="C124" s="1252">
        <v>17.552140999999999</v>
      </c>
      <c r="D124" s="1252">
        <v>0</v>
      </c>
      <c r="E124" s="1253">
        <v>17.552140999999999</v>
      </c>
      <c r="F124" s="1254">
        <v>20.073497</v>
      </c>
      <c r="G124" s="1255">
        <v>0</v>
      </c>
      <c r="H124" s="1256">
        <v>20.073497</v>
      </c>
      <c r="I124" s="141"/>
      <c r="J124" s="141"/>
      <c r="K124" s="141"/>
    </row>
    <row r="125" spans="2:11" ht="25.5">
      <c r="B125" s="1251" t="s">
        <v>304</v>
      </c>
      <c r="C125" s="1252">
        <v>55.618639999999999</v>
      </c>
      <c r="D125" s="1252">
        <v>7.867648</v>
      </c>
      <c r="E125" s="1253">
        <v>63.486288000000002</v>
      </c>
      <c r="F125" s="1254">
        <v>47.871192999999998</v>
      </c>
      <c r="G125" s="1255">
        <v>9.4819200000000006</v>
      </c>
      <c r="H125" s="1256">
        <v>57.353113</v>
      </c>
      <c r="I125" s="141"/>
      <c r="J125" s="141"/>
      <c r="K125" s="141"/>
    </row>
    <row r="126" spans="2:11">
      <c r="B126" s="1257" t="s">
        <v>305</v>
      </c>
      <c r="C126" s="1252">
        <v>21.713474999999999</v>
      </c>
      <c r="D126" s="1252">
        <v>0.86814499999999994</v>
      </c>
      <c r="E126" s="1253">
        <v>22.581619999999997</v>
      </c>
      <c r="F126" s="1254">
        <v>22.524806999999999</v>
      </c>
      <c r="G126" s="1255">
        <v>2.3445360000000002</v>
      </c>
      <c r="H126" s="1256">
        <v>24.869343000000001</v>
      </c>
      <c r="I126" s="141"/>
      <c r="J126" s="141"/>
      <c r="K126" s="141"/>
    </row>
    <row r="127" spans="2:11">
      <c r="B127" s="1257" t="s">
        <v>306</v>
      </c>
      <c r="C127" s="1252">
        <v>33.905165000000004</v>
      </c>
      <c r="D127" s="1252">
        <v>6.9995029999999998</v>
      </c>
      <c r="E127" s="1253">
        <v>40.904668000000001</v>
      </c>
      <c r="F127" s="1254">
        <v>25.346385999999999</v>
      </c>
      <c r="G127" s="1255">
        <v>7.137384</v>
      </c>
      <c r="H127" s="1256">
        <v>32.48377</v>
      </c>
      <c r="I127" s="141"/>
      <c r="J127" s="141"/>
      <c r="K127" s="141"/>
    </row>
    <row r="128" spans="2:11" ht="57.75" customHeight="1">
      <c r="B128" s="1251" t="s">
        <v>307</v>
      </c>
      <c r="C128" s="1252">
        <v>0</v>
      </c>
      <c r="D128" s="1252">
        <v>114.604162</v>
      </c>
      <c r="E128" s="1253">
        <v>114.604162</v>
      </c>
      <c r="F128" s="1254">
        <v>0</v>
      </c>
      <c r="G128" s="1255">
        <v>110.287633</v>
      </c>
      <c r="H128" s="1256">
        <v>110.287633</v>
      </c>
      <c r="I128" s="141"/>
      <c r="J128" s="141"/>
      <c r="K128" s="141"/>
    </row>
    <row r="129" spans="2:11">
      <c r="B129" s="1251" t="s">
        <v>308</v>
      </c>
      <c r="C129" s="1252">
        <v>1724.0875859999999</v>
      </c>
      <c r="D129" s="1252">
        <v>242.819907</v>
      </c>
      <c r="E129" s="1253">
        <v>1966.9074929999999</v>
      </c>
      <c r="F129" s="1254">
        <v>1323.1823010000001</v>
      </c>
      <c r="G129" s="1255">
        <v>284.01281799999998</v>
      </c>
      <c r="H129" s="1256">
        <v>1607.195119</v>
      </c>
      <c r="I129" s="141"/>
      <c r="J129" s="141"/>
      <c r="K129" s="141"/>
    </row>
    <row r="130" spans="2:11" ht="30.75" customHeight="1">
      <c r="B130" s="1251" t="s">
        <v>309</v>
      </c>
      <c r="C130" s="1252">
        <v>126.13013099999999</v>
      </c>
      <c r="D130" s="1252">
        <v>2.9429999999999999E-3</v>
      </c>
      <c r="E130" s="1253">
        <v>126.13307399999999</v>
      </c>
      <c r="F130" s="1254">
        <v>6.6760169999999999</v>
      </c>
      <c r="G130" s="1255">
        <v>2.2799999999999999E-3</v>
      </c>
      <c r="H130" s="1256">
        <v>6.6782969999999997</v>
      </c>
      <c r="I130" s="141"/>
      <c r="J130" s="141"/>
      <c r="K130" s="141"/>
    </row>
    <row r="131" spans="2:11">
      <c r="B131" s="1257" t="s">
        <v>248</v>
      </c>
      <c r="C131" s="1252">
        <v>125.09244700000001</v>
      </c>
      <c r="D131" s="1252">
        <v>2.9429999999999999E-3</v>
      </c>
      <c r="E131" s="1253">
        <v>125.09538999999999</v>
      </c>
      <c r="F131" s="1254">
        <v>6.1803970000000001</v>
      </c>
      <c r="G131" s="1255">
        <v>2.2799999999999999E-3</v>
      </c>
      <c r="H131" s="1256">
        <v>6.182677</v>
      </c>
      <c r="I131" s="141"/>
      <c r="J131" s="141"/>
      <c r="K131" s="141"/>
    </row>
    <row r="132" spans="2:11" ht="12.75" hidden="1" customHeight="1">
      <c r="B132" s="1257" t="s">
        <v>26</v>
      </c>
      <c r="C132" s="1252">
        <v>0</v>
      </c>
      <c r="D132" s="1252">
        <v>0</v>
      </c>
      <c r="E132" s="1253">
        <v>0</v>
      </c>
      <c r="F132" s="1254">
        <v>0</v>
      </c>
      <c r="G132" s="1255">
        <v>0</v>
      </c>
      <c r="H132" s="1256">
        <v>0</v>
      </c>
      <c r="I132" s="141"/>
      <c r="J132" s="141"/>
      <c r="K132" s="141"/>
    </row>
    <row r="133" spans="2:11" ht="25.5">
      <c r="B133" s="1257" t="s">
        <v>310</v>
      </c>
      <c r="C133" s="1252">
        <v>1.0376840000000001</v>
      </c>
      <c r="D133" s="1252">
        <v>0</v>
      </c>
      <c r="E133" s="1253">
        <v>1.0376840000000001</v>
      </c>
      <c r="F133" s="1254">
        <v>0.49562</v>
      </c>
      <c r="G133" s="1255">
        <v>0</v>
      </c>
      <c r="H133" s="1256">
        <v>0.49562</v>
      </c>
      <c r="I133" s="141"/>
      <c r="J133" s="141"/>
      <c r="K133" s="141"/>
    </row>
    <row r="134" spans="2:11" ht="25.5">
      <c r="B134" s="1251" t="s">
        <v>311</v>
      </c>
      <c r="C134" s="1252">
        <v>880.12992299999996</v>
      </c>
      <c r="D134" s="1252">
        <v>28.729718000000002</v>
      </c>
      <c r="E134" s="1253">
        <v>908.8596409999999</v>
      </c>
      <c r="F134" s="1254">
        <v>553.782377</v>
      </c>
      <c r="G134" s="1255">
        <v>48.904181000000001</v>
      </c>
      <c r="H134" s="1256">
        <v>602.68655799999999</v>
      </c>
      <c r="I134" s="141"/>
      <c r="J134" s="141"/>
      <c r="K134" s="141"/>
    </row>
    <row r="135" spans="2:11" ht="25.5">
      <c r="B135" s="1257" t="s">
        <v>312</v>
      </c>
      <c r="C135" s="1252">
        <v>879.08327099999997</v>
      </c>
      <c r="D135" s="1252">
        <v>28.729718000000002</v>
      </c>
      <c r="E135" s="1253">
        <v>907.8129889999999</v>
      </c>
      <c r="F135" s="1254">
        <v>552.04931399999998</v>
      </c>
      <c r="G135" s="1255">
        <v>48.904181000000001</v>
      </c>
      <c r="H135" s="1256">
        <v>600.95349499999998</v>
      </c>
      <c r="I135" s="141"/>
      <c r="J135" s="141"/>
      <c r="K135" s="141"/>
    </row>
    <row r="136" spans="2:11" ht="12.75" hidden="1" customHeight="1">
      <c r="B136" s="1257" t="s">
        <v>27</v>
      </c>
      <c r="C136" s="1252">
        <v>0</v>
      </c>
      <c r="D136" s="1252">
        <v>0</v>
      </c>
      <c r="E136" s="1253">
        <v>0</v>
      </c>
      <c r="F136" s="1254">
        <v>0</v>
      </c>
      <c r="G136" s="1255">
        <v>0</v>
      </c>
      <c r="H136" s="1256">
        <v>0</v>
      </c>
      <c r="I136" s="141"/>
      <c r="J136" s="141"/>
      <c r="K136" s="141"/>
    </row>
    <row r="137" spans="2:11" ht="25.5">
      <c r="B137" s="1257" t="s">
        <v>313</v>
      </c>
      <c r="C137" s="1252">
        <v>1.0466520000000001</v>
      </c>
      <c r="D137" s="1252">
        <v>0</v>
      </c>
      <c r="E137" s="1253">
        <v>1.0466520000000001</v>
      </c>
      <c r="F137" s="1254">
        <v>1.733063</v>
      </c>
      <c r="G137" s="1255">
        <v>0</v>
      </c>
      <c r="H137" s="1256">
        <v>1.733063</v>
      </c>
      <c r="I137" s="141"/>
      <c r="J137" s="141"/>
      <c r="K137" s="141"/>
    </row>
    <row r="138" spans="2:11">
      <c r="B138" s="1251" t="s">
        <v>314</v>
      </c>
      <c r="C138" s="1252">
        <v>717.82753200000002</v>
      </c>
      <c r="D138" s="1252">
        <v>214.08724600000002</v>
      </c>
      <c r="E138" s="1253">
        <v>931.91477800000007</v>
      </c>
      <c r="F138" s="1254">
        <v>762.72390700000005</v>
      </c>
      <c r="G138" s="1255">
        <v>235.106357</v>
      </c>
      <c r="H138" s="1256">
        <v>997.83026400000006</v>
      </c>
      <c r="I138" s="141"/>
      <c r="J138" s="141"/>
      <c r="K138" s="141"/>
    </row>
    <row r="139" spans="2:11" ht="25.5">
      <c r="B139" s="1257" t="s">
        <v>315</v>
      </c>
      <c r="C139" s="1252">
        <v>349.953822</v>
      </c>
      <c r="D139" s="1252">
        <v>185.11290700000001</v>
      </c>
      <c r="E139" s="1253">
        <v>535.06672900000001</v>
      </c>
      <c r="F139" s="1254">
        <v>380.14124600000002</v>
      </c>
      <c r="G139" s="1255">
        <v>200.26929200000001</v>
      </c>
      <c r="H139" s="1256">
        <v>580.41053799999997</v>
      </c>
      <c r="I139" s="141"/>
      <c r="J139" s="141"/>
      <c r="K139" s="141"/>
    </row>
    <row r="140" spans="2:11">
      <c r="B140" s="1257" t="s">
        <v>316</v>
      </c>
      <c r="C140" s="1252">
        <v>99.467470000000006</v>
      </c>
      <c r="D140" s="1252">
        <v>0</v>
      </c>
      <c r="E140" s="1253">
        <v>99.467470000000006</v>
      </c>
      <c r="F140" s="1254">
        <v>90.687797000000003</v>
      </c>
      <c r="G140" s="1255">
        <v>0</v>
      </c>
      <c r="H140" s="1256">
        <v>90.687797000000003</v>
      </c>
      <c r="I140" s="141"/>
      <c r="J140" s="141"/>
      <c r="K140" s="141"/>
    </row>
    <row r="141" spans="2:11">
      <c r="B141" s="1257" t="s">
        <v>317</v>
      </c>
      <c r="C141" s="1252">
        <v>268.40623999999997</v>
      </c>
      <c r="D141" s="1252">
        <v>28.974339000000001</v>
      </c>
      <c r="E141" s="1253">
        <v>297.38057900000001</v>
      </c>
      <c r="F141" s="1254">
        <v>291.89486399999998</v>
      </c>
      <c r="G141" s="1255">
        <v>34.837065000000003</v>
      </c>
      <c r="H141" s="1256">
        <v>326.73192899999998</v>
      </c>
      <c r="I141" s="141"/>
      <c r="J141" s="141"/>
      <c r="K141" s="141"/>
    </row>
    <row r="142" spans="2:11">
      <c r="B142" s="1251" t="s">
        <v>320</v>
      </c>
      <c r="C142" s="1252">
        <v>435.537756</v>
      </c>
      <c r="D142" s="1252">
        <v>22.169418</v>
      </c>
      <c r="E142" s="1253">
        <v>457.70717400000001</v>
      </c>
      <c r="F142" s="1254">
        <v>961.20650999999998</v>
      </c>
      <c r="G142" s="1255">
        <v>33.468074999999999</v>
      </c>
      <c r="H142" s="1256">
        <v>994.67458499999998</v>
      </c>
      <c r="I142" s="141"/>
      <c r="J142" s="141"/>
      <c r="K142" s="141"/>
    </row>
    <row r="143" spans="2:11" ht="38.25" hidden="1" customHeight="1">
      <c r="B143" s="1262" t="s">
        <v>28</v>
      </c>
      <c r="C143" s="1252">
        <v>0</v>
      </c>
      <c r="D143" s="1252">
        <v>0</v>
      </c>
      <c r="E143" s="1253">
        <v>0</v>
      </c>
      <c r="F143" s="1254">
        <v>0</v>
      </c>
      <c r="G143" s="1255">
        <v>0</v>
      </c>
      <c r="H143" s="1256">
        <v>0</v>
      </c>
      <c r="I143" s="141"/>
      <c r="J143" s="141"/>
      <c r="K143" s="141"/>
    </row>
    <row r="144" spans="2:11">
      <c r="B144" s="1251" t="s">
        <v>319</v>
      </c>
      <c r="C144" s="1252">
        <v>18833.777134</v>
      </c>
      <c r="D144" s="1252">
        <v>11555.423050000001</v>
      </c>
      <c r="E144" s="1253">
        <v>30389.200184000001</v>
      </c>
      <c r="F144" s="1254">
        <v>20989.956278000001</v>
      </c>
      <c r="G144" s="1255">
        <v>13063.819506</v>
      </c>
      <c r="H144" s="1256">
        <v>34053.775783999998</v>
      </c>
      <c r="I144" s="141"/>
      <c r="J144" s="141"/>
      <c r="K144" s="141"/>
    </row>
    <row r="145" spans="1:11" ht="13.5" thickBot="1">
      <c r="A145" s="139"/>
      <c r="B145" s="142" t="s">
        <v>318</v>
      </c>
      <c r="C145" s="1263">
        <v>1694.0396619999999</v>
      </c>
      <c r="D145" s="1263">
        <v>4.2202229999999998</v>
      </c>
      <c r="E145" s="1264">
        <v>1698.2598849999999</v>
      </c>
      <c r="F145" s="1265">
        <v>1837.0035929999999</v>
      </c>
      <c r="G145" s="1266">
        <v>0.123322</v>
      </c>
      <c r="H145" s="1267">
        <v>1837.1269150000001</v>
      </c>
      <c r="I145" s="141"/>
      <c r="J145" s="141"/>
      <c r="K145" s="141"/>
    </row>
    <row r="146" spans="1:11" s="139" customFormat="1">
      <c r="B146" s="136"/>
      <c r="C146" s="294"/>
      <c r="D146" s="294"/>
      <c r="E146" s="293"/>
      <c r="F146" s="294"/>
      <c r="G146" s="294"/>
      <c r="H146" s="293"/>
    </row>
    <row r="147" spans="1:11" s="139" customFormat="1">
      <c r="B147" s="136"/>
      <c r="C147" s="294"/>
      <c r="D147" s="294"/>
      <c r="E147" s="293"/>
      <c r="F147" s="294"/>
      <c r="G147" s="294"/>
      <c r="H147" s="293"/>
    </row>
    <row r="148" spans="1:11" s="139" customFormat="1">
      <c r="B148" s="136"/>
      <c r="C148" s="294"/>
      <c r="D148" s="294"/>
      <c r="E148" s="293"/>
      <c r="F148" s="294"/>
      <c r="G148" s="294"/>
      <c r="H148" s="293"/>
    </row>
    <row r="149" spans="1:11" s="139" customFormat="1">
      <c r="B149" s="136"/>
      <c r="C149" s="294"/>
      <c r="D149" s="294"/>
      <c r="E149" s="293"/>
      <c r="F149" s="294"/>
      <c r="G149" s="294"/>
      <c r="H149" s="293"/>
    </row>
    <row r="150" spans="1:11" s="139" customFormat="1">
      <c r="B150" s="136"/>
      <c r="C150" s="294"/>
      <c r="D150" s="294"/>
      <c r="E150" s="293"/>
      <c r="F150" s="294"/>
      <c r="G150" s="294"/>
      <c r="H150" s="293"/>
    </row>
    <row r="151" spans="1:11" s="139" customFormat="1">
      <c r="B151" s="136"/>
      <c r="C151" s="294"/>
      <c r="D151" s="294"/>
      <c r="E151" s="293"/>
      <c r="F151" s="294"/>
      <c r="G151" s="294"/>
      <c r="H151" s="293"/>
    </row>
    <row r="152" spans="1:11" s="139" customFormat="1">
      <c r="B152" s="136"/>
      <c r="C152" s="294"/>
      <c r="D152" s="294"/>
      <c r="E152" s="293"/>
      <c r="F152" s="294"/>
      <c r="G152" s="294"/>
      <c r="H152" s="293"/>
    </row>
    <row r="153" spans="1:11" s="139" customFormat="1">
      <c r="B153" s="136"/>
      <c r="C153" s="294"/>
      <c r="D153" s="294"/>
      <c r="E153" s="293"/>
      <c r="F153" s="294"/>
      <c r="G153" s="294"/>
      <c r="H153" s="293"/>
    </row>
    <row r="154" spans="1:11" s="139" customFormat="1">
      <c r="B154" s="136"/>
      <c r="C154" s="294"/>
      <c r="D154" s="294"/>
      <c r="E154" s="293"/>
      <c r="F154" s="294"/>
      <c r="G154" s="294"/>
      <c r="H154" s="293"/>
    </row>
    <row r="155" spans="1:11" s="139" customFormat="1">
      <c r="B155" s="136"/>
      <c r="C155" s="294"/>
      <c r="D155" s="294"/>
      <c r="E155" s="293"/>
      <c r="F155" s="294"/>
      <c r="G155" s="294"/>
      <c r="H155" s="293"/>
    </row>
    <row r="156" spans="1:11" s="139" customFormat="1">
      <c r="B156" s="136"/>
      <c r="C156" s="294"/>
      <c r="D156" s="294"/>
      <c r="E156" s="293"/>
      <c r="F156" s="294"/>
      <c r="G156" s="294"/>
      <c r="H156" s="293"/>
    </row>
    <row r="157" spans="1:11" s="139" customFormat="1">
      <c r="B157" s="136"/>
      <c r="C157" s="294"/>
      <c r="D157" s="294"/>
      <c r="E157" s="293"/>
      <c r="F157" s="294"/>
      <c r="G157" s="294"/>
      <c r="H157" s="293"/>
    </row>
    <row r="158" spans="1:11" s="139" customFormat="1">
      <c r="B158" s="136"/>
      <c r="C158" s="294"/>
      <c r="D158" s="294"/>
      <c r="E158" s="293"/>
      <c r="F158" s="294"/>
      <c r="G158" s="294"/>
      <c r="H158" s="293"/>
    </row>
    <row r="159" spans="1:11" s="139" customFormat="1">
      <c r="B159" s="136"/>
      <c r="C159" s="294"/>
      <c r="D159" s="294"/>
      <c r="E159" s="293"/>
      <c r="F159" s="294"/>
      <c r="G159" s="294"/>
      <c r="H159" s="293"/>
    </row>
    <row r="160" spans="1:11" s="139" customFormat="1">
      <c r="B160" s="136"/>
      <c r="C160" s="294"/>
      <c r="D160" s="294"/>
      <c r="E160" s="293"/>
      <c r="F160" s="294"/>
      <c r="G160" s="294"/>
      <c r="H160" s="293"/>
    </row>
    <row r="161" spans="2:8" s="139" customFormat="1">
      <c r="B161" s="136"/>
      <c r="C161" s="294"/>
      <c r="D161" s="294"/>
      <c r="E161" s="293"/>
      <c r="F161" s="294"/>
      <c r="G161" s="294"/>
      <c r="H161" s="293"/>
    </row>
    <row r="162" spans="2:8" s="139" customFormat="1">
      <c r="B162" s="136"/>
      <c r="C162" s="294"/>
      <c r="D162" s="294"/>
      <c r="E162" s="293"/>
      <c r="F162" s="294"/>
      <c r="G162" s="294"/>
      <c r="H162" s="293"/>
    </row>
    <row r="163" spans="2:8" s="139" customFormat="1">
      <c r="B163" s="136"/>
      <c r="C163" s="294"/>
      <c r="D163" s="294"/>
      <c r="E163" s="293"/>
      <c r="F163" s="294"/>
      <c r="G163" s="294"/>
      <c r="H163" s="293"/>
    </row>
    <row r="164" spans="2:8" s="139" customFormat="1">
      <c r="B164" s="136"/>
      <c r="C164" s="294"/>
      <c r="D164" s="294"/>
      <c r="E164" s="293"/>
      <c r="F164" s="294"/>
      <c r="G164" s="294"/>
      <c r="H164" s="293"/>
    </row>
    <row r="165" spans="2:8" s="139" customFormat="1">
      <c r="B165" s="136"/>
      <c r="C165" s="294"/>
      <c r="D165" s="294"/>
      <c r="E165" s="293"/>
      <c r="F165" s="294"/>
      <c r="G165" s="294"/>
      <c r="H165" s="293"/>
    </row>
    <row r="166" spans="2:8" s="139" customFormat="1">
      <c r="B166" s="136"/>
      <c r="C166" s="294"/>
      <c r="D166" s="294"/>
      <c r="E166" s="293"/>
      <c r="F166" s="294"/>
      <c r="G166" s="294"/>
      <c r="H166" s="293"/>
    </row>
    <row r="167" spans="2:8" s="139" customFormat="1">
      <c r="B167" s="136"/>
      <c r="C167" s="294"/>
      <c r="D167" s="294"/>
      <c r="E167" s="293"/>
      <c r="F167" s="294"/>
      <c r="G167" s="294"/>
      <c r="H167" s="293"/>
    </row>
    <row r="168" spans="2:8" s="139" customFormat="1">
      <c r="B168" s="136"/>
      <c r="C168" s="294"/>
      <c r="D168" s="294"/>
      <c r="E168" s="293"/>
      <c r="F168" s="294"/>
      <c r="G168" s="294"/>
      <c r="H168" s="293"/>
    </row>
    <row r="169" spans="2:8" s="139" customFormat="1">
      <c r="B169" s="136"/>
      <c r="C169" s="294"/>
      <c r="D169" s="294"/>
      <c r="E169" s="293"/>
      <c r="F169" s="294"/>
      <c r="G169" s="294"/>
      <c r="H169" s="293"/>
    </row>
    <row r="170" spans="2:8" s="139" customFormat="1">
      <c r="B170" s="136"/>
      <c r="C170" s="294"/>
      <c r="D170" s="294"/>
      <c r="E170" s="293"/>
      <c r="F170" s="294"/>
      <c r="G170" s="294"/>
      <c r="H170" s="293"/>
    </row>
    <row r="171" spans="2:8" s="139" customFormat="1">
      <c r="B171" s="136"/>
      <c r="C171" s="294"/>
      <c r="D171" s="294"/>
      <c r="E171" s="293"/>
      <c r="F171" s="294"/>
      <c r="G171" s="294"/>
      <c r="H171" s="293"/>
    </row>
    <row r="172" spans="2:8" s="139" customFormat="1">
      <c r="B172" s="136"/>
      <c r="C172" s="294"/>
      <c r="D172" s="294"/>
      <c r="E172" s="293"/>
      <c r="F172" s="294"/>
      <c r="G172" s="294"/>
      <c r="H172" s="293"/>
    </row>
    <row r="173" spans="2:8" s="139" customFormat="1">
      <c r="B173" s="136"/>
      <c r="C173" s="294"/>
      <c r="D173" s="294"/>
      <c r="E173" s="293"/>
      <c r="F173" s="294"/>
      <c r="G173" s="294"/>
      <c r="H173" s="293"/>
    </row>
    <row r="174" spans="2:8" s="139" customFormat="1">
      <c r="B174" s="136"/>
      <c r="C174" s="294"/>
      <c r="D174" s="294"/>
      <c r="E174" s="293"/>
      <c r="F174" s="294"/>
      <c r="G174" s="294"/>
      <c r="H174" s="293"/>
    </row>
    <row r="175" spans="2:8" s="139" customFormat="1">
      <c r="B175" s="136"/>
      <c r="C175" s="294"/>
      <c r="D175" s="294"/>
      <c r="E175" s="293"/>
      <c r="F175" s="294"/>
      <c r="G175" s="294"/>
      <c r="H175" s="293"/>
    </row>
    <row r="176" spans="2:8" s="139" customFormat="1">
      <c r="B176" s="136"/>
      <c r="C176" s="294"/>
      <c r="D176" s="294"/>
      <c r="E176" s="293"/>
      <c r="F176" s="294"/>
      <c r="G176" s="294"/>
      <c r="H176" s="293"/>
    </row>
    <row r="177" spans="2:8" s="139" customFormat="1">
      <c r="B177" s="136"/>
      <c r="C177" s="294"/>
      <c r="D177" s="294"/>
      <c r="E177" s="293"/>
      <c r="F177" s="294"/>
      <c r="G177" s="294"/>
      <c r="H177" s="293"/>
    </row>
    <row r="178" spans="2:8" s="139" customFormat="1">
      <c r="B178" s="136"/>
      <c r="C178" s="294"/>
      <c r="D178" s="294"/>
      <c r="E178" s="293"/>
      <c r="F178" s="294"/>
      <c r="G178" s="294"/>
      <c r="H178" s="293"/>
    </row>
    <row r="179" spans="2:8" s="139" customFormat="1">
      <c r="B179" s="136"/>
      <c r="C179" s="294"/>
      <c r="D179" s="294"/>
      <c r="E179" s="293"/>
      <c r="F179" s="294"/>
      <c r="G179" s="294"/>
      <c r="H179" s="293"/>
    </row>
    <row r="180" spans="2:8" s="139" customFormat="1">
      <c r="B180" s="136"/>
      <c r="C180" s="294"/>
      <c r="D180" s="294"/>
      <c r="E180" s="293"/>
      <c r="F180" s="294"/>
      <c r="G180" s="294"/>
      <c r="H180" s="293"/>
    </row>
    <row r="181" spans="2:8" s="139" customFormat="1">
      <c r="B181" s="136"/>
      <c r="C181" s="294"/>
      <c r="D181" s="294"/>
      <c r="E181" s="293"/>
      <c r="F181" s="294"/>
      <c r="G181" s="294"/>
      <c r="H181" s="293"/>
    </row>
    <row r="182" spans="2:8" s="139" customFormat="1">
      <c r="B182" s="136"/>
      <c r="C182" s="294"/>
      <c r="D182" s="294"/>
      <c r="E182" s="293"/>
      <c r="F182" s="294"/>
      <c r="G182" s="294"/>
      <c r="H182" s="293"/>
    </row>
    <row r="183" spans="2:8" s="139" customFormat="1">
      <c r="B183" s="136"/>
      <c r="C183" s="294"/>
      <c r="D183" s="294"/>
      <c r="E183" s="293"/>
      <c r="F183" s="294"/>
      <c r="G183" s="294"/>
      <c r="H183" s="293"/>
    </row>
    <row r="184" spans="2:8" s="139" customFormat="1">
      <c r="B184" s="136"/>
      <c r="C184" s="294"/>
      <c r="D184" s="294"/>
      <c r="E184" s="293"/>
      <c r="F184" s="294"/>
      <c r="G184" s="294"/>
      <c r="H184" s="293"/>
    </row>
    <row r="185" spans="2:8" s="139" customFormat="1">
      <c r="B185" s="136"/>
      <c r="C185" s="294"/>
      <c r="D185" s="294"/>
      <c r="E185" s="293"/>
      <c r="F185" s="294"/>
      <c r="G185" s="294"/>
      <c r="H185" s="293"/>
    </row>
    <row r="186" spans="2:8" s="139" customFormat="1">
      <c r="B186" s="136"/>
      <c r="C186" s="294"/>
      <c r="D186" s="294"/>
      <c r="E186" s="293"/>
      <c r="F186" s="294"/>
      <c r="G186" s="294"/>
      <c r="H186" s="293"/>
    </row>
    <row r="187" spans="2:8" s="139" customFormat="1">
      <c r="B187" s="136"/>
      <c r="C187" s="294"/>
      <c r="D187" s="294"/>
      <c r="E187" s="293"/>
      <c r="F187" s="294"/>
      <c r="G187" s="294"/>
      <c r="H187" s="293"/>
    </row>
    <row r="188" spans="2:8" s="139" customFormat="1">
      <c r="B188" s="136"/>
      <c r="C188" s="294"/>
      <c r="D188" s="294"/>
      <c r="E188" s="293"/>
      <c r="F188" s="294"/>
      <c r="G188" s="294"/>
      <c r="H188" s="293"/>
    </row>
    <row r="189" spans="2:8" s="139" customFormat="1">
      <c r="B189" s="136"/>
      <c r="C189" s="294"/>
      <c r="D189" s="294"/>
      <c r="E189" s="293"/>
      <c r="F189" s="294"/>
      <c r="G189" s="294"/>
      <c r="H189" s="293"/>
    </row>
    <row r="190" spans="2:8" s="139" customFormat="1">
      <c r="B190" s="136"/>
      <c r="C190" s="294"/>
      <c r="D190" s="294"/>
      <c r="E190" s="293"/>
      <c r="F190" s="294"/>
      <c r="G190" s="294"/>
      <c r="H190" s="293"/>
    </row>
    <row r="191" spans="2:8" s="139" customFormat="1">
      <c r="B191" s="136"/>
      <c r="C191" s="294"/>
      <c r="D191" s="294"/>
      <c r="E191" s="293"/>
      <c r="F191" s="294"/>
      <c r="G191" s="294"/>
      <c r="H191" s="293"/>
    </row>
    <row r="192" spans="2:8" s="139" customFormat="1">
      <c r="B192" s="136"/>
      <c r="C192" s="294"/>
      <c r="D192" s="294"/>
      <c r="E192" s="293"/>
      <c r="F192" s="294"/>
      <c r="G192" s="294"/>
      <c r="H192" s="293"/>
    </row>
    <row r="193" spans="2:8" s="139" customFormat="1">
      <c r="B193" s="136"/>
      <c r="C193" s="294"/>
      <c r="D193" s="294"/>
      <c r="E193" s="293"/>
      <c r="F193" s="294"/>
      <c r="G193" s="294"/>
      <c r="H193" s="293"/>
    </row>
    <row r="194" spans="2:8" s="139" customFormat="1">
      <c r="B194" s="136"/>
      <c r="C194" s="294"/>
      <c r="D194" s="294"/>
      <c r="E194" s="293"/>
      <c r="F194" s="294"/>
      <c r="G194" s="294"/>
      <c r="H194" s="293"/>
    </row>
    <row r="195" spans="2:8" s="139" customFormat="1">
      <c r="B195" s="136"/>
      <c r="C195" s="294"/>
      <c r="D195" s="294"/>
      <c r="E195" s="293"/>
      <c r="F195" s="294"/>
      <c r="G195" s="294"/>
      <c r="H195" s="293"/>
    </row>
    <row r="196" spans="2:8" s="139" customFormat="1">
      <c r="B196" s="136"/>
      <c r="C196" s="294"/>
      <c r="D196" s="294"/>
      <c r="E196" s="293"/>
      <c r="F196" s="294"/>
      <c r="G196" s="294"/>
      <c r="H196" s="293"/>
    </row>
    <row r="197" spans="2:8" s="139" customFormat="1">
      <c r="B197" s="136"/>
      <c r="C197" s="294"/>
      <c r="D197" s="294"/>
      <c r="E197" s="293"/>
      <c r="F197" s="294"/>
      <c r="G197" s="294"/>
      <c r="H197" s="293"/>
    </row>
    <row r="198" spans="2:8" s="139" customFormat="1">
      <c r="B198" s="136"/>
      <c r="C198" s="294"/>
      <c r="D198" s="294"/>
      <c r="E198" s="293"/>
      <c r="F198" s="294"/>
      <c r="G198" s="294"/>
      <c r="H198" s="293"/>
    </row>
    <row r="199" spans="2:8" s="139" customFormat="1">
      <c r="B199" s="136"/>
      <c r="C199" s="294"/>
      <c r="D199" s="294"/>
      <c r="E199" s="293"/>
      <c r="F199" s="294"/>
      <c r="G199" s="294"/>
      <c r="H199" s="293"/>
    </row>
    <row r="200" spans="2:8" s="139" customFormat="1">
      <c r="B200" s="136"/>
      <c r="C200" s="294"/>
      <c r="D200" s="294"/>
      <c r="E200" s="293"/>
      <c r="F200" s="294"/>
      <c r="G200" s="294"/>
      <c r="H200" s="293"/>
    </row>
    <row r="201" spans="2:8" s="139" customFormat="1">
      <c r="B201" s="136"/>
      <c r="C201" s="294"/>
      <c r="D201" s="294"/>
      <c r="E201" s="293"/>
      <c r="F201" s="294"/>
      <c r="G201" s="294"/>
      <c r="H201" s="293"/>
    </row>
    <row r="202" spans="2:8" s="139" customFormat="1">
      <c r="B202" s="136"/>
      <c r="C202" s="294"/>
      <c r="D202" s="294"/>
      <c r="E202" s="293"/>
      <c r="F202" s="294"/>
      <c r="G202" s="294"/>
      <c r="H202" s="293"/>
    </row>
    <row r="203" spans="2:8" s="139" customFormat="1">
      <c r="B203" s="136"/>
      <c r="C203" s="294"/>
      <c r="D203" s="294"/>
      <c r="E203" s="293"/>
      <c r="F203" s="294"/>
      <c r="G203" s="294"/>
      <c r="H203" s="293"/>
    </row>
    <row r="204" spans="2:8" s="139" customFormat="1">
      <c r="B204" s="136"/>
      <c r="C204" s="294"/>
      <c r="D204" s="294"/>
      <c r="E204" s="293"/>
      <c r="F204" s="294"/>
      <c r="G204" s="294"/>
      <c r="H204" s="293"/>
    </row>
    <row r="205" spans="2:8" s="139" customFormat="1">
      <c r="B205" s="136"/>
      <c r="C205" s="294"/>
      <c r="D205" s="294"/>
      <c r="E205" s="293"/>
      <c r="F205" s="294"/>
      <c r="G205" s="294"/>
      <c r="H205" s="293"/>
    </row>
    <row r="206" spans="2:8" s="139" customFormat="1">
      <c r="B206" s="136"/>
      <c r="C206" s="294"/>
      <c r="D206" s="294"/>
      <c r="E206" s="293"/>
      <c r="F206" s="294"/>
      <c r="G206" s="294"/>
      <c r="H206" s="293"/>
    </row>
    <row r="207" spans="2:8" s="139" customFormat="1">
      <c r="B207" s="136"/>
      <c r="C207" s="294"/>
      <c r="D207" s="294"/>
      <c r="E207" s="293"/>
      <c r="F207" s="294"/>
      <c r="G207" s="294"/>
      <c r="H207" s="293"/>
    </row>
    <row r="208" spans="2:8" s="139" customFormat="1">
      <c r="B208" s="136"/>
      <c r="C208" s="294"/>
      <c r="D208" s="294"/>
      <c r="E208" s="293"/>
      <c r="F208" s="294"/>
      <c r="G208" s="294"/>
      <c r="H208" s="293"/>
    </row>
    <row r="209" spans="2:8" s="139" customFormat="1">
      <c r="B209" s="136"/>
      <c r="C209" s="294"/>
      <c r="D209" s="294"/>
      <c r="E209" s="293"/>
      <c r="F209" s="294"/>
      <c r="G209" s="294"/>
      <c r="H209" s="293"/>
    </row>
    <row r="210" spans="2:8" s="139" customFormat="1">
      <c r="B210" s="136"/>
      <c r="C210" s="294"/>
      <c r="D210" s="294"/>
      <c r="E210" s="293"/>
      <c r="F210" s="294"/>
      <c r="G210" s="294"/>
      <c r="H210" s="293"/>
    </row>
    <row r="211" spans="2:8" s="139" customFormat="1">
      <c r="B211" s="136"/>
      <c r="C211" s="294"/>
      <c r="D211" s="294"/>
      <c r="E211" s="293"/>
      <c r="F211" s="294"/>
      <c r="G211" s="294"/>
      <c r="H211" s="293"/>
    </row>
    <row r="212" spans="2:8" s="139" customFormat="1">
      <c r="B212" s="136"/>
      <c r="C212" s="294"/>
      <c r="D212" s="294"/>
      <c r="E212" s="293"/>
      <c r="F212" s="294"/>
      <c r="G212" s="294"/>
      <c r="H212" s="293"/>
    </row>
    <row r="213" spans="2:8" s="139" customFormat="1">
      <c r="B213" s="136"/>
      <c r="C213" s="294"/>
      <c r="D213" s="294"/>
      <c r="E213" s="293"/>
      <c r="F213" s="294"/>
      <c r="G213" s="294"/>
      <c r="H213" s="293"/>
    </row>
    <row r="214" spans="2:8" s="139" customFormat="1">
      <c r="B214" s="136"/>
      <c r="C214" s="294"/>
      <c r="D214" s="294"/>
      <c r="E214" s="293"/>
      <c r="F214" s="294"/>
      <c r="G214" s="294"/>
      <c r="H214" s="293"/>
    </row>
    <row r="215" spans="2:8" s="139" customFormat="1">
      <c r="B215" s="136"/>
      <c r="C215" s="294"/>
      <c r="D215" s="294"/>
      <c r="E215" s="293"/>
      <c r="F215" s="294"/>
      <c r="G215" s="294"/>
      <c r="H215" s="293"/>
    </row>
    <row r="216" spans="2:8" s="139" customFormat="1">
      <c r="B216" s="136"/>
      <c r="C216" s="294"/>
      <c r="D216" s="294"/>
      <c r="E216" s="293"/>
      <c r="F216" s="294"/>
      <c r="G216" s="294"/>
      <c r="H216" s="293"/>
    </row>
    <row r="217" spans="2:8" s="139" customFormat="1">
      <c r="B217" s="136"/>
      <c r="C217" s="294"/>
      <c r="D217" s="294"/>
      <c r="E217" s="293"/>
      <c r="F217" s="294"/>
      <c r="G217" s="294"/>
      <c r="H217" s="293"/>
    </row>
    <row r="218" spans="2:8" s="139" customFormat="1">
      <c r="B218" s="136"/>
      <c r="C218" s="294"/>
      <c r="D218" s="294"/>
      <c r="E218" s="293"/>
      <c r="F218" s="294"/>
      <c r="G218" s="294"/>
      <c r="H218" s="293"/>
    </row>
    <row r="219" spans="2:8" s="139" customFormat="1">
      <c r="B219" s="136"/>
      <c r="C219" s="294"/>
      <c r="D219" s="294"/>
      <c r="E219" s="293"/>
      <c r="F219" s="294"/>
      <c r="G219" s="294"/>
      <c r="H219" s="293"/>
    </row>
    <row r="220" spans="2:8" s="139" customFormat="1">
      <c r="B220" s="136"/>
      <c r="C220" s="294"/>
      <c r="D220" s="294"/>
      <c r="E220" s="293"/>
      <c r="F220" s="294"/>
      <c r="G220" s="294"/>
      <c r="H220" s="293"/>
    </row>
    <row r="221" spans="2:8" s="139" customFormat="1">
      <c r="B221" s="136"/>
      <c r="C221" s="294"/>
      <c r="D221" s="294"/>
      <c r="E221" s="293"/>
      <c r="F221" s="294"/>
      <c r="G221" s="294"/>
      <c r="H221" s="293"/>
    </row>
    <row r="222" spans="2:8" s="139" customFormat="1">
      <c r="B222" s="136"/>
      <c r="C222" s="294"/>
      <c r="D222" s="294"/>
      <c r="E222" s="293"/>
      <c r="F222" s="294"/>
      <c r="G222" s="294"/>
      <c r="H222" s="293"/>
    </row>
    <row r="223" spans="2:8" s="139" customFormat="1">
      <c r="B223" s="136"/>
      <c r="C223" s="294"/>
      <c r="D223" s="294"/>
      <c r="E223" s="293"/>
      <c r="F223" s="294"/>
      <c r="G223" s="294"/>
      <c r="H223" s="293"/>
    </row>
    <row r="224" spans="2:8" s="139" customFormat="1">
      <c r="B224" s="136"/>
      <c r="C224" s="294"/>
      <c r="D224" s="294"/>
      <c r="E224" s="293"/>
      <c r="F224" s="294"/>
      <c r="G224" s="294"/>
      <c r="H224" s="293"/>
    </row>
    <row r="225" spans="2:8" s="139" customFormat="1">
      <c r="B225" s="136"/>
      <c r="C225" s="294"/>
      <c r="D225" s="294"/>
      <c r="E225" s="293"/>
      <c r="F225" s="294"/>
      <c r="G225" s="294"/>
      <c r="H225" s="293"/>
    </row>
    <row r="226" spans="2:8" s="139" customFormat="1">
      <c r="B226" s="136"/>
      <c r="C226" s="294"/>
      <c r="D226" s="294"/>
      <c r="E226" s="293"/>
      <c r="F226" s="294"/>
      <c r="G226" s="294"/>
      <c r="H226" s="293"/>
    </row>
    <row r="227" spans="2:8" s="139" customFormat="1">
      <c r="B227" s="136"/>
      <c r="C227" s="294"/>
      <c r="D227" s="294"/>
      <c r="E227" s="293"/>
      <c r="F227" s="294"/>
      <c r="G227" s="294"/>
      <c r="H227" s="293"/>
    </row>
    <row r="228" spans="2:8" s="139" customFormat="1">
      <c r="B228" s="136"/>
      <c r="C228" s="294"/>
      <c r="D228" s="294"/>
      <c r="E228" s="293"/>
      <c r="F228" s="294"/>
      <c r="G228" s="294"/>
      <c r="H228" s="293"/>
    </row>
    <row r="229" spans="2:8" s="139" customFormat="1">
      <c r="B229" s="136"/>
      <c r="C229" s="294"/>
      <c r="D229" s="294"/>
      <c r="E229" s="293"/>
      <c r="F229" s="294"/>
      <c r="G229" s="294"/>
      <c r="H229" s="293"/>
    </row>
    <row r="230" spans="2:8" s="139" customFormat="1">
      <c r="B230" s="136"/>
      <c r="C230" s="294"/>
      <c r="D230" s="294"/>
      <c r="E230" s="293"/>
      <c r="F230" s="294"/>
      <c r="G230" s="294"/>
      <c r="H230" s="293"/>
    </row>
    <row r="231" spans="2:8" s="139" customFormat="1">
      <c r="B231" s="136"/>
      <c r="C231" s="294"/>
      <c r="D231" s="294"/>
      <c r="E231" s="293"/>
      <c r="F231" s="294"/>
      <c r="G231" s="294"/>
      <c r="H231" s="293"/>
    </row>
    <row r="232" spans="2:8" s="139" customFormat="1">
      <c r="B232" s="136"/>
      <c r="C232" s="294"/>
      <c r="D232" s="294"/>
      <c r="E232" s="293"/>
      <c r="F232" s="294"/>
      <c r="G232" s="294"/>
      <c r="H232" s="293"/>
    </row>
    <row r="233" spans="2:8" s="139" customFormat="1">
      <c r="B233" s="136"/>
      <c r="C233" s="294"/>
      <c r="D233" s="294"/>
      <c r="E233" s="293"/>
      <c r="F233" s="294"/>
      <c r="G233" s="294"/>
      <c r="H233" s="293"/>
    </row>
    <row r="234" spans="2:8" s="139" customFormat="1">
      <c r="B234" s="136"/>
      <c r="C234" s="294"/>
      <c r="D234" s="294"/>
      <c r="E234" s="293"/>
      <c r="F234" s="294"/>
      <c r="G234" s="294"/>
      <c r="H234" s="293"/>
    </row>
    <row r="235" spans="2:8" s="139" customFormat="1">
      <c r="B235" s="136"/>
      <c r="C235" s="294"/>
      <c r="D235" s="294"/>
      <c r="E235" s="293"/>
      <c r="F235" s="294"/>
      <c r="G235" s="294"/>
      <c r="H235" s="293"/>
    </row>
    <row r="236" spans="2:8" s="139" customFormat="1">
      <c r="B236" s="136"/>
      <c r="C236" s="294"/>
      <c r="D236" s="294"/>
      <c r="E236" s="293"/>
      <c r="F236" s="294"/>
      <c r="G236" s="294"/>
      <c r="H236" s="293"/>
    </row>
    <row r="237" spans="2:8" s="139" customFormat="1">
      <c r="B237" s="136"/>
      <c r="C237" s="294"/>
      <c r="D237" s="294"/>
      <c r="E237" s="293"/>
      <c r="F237" s="294"/>
      <c r="G237" s="294"/>
      <c r="H237" s="293"/>
    </row>
    <row r="238" spans="2:8" s="139" customFormat="1">
      <c r="B238" s="136"/>
      <c r="C238" s="294"/>
      <c r="D238" s="294"/>
      <c r="E238" s="293"/>
      <c r="F238" s="294"/>
      <c r="G238" s="294"/>
      <c r="H238" s="293"/>
    </row>
    <row r="239" spans="2:8" s="139" customFormat="1">
      <c r="B239" s="136"/>
      <c r="C239" s="294"/>
      <c r="D239" s="294"/>
      <c r="E239" s="293"/>
      <c r="F239" s="294"/>
      <c r="G239" s="294"/>
      <c r="H239" s="293"/>
    </row>
    <row r="240" spans="2:8" s="139" customFormat="1">
      <c r="B240" s="136"/>
      <c r="C240" s="294"/>
      <c r="D240" s="294"/>
      <c r="E240" s="293"/>
      <c r="F240" s="294"/>
      <c r="G240" s="294"/>
      <c r="H240" s="293"/>
    </row>
    <row r="241" spans="2:8" s="139" customFormat="1">
      <c r="B241" s="136"/>
      <c r="C241" s="294"/>
      <c r="D241" s="294"/>
      <c r="E241" s="293"/>
      <c r="F241" s="294"/>
      <c r="G241" s="294"/>
      <c r="H241" s="293"/>
    </row>
    <row r="242" spans="2:8" s="139" customFormat="1">
      <c r="B242" s="136"/>
      <c r="C242" s="294"/>
      <c r="D242" s="294"/>
      <c r="E242" s="293"/>
      <c r="F242" s="294"/>
      <c r="G242" s="294"/>
      <c r="H242" s="293"/>
    </row>
    <row r="243" spans="2:8" s="139" customFormat="1">
      <c r="B243" s="136"/>
      <c r="C243" s="294"/>
      <c r="D243" s="294"/>
      <c r="E243" s="293"/>
      <c r="F243" s="294"/>
      <c r="G243" s="294"/>
      <c r="H243" s="293"/>
    </row>
    <row r="244" spans="2:8" s="139" customFormat="1">
      <c r="B244" s="136"/>
      <c r="C244" s="294"/>
      <c r="D244" s="294"/>
      <c r="E244" s="293"/>
      <c r="F244" s="294"/>
      <c r="G244" s="294"/>
      <c r="H244" s="293"/>
    </row>
    <row r="245" spans="2:8" s="139" customFormat="1">
      <c r="B245" s="136"/>
      <c r="C245" s="294"/>
      <c r="D245" s="294"/>
      <c r="E245" s="293"/>
      <c r="F245" s="294"/>
      <c r="G245" s="294"/>
      <c r="H245" s="293"/>
    </row>
    <row r="246" spans="2:8" s="139" customFormat="1">
      <c r="B246" s="136"/>
      <c r="C246" s="294"/>
      <c r="D246" s="294"/>
      <c r="E246" s="293"/>
      <c r="F246" s="294"/>
      <c r="G246" s="294"/>
      <c r="H246" s="293"/>
    </row>
    <row r="247" spans="2:8" s="139" customFormat="1">
      <c r="B247" s="136"/>
      <c r="C247" s="294"/>
      <c r="D247" s="294"/>
      <c r="E247" s="293"/>
      <c r="F247" s="294"/>
      <c r="G247" s="294"/>
      <c r="H247" s="293"/>
    </row>
    <row r="248" spans="2:8" s="139" customFormat="1">
      <c r="B248" s="136"/>
      <c r="C248" s="294"/>
      <c r="D248" s="294"/>
      <c r="E248" s="293"/>
      <c r="F248" s="294"/>
      <c r="G248" s="294"/>
      <c r="H248" s="293"/>
    </row>
    <row r="249" spans="2:8" s="139" customFormat="1">
      <c r="B249" s="136"/>
      <c r="C249" s="294"/>
      <c r="D249" s="294"/>
      <c r="E249" s="293"/>
      <c r="F249" s="294"/>
      <c r="G249" s="294"/>
      <c r="H249" s="293"/>
    </row>
    <row r="250" spans="2:8" s="139" customFormat="1">
      <c r="B250" s="136"/>
      <c r="C250" s="294"/>
      <c r="D250" s="294"/>
      <c r="E250" s="293"/>
      <c r="F250" s="294"/>
      <c r="G250" s="294"/>
      <c r="H250" s="293"/>
    </row>
    <row r="251" spans="2:8" s="139" customFormat="1">
      <c r="B251" s="136"/>
      <c r="C251" s="294"/>
      <c r="D251" s="294"/>
      <c r="E251" s="293"/>
      <c r="F251" s="294"/>
      <c r="G251" s="294"/>
      <c r="H251" s="293"/>
    </row>
    <row r="252" spans="2:8" s="139" customFormat="1">
      <c r="B252" s="136"/>
      <c r="C252" s="294"/>
      <c r="D252" s="294"/>
      <c r="E252" s="293"/>
      <c r="F252" s="294"/>
      <c r="G252" s="294"/>
      <c r="H252" s="293"/>
    </row>
    <row r="253" spans="2:8" s="139" customFormat="1">
      <c r="B253" s="136"/>
      <c r="C253" s="294"/>
      <c r="D253" s="294"/>
      <c r="E253" s="293"/>
      <c r="F253" s="294"/>
      <c r="G253" s="294"/>
      <c r="H253" s="293"/>
    </row>
    <row r="254" spans="2:8" s="139" customFormat="1">
      <c r="B254" s="136"/>
      <c r="C254" s="294"/>
      <c r="D254" s="294"/>
      <c r="E254" s="293"/>
      <c r="F254" s="294"/>
      <c r="G254" s="294"/>
      <c r="H254" s="293"/>
    </row>
    <row r="255" spans="2:8" s="139" customFormat="1">
      <c r="B255" s="136"/>
      <c r="C255" s="294"/>
      <c r="D255" s="294"/>
      <c r="E255" s="293"/>
      <c r="F255" s="294"/>
      <c r="G255" s="294"/>
      <c r="H255" s="293"/>
    </row>
    <row r="256" spans="2:8" s="139" customFormat="1">
      <c r="B256" s="136"/>
      <c r="C256" s="294"/>
      <c r="D256" s="294"/>
      <c r="E256" s="293"/>
      <c r="F256" s="294"/>
      <c r="G256" s="294"/>
      <c r="H256" s="293"/>
    </row>
    <row r="257" spans="2:8" s="139" customFormat="1">
      <c r="B257" s="136"/>
      <c r="C257" s="294"/>
      <c r="D257" s="294"/>
      <c r="E257" s="293"/>
      <c r="F257" s="294"/>
      <c r="G257" s="294"/>
      <c r="H257" s="293"/>
    </row>
    <row r="258" spans="2:8" s="139" customFormat="1">
      <c r="B258" s="136"/>
      <c r="C258" s="294"/>
      <c r="D258" s="294"/>
      <c r="E258" s="293"/>
      <c r="F258" s="294"/>
      <c r="G258" s="294"/>
      <c r="H258" s="293"/>
    </row>
    <row r="259" spans="2:8" s="139" customFormat="1">
      <c r="B259" s="136"/>
      <c r="C259" s="294"/>
      <c r="D259" s="294"/>
      <c r="E259" s="293"/>
      <c r="F259" s="294"/>
      <c r="G259" s="294"/>
      <c r="H259" s="293"/>
    </row>
    <row r="260" spans="2:8" s="139" customFormat="1">
      <c r="B260" s="136"/>
      <c r="C260" s="294"/>
      <c r="D260" s="294"/>
      <c r="E260" s="293"/>
      <c r="F260" s="294"/>
      <c r="G260" s="294"/>
      <c r="H260" s="293"/>
    </row>
    <row r="261" spans="2:8" s="139" customFormat="1">
      <c r="B261" s="136"/>
      <c r="C261" s="294"/>
      <c r="D261" s="294"/>
      <c r="E261" s="293"/>
      <c r="F261" s="294"/>
      <c r="G261" s="294"/>
      <c r="H261" s="293"/>
    </row>
    <row r="262" spans="2:8" s="139" customFormat="1">
      <c r="B262" s="136"/>
      <c r="C262" s="294"/>
      <c r="D262" s="294"/>
      <c r="E262" s="293"/>
      <c r="F262" s="294"/>
      <c r="G262" s="294"/>
      <c r="H262" s="293"/>
    </row>
    <row r="263" spans="2:8" s="139" customFormat="1">
      <c r="B263" s="136"/>
      <c r="C263" s="294"/>
      <c r="D263" s="294"/>
      <c r="E263" s="293"/>
      <c r="F263" s="294"/>
      <c r="G263" s="294"/>
      <c r="H263" s="293"/>
    </row>
    <row r="264" spans="2:8" s="139" customFormat="1">
      <c r="B264" s="136"/>
      <c r="C264" s="294"/>
      <c r="D264" s="294"/>
      <c r="E264" s="293"/>
      <c r="F264" s="294"/>
      <c r="G264" s="294"/>
      <c r="H264" s="293"/>
    </row>
    <row r="265" spans="2:8" s="139" customFormat="1">
      <c r="B265" s="136"/>
      <c r="C265" s="294"/>
      <c r="D265" s="294"/>
      <c r="E265" s="293"/>
      <c r="F265" s="294"/>
      <c r="G265" s="294"/>
      <c r="H265" s="293"/>
    </row>
    <row r="266" spans="2:8" s="139" customFormat="1">
      <c r="B266" s="136"/>
      <c r="C266" s="294"/>
      <c r="D266" s="294"/>
      <c r="E266" s="293"/>
      <c r="F266" s="294"/>
      <c r="G266" s="294"/>
      <c r="H266" s="293"/>
    </row>
    <row r="267" spans="2:8" s="139" customFormat="1">
      <c r="B267" s="136"/>
      <c r="C267" s="294"/>
      <c r="D267" s="294"/>
      <c r="E267" s="293"/>
      <c r="F267" s="294"/>
      <c r="G267" s="294"/>
      <c r="H267" s="293"/>
    </row>
    <row r="268" spans="2:8" s="139" customFormat="1">
      <c r="B268" s="136"/>
      <c r="C268" s="294"/>
      <c r="D268" s="294"/>
      <c r="E268" s="293"/>
      <c r="F268" s="294"/>
      <c r="G268" s="294"/>
      <c r="H268" s="293"/>
    </row>
    <row r="269" spans="2:8" s="139" customFormat="1">
      <c r="B269" s="136"/>
      <c r="C269" s="294"/>
      <c r="D269" s="294"/>
      <c r="E269" s="293"/>
      <c r="F269" s="294"/>
      <c r="G269" s="294"/>
      <c r="H269" s="293"/>
    </row>
    <row r="270" spans="2:8" s="139" customFormat="1">
      <c r="B270" s="136"/>
      <c r="C270" s="294"/>
      <c r="D270" s="294"/>
      <c r="E270" s="293"/>
      <c r="F270" s="294"/>
      <c r="G270" s="294"/>
      <c r="H270" s="293"/>
    </row>
    <row r="271" spans="2:8" s="139" customFormat="1">
      <c r="B271" s="136"/>
      <c r="C271" s="294"/>
      <c r="D271" s="294"/>
      <c r="E271" s="293"/>
      <c r="F271" s="294"/>
      <c r="G271" s="294"/>
      <c r="H271" s="293"/>
    </row>
    <row r="272" spans="2:8" s="139" customFormat="1">
      <c r="B272" s="136"/>
      <c r="C272" s="294"/>
      <c r="D272" s="294"/>
      <c r="E272" s="293"/>
      <c r="F272" s="294"/>
      <c r="G272" s="294"/>
      <c r="H272" s="293"/>
    </row>
    <row r="273" spans="2:8" s="139" customFormat="1">
      <c r="B273" s="136"/>
      <c r="C273" s="294"/>
      <c r="D273" s="294"/>
      <c r="E273" s="293"/>
      <c r="F273" s="294"/>
      <c r="G273" s="294"/>
      <c r="H273" s="293"/>
    </row>
    <row r="274" spans="2:8" s="139" customFormat="1">
      <c r="B274" s="136"/>
      <c r="C274" s="294"/>
      <c r="D274" s="294"/>
      <c r="E274" s="293"/>
      <c r="F274" s="294"/>
      <c r="G274" s="294"/>
      <c r="H274" s="293"/>
    </row>
    <row r="275" spans="2:8" s="139" customFormat="1">
      <c r="B275" s="136"/>
      <c r="C275" s="294"/>
      <c r="D275" s="294"/>
      <c r="E275" s="293"/>
      <c r="F275" s="294"/>
      <c r="G275" s="294"/>
      <c r="H275" s="293"/>
    </row>
    <row r="276" spans="2:8" s="139" customFormat="1">
      <c r="B276" s="136"/>
      <c r="C276" s="294"/>
      <c r="D276" s="294"/>
      <c r="E276" s="293"/>
      <c r="F276" s="294"/>
      <c r="G276" s="294"/>
      <c r="H276" s="293"/>
    </row>
    <row r="277" spans="2:8" s="139" customFormat="1">
      <c r="B277" s="136"/>
      <c r="C277" s="294"/>
      <c r="D277" s="294"/>
      <c r="E277" s="293"/>
      <c r="F277" s="294"/>
      <c r="G277" s="294"/>
      <c r="H277" s="293"/>
    </row>
    <row r="278" spans="2:8" s="139" customFormat="1">
      <c r="B278" s="136"/>
      <c r="C278" s="294"/>
      <c r="D278" s="294"/>
      <c r="E278" s="293"/>
      <c r="F278" s="294"/>
      <c r="G278" s="294"/>
      <c r="H278" s="293"/>
    </row>
    <row r="279" spans="2:8" s="139" customFormat="1">
      <c r="B279" s="136"/>
      <c r="C279" s="294"/>
      <c r="D279" s="294"/>
      <c r="E279" s="293"/>
      <c r="F279" s="294"/>
      <c r="G279" s="294"/>
      <c r="H279" s="293"/>
    </row>
    <row r="280" spans="2:8" s="139" customFormat="1">
      <c r="B280" s="136"/>
      <c r="C280" s="294"/>
      <c r="D280" s="294"/>
      <c r="E280" s="293"/>
      <c r="F280" s="294"/>
      <c r="G280" s="294"/>
      <c r="H280" s="293"/>
    </row>
    <row r="281" spans="2:8" s="139" customFormat="1">
      <c r="B281" s="136"/>
      <c r="C281" s="294"/>
      <c r="D281" s="294"/>
      <c r="E281" s="293"/>
      <c r="F281" s="294"/>
      <c r="G281" s="294"/>
      <c r="H281" s="293"/>
    </row>
    <row r="282" spans="2:8" s="139" customFormat="1">
      <c r="B282" s="136"/>
      <c r="C282" s="294"/>
      <c r="D282" s="294"/>
      <c r="E282" s="293"/>
      <c r="F282" s="294"/>
      <c r="G282" s="294"/>
      <c r="H282" s="293"/>
    </row>
    <row r="283" spans="2:8" s="139" customFormat="1">
      <c r="B283" s="136"/>
      <c r="C283" s="294"/>
      <c r="D283" s="294"/>
      <c r="E283" s="293"/>
      <c r="F283" s="294"/>
      <c r="G283" s="294"/>
      <c r="H283" s="293"/>
    </row>
    <row r="284" spans="2:8" s="139" customFormat="1">
      <c r="B284" s="136"/>
      <c r="C284" s="294"/>
      <c r="D284" s="294"/>
      <c r="E284" s="293"/>
      <c r="F284" s="294"/>
      <c r="G284" s="294"/>
      <c r="H284" s="293"/>
    </row>
    <row r="285" spans="2:8" s="139" customFormat="1">
      <c r="B285" s="136"/>
      <c r="C285" s="294"/>
      <c r="D285" s="294"/>
      <c r="E285" s="293"/>
      <c r="F285" s="294"/>
      <c r="G285" s="294"/>
      <c r="H285" s="293"/>
    </row>
    <row r="286" spans="2:8" s="139" customFormat="1">
      <c r="B286" s="136"/>
      <c r="C286" s="294"/>
      <c r="D286" s="294"/>
      <c r="E286" s="293"/>
      <c r="F286" s="294"/>
      <c r="G286" s="294"/>
      <c r="H286" s="293"/>
    </row>
    <row r="287" spans="2:8" s="139" customFormat="1">
      <c r="B287" s="136"/>
      <c r="C287" s="294"/>
      <c r="D287" s="294"/>
      <c r="E287" s="293"/>
      <c r="F287" s="294"/>
      <c r="G287" s="294"/>
      <c r="H287" s="293"/>
    </row>
    <row r="288" spans="2:8" s="139" customFormat="1">
      <c r="B288" s="136"/>
      <c r="C288" s="294"/>
      <c r="D288" s="294"/>
      <c r="E288" s="293"/>
      <c r="F288" s="294"/>
      <c r="G288" s="294"/>
      <c r="H288" s="293"/>
    </row>
    <row r="289" spans="2:8" s="139" customFormat="1">
      <c r="B289" s="136"/>
      <c r="C289" s="294"/>
      <c r="D289" s="294"/>
      <c r="E289" s="293"/>
      <c r="F289" s="294"/>
      <c r="G289" s="294"/>
      <c r="H289" s="293"/>
    </row>
    <row r="290" spans="2:8" s="139" customFormat="1">
      <c r="B290" s="136"/>
      <c r="C290" s="294"/>
      <c r="D290" s="294"/>
      <c r="E290" s="293"/>
      <c r="F290" s="294"/>
      <c r="G290" s="294"/>
      <c r="H290" s="293"/>
    </row>
    <row r="291" spans="2:8" s="139" customFormat="1">
      <c r="B291" s="136"/>
      <c r="C291" s="294"/>
      <c r="D291" s="294"/>
      <c r="E291" s="293"/>
      <c r="F291" s="294"/>
      <c r="G291" s="294"/>
      <c r="H291" s="293"/>
    </row>
    <row r="292" spans="2:8" s="139" customFormat="1">
      <c r="B292" s="136"/>
      <c r="C292" s="294"/>
      <c r="D292" s="294"/>
      <c r="E292" s="293"/>
      <c r="F292" s="294"/>
      <c r="G292" s="294"/>
      <c r="H292" s="293"/>
    </row>
    <row r="293" spans="2:8" s="139" customFormat="1">
      <c r="B293" s="136"/>
      <c r="C293" s="294"/>
      <c r="D293" s="294"/>
      <c r="E293" s="293"/>
      <c r="F293" s="294"/>
      <c r="G293" s="294"/>
      <c r="H293" s="293"/>
    </row>
    <row r="294" spans="2:8" s="139" customFormat="1">
      <c r="B294" s="136"/>
      <c r="C294" s="294"/>
      <c r="D294" s="294"/>
      <c r="E294" s="293"/>
      <c r="F294" s="294"/>
      <c r="G294" s="294"/>
      <c r="H294" s="293"/>
    </row>
    <row r="295" spans="2:8" s="139" customFormat="1">
      <c r="B295" s="136"/>
      <c r="C295" s="294"/>
      <c r="D295" s="294"/>
      <c r="E295" s="293"/>
      <c r="F295" s="294"/>
      <c r="G295" s="294"/>
      <c r="H295" s="293"/>
    </row>
    <row r="296" spans="2:8" s="139" customFormat="1">
      <c r="B296" s="136"/>
      <c r="C296" s="294"/>
      <c r="D296" s="294"/>
      <c r="E296" s="293"/>
      <c r="F296" s="294"/>
      <c r="G296" s="294"/>
      <c r="H296" s="293"/>
    </row>
    <row r="297" spans="2:8" s="139" customFormat="1">
      <c r="B297" s="136"/>
      <c r="C297" s="294"/>
      <c r="D297" s="294"/>
      <c r="E297" s="293"/>
      <c r="F297" s="294"/>
      <c r="G297" s="294"/>
      <c r="H297" s="293"/>
    </row>
    <row r="298" spans="2:8" s="139" customFormat="1">
      <c r="B298" s="136"/>
      <c r="C298" s="294"/>
      <c r="D298" s="294"/>
      <c r="E298" s="293"/>
      <c r="F298" s="294"/>
      <c r="G298" s="294"/>
      <c r="H298" s="293"/>
    </row>
    <row r="299" spans="2:8" s="139" customFormat="1">
      <c r="B299" s="136"/>
      <c r="C299" s="294"/>
      <c r="D299" s="294"/>
      <c r="E299" s="293"/>
      <c r="F299" s="294"/>
      <c r="G299" s="294"/>
      <c r="H299" s="293"/>
    </row>
    <row r="300" spans="2:8" s="139" customFormat="1">
      <c r="B300" s="136"/>
      <c r="C300" s="294"/>
      <c r="D300" s="294"/>
      <c r="E300" s="293"/>
      <c r="F300" s="294"/>
      <c r="G300" s="294"/>
      <c r="H300" s="293"/>
    </row>
    <row r="301" spans="2:8" s="139" customFormat="1">
      <c r="B301" s="136"/>
      <c r="C301" s="294"/>
      <c r="D301" s="294"/>
      <c r="E301" s="293"/>
      <c r="F301" s="294"/>
      <c r="G301" s="294"/>
      <c r="H301" s="293"/>
    </row>
    <row r="302" spans="2:8" s="139" customFormat="1">
      <c r="B302" s="136"/>
      <c r="C302" s="294"/>
      <c r="D302" s="294"/>
      <c r="E302" s="293"/>
      <c r="F302" s="294"/>
      <c r="G302" s="294"/>
      <c r="H302" s="293"/>
    </row>
    <row r="303" spans="2:8" s="139" customFormat="1">
      <c r="B303" s="136"/>
      <c r="C303" s="294"/>
      <c r="D303" s="294"/>
      <c r="E303" s="293"/>
      <c r="F303" s="294"/>
      <c r="G303" s="294"/>
      <c r="H303" s="293"/>
    </row>
    <row r="304" spans="2:8" s="139" customFormat="1">
      <c r="B304" s="136"/>
      <c r="C304" s="294"/>
      <c r="D304" s="294"/>
      <c r="E304" s="293"/>
      <c r="F304" s="294"/>
      <c r="G304" s="294"/>
      <c r="H304" s="293"/>
    </row>
    <row r="305" spans="2:8" s="139" customFormat="1">
      <c r="B305" s="136"/>
      <c r="C305" s="294"/>
      <c r="D305" s="294"/>
      <c r="E305" s="293"/>
      <c r="F305" s="294"/>
      <c r="G305" s="294"/>
      <c r="H305" s="293"/>
    </row>
    <row r="306" spans="2:8" s="139" customFormat="1">
      <c r="B306" s="136"/>
      <c r="C306" s="294"/>
      <c r="D306" s="294"/>
      <c r="E306" s="293"/>
      <c r="F306" s="294"/>
      <c r="G306" s="294"/>
      <c r="H306" s="293"/>
    </row>
    <row r="307" spans="2:8" s="139" customFormat="1">
      <c r="B307" s="136"/>
      <c r="C307" s="294"/>
      <c r="D307" s="294"/>
      <c r="E307" s="293"/>
      <c r="F307" s="294"/>
      <c r="G307" s="294"/>
      <c r="H307" s="293"/>
    </row>
    <row r="308" spans="2:8" s="139" customFormat="1">
      <c r="B308" s="136"/>
      <c r="C308" s="294"/>
      <c r="D308" s="294"/>
      <c r="E308" s="293"/>
      <c r="F308" s="294"/>
      <c r="G308" s="294"/>
      <c r="H308" s="293"/>
    </row>
    <row r="309" spans="2:8" s="139" customFormat="1">
      <c r="B309" s="136"/>
      <c r="C309" s="294"/>
      <c r="D309" s="294"/>
      <c r="E309" s="293"/>
      <c r="F309" s="294"/>
      <c r="G309" s="294"/>
      <c r="H309" s="293"/>
    </row>
    <row r="310" spans="2:8" s="139" customFormat="1">
      <c r="B310" s="136"/>
      <c r="C310" s="294"/>
      <c r="D310" s="294"/>
      <c r="E310" s="293"/>
      <c r="F310" s="294"/>
      <c r="G310" s="294"/>
      <c r="H310" s="293"/>
    </row>
    <row r="311" spans="2:8" s="139" customFormat="1">
      <c r="B311" s="136"/>
      <c r="C311" s="294"/>
      <c r="D311" s="294"/>
      <c r="E311" s="293"/>
      <c r="F311" s="294"/>
      <c r="G311" s="294"/>
      <c r="H311" s="293"/>
    </row>
    <row r="312" spans="2:8" s="139" customFormat="1">
      <c r="B312" s="136"/>
      <c r="C312" s="294"/>
      <c r="D312" s="294"/>
      <c r="E312" s="293"/>
      <c r="F312" s="294"/>
      <c r="G312" s="294"/>
      <c r="H312" s="293"/>
    </row>
    <row r="313" spans="2:8" s="139" customFormat="1">
      <c r="B313" s="136"/>
      <c r="C313" s="294"/>
      <c r="D313" s="294"/>
      <c r="E313" s="293"/>
      <c r="F313" s="294"/>
      <c r="G313" s="294"/>
      <c r="H313" s="293"/>
    </row>
    <row r="314" spans="2:8" s="139" customFormat="1">
      <c r="B314" s="136"/>
      <c r="C314" s="294"/>
      <c r="D314" s="294"/>
      <c r="E314" s="293"/>
      <c r="F314" s="294"/>
      <c r="G314" s="294"/>
      <c r="H314" s="293"/>
    </row>
    <row r="315" spans="2:8" s="139" customFormat="1">
      <c r="B315" s="136"/>
      <c r="C315" s="294"/>
      <c r="D315" s="294"/>
      <c r="E315" s="293"/>
      <c r="F315" s="294"/>
      <c r="G315" s="294"/>
      <c r="H315" s="293"/>
    </row>
    <row r="316" spans="2:8" s="139" customFormat="1">
      <c r="B316" s="136"/>
      <c r="C316" s="294"/>
      <c r="D316" s="294"/>
      <c r="E316" s="293"/>
      <c r="F316" s="294"/>
      <c r="G316" s="294"/>
      <c r="H316" s="293"/>
    </row>
    <row r="317" spans="2:8" s="139" customFormat="1">
      <c r="B317" s="136"/>
      <c r="C317" s="294"/>
      <c r="D317" s="294"/>
      <c r="E317" s="293"/>
      <c r="F317" s="294"/>
      <c r="G317" s="294"/>
      <c r="H317" s="293"/>
    </row>
    <row r="318" spans="2:8" s="139" customFormat="1">
      <c r="B318" s="136"/>
      <c r="C318" s="294"/>
      <c r="D318" s="294"/>
      <c r="E318" s="293"/>
      <c r="F318" s="294"/>
      <c r="G318" s="294"/>
      <c r="H318" s="293"/>
    </row>
    <row r="319" spans="2:8" s="139" customFormat="1">
      <c r="B319" s="136"/>
      <c r="C319" s="294"/>
      <c r="D319" s="294"/>
      <c r="E319" s="293"/>
      <c r="F319" s="294"/>
      <c r="G319" s="294"/>
      <c r="H319" s="293"/>
    </row>
    <row r="320" spans="2:8" s="139" customFormat="1">
      <c r="B320" s="136"/>
      <c r="C320" s="294"/>
      <c r="D320" s="294"/>
      <c r="E320" s="293"/>
      <c r="F320" s="294"/>
      <c r="G320" s="294"/>
      <c r="H320" s="293"/>
    </row>
    <row r="321" spans="2:8" s="139" customFormat="1">
      <c r="B321" s="136"/>
      <c r="C321" s="294"/>
      <c r="D321" s="294"/>
      <c r="E321" s="293"/>
      <c r="F321" s="294"/>
      <c r="G321" s="294"/>
      <c r="H321" s="293"/>
    </row>
    <row r="322" spans="2:8" s="139" customFormat="1">
      <c r="B322" s="136"/>
      <c r="C322" s="294"/>
      <c r="D322" s="294"/>
      <c r="E322" s="293"/>
      <c r="F322" s="294"/>
      <c r="G322" s="294"/>
      <c r="H322" s="293"/>
    </row>
    <row r="323" spans="2:8" s="139" customFormat="1">
      <c r="B323" s="136"/>
      <c r="C323" s="294"/>
      <c r="D323" s="294"/>
      <c r="E323" s="293"/>
      <c r="F323" s="294"/>
      <c r="G323" s="294"/>
      <c r="H323" s="293"/>
    </row>
    <row r="324" spans="2:8" s="139" customFormat="1">
      <c r="B324" s="136"/>
      <c r="C324" s="294"/>
      <c r="D324" s="294"/>
      <c r="E324" s="293"/>
      <c r="F324" s="294"/>
      <c r="G324" s="294"/>
      <c r="H324" s="293"/>
    </row>
    <row r="325" spans="2:8" s="139" customFormat="1">
      <c r="B325" s="136"/>
      <c r="C325" s="294"/>
      <c r="D325" s="294"/>
      <c r="E325" s="293"/>
      <c r="F325" s="294"/>
      <c r="G325" s="294"/>
      <c r="H325" s="293"/>
    </row>
    <row r="326" spans="2:8" s="139" customFormat="1">
      <c r="B326" s="136"/>
      <c r="C326" s="294"/>
      <c r="D326" s="294"/>
      <c r="E326" s="293"/>
      <c r="F326" s="294"/>
      <c r="G326" s="294"/>
      <c r="H326" s="293"/>
    </row>
    <row r="327" spans="2:8" s="139" customFormat="1">
      <c r="B327" s="136"/>
      <c r="C327" s="294"/>
      <c r="D327" s="294"/>
      <c r="E327" s="293"/>
      <c r="F327" s="294"/>
      <c r="G327" s="294"/>
      <c r="H327" s="293"/>
    </row>
    <row r="328" spans="2:8" s="139" customFormat="1">
      <c r="B328" s="136"/>
      <c r="C328" s="294"/>
      <c r="D328" s="294"/>
      <c r="E328" s="293"/>
      <c r="F328" s="294"/>
      <c r="G328" s="294"/>
      <c r="H328" s="293"/>
    </row>
    <row r="329" spans="2:8" s="139" customFormat="1">
      <c r="B329" s="136"/>
      <c r="C329" s="294"/>
      <c r="D329" s="294"/>
      <c r="E329" s="293"/>
      <c r="F329" s="294"/>
      <c r="G329" s="294"/>
      <c r="H329" s="293"/>
    </row>
    <row r="330" spans="2:8" s="139" customFormat="1">
      <c r="B330" s="136"/>
      <c r="C330" s="294"/>
      <c r="D330" s="294"/>
      <c r="E330" s="293"/>
      <c r="F330" s="294"/>
      <c r="G330" s="294"/>
      <c r="H330" s="293"/>
    </row>
    <row r="331" spans="2:8" s="139" customFormat="1">
      <c r="B331" s="136"/>
      <c r="C331" s="294"/>
      <c r="D331" s="294"/>
      <c r="E331" s="293"/>
      <c r="F331" s="294"/>
      <c r="G331" s="294"/>
      <c r="H331" s="293"/>
    </row>
    <row r="332" spans="2:8" s="139" customFormat="1">
      <c r="B332" s="136"/>
      <c r="C332" s="294"/>
      <c r="D332" s="294"/>
      <c r="E332" s="293"/>
      <c r="F332" s="294"/>
      <c r="G332" s="294"/>
      <c r="H332" s="293"/>
    </row>
    <row r="333" spans="2:8" s="139" customFormat="1">
      <c r="B333" s="136"/>
      <c r="C333" s="294"/>
      <c r="D333" s="294"/>
      <c r="E333" s="293"/>
      <c r="F333" s="294"/>
      <c r="G333" s="294"/>
      <c r="H333" s="293"/>
    </row>
    <row r="334" spans="2:8" s="139" customFormat="1">
      <c r="B334" s="136"/>
      <c r="C334" s="294"/>
      <c r="D334" s="294"/>
      <c r="E334" s="293"/>
      <c r="F334" s="294"/>
      <c r="G334" s="294"/>
      <c r="H334" s="293"/>
    </row>
    <row r="335" spans="2:8" s="139" customFormat="1">
      <c r="B335" s="136"/>
      <c r="C335" s="294"/>
      <c r="D335" s="294"/>
      <c r="E335" s="293"/>
      <c r="F335" s="294"/>
      <c r="G335" s="294"/>
      <c r="H335" s="293"/>
    </row>
    <row r="336" spans="2:8" s="139" customFormat="1">
      <c r="B336" s="136"/>
      <c r="C336" s="294"/>
      <c r="D336" s="294"/>
      <c r="E336" s="293"/>
      <c r="F336" s="294"/>
      <c r="G336" s="294"/>
      <c r="H336" s="293"/>
    </row>
    <row r="337" spans="2:8" s="139" customFormat="1">
      <c r="B337" s="136"/>
      <c r="C337" s="294"/>
      <c r="D337" s="294"/>
      <c r="E337" s="293"/>
      <c r="F337" s="294"/>
      <c r="G337" s="294"/>
      <c r="H337" s="293"/>
    </row>
    <row r="338" spans="2:8" s="139" customFormat="1">
      <c r="B338" s="136"/>
      <c r="C338" s="294"/>
      <c r="D338" s="294"/>
      <c r="E338" s="293"/>
      <c r="F338" s="294"/>
      <c r="G338" s="294"/>
      <c r="H338" s="293"/>
    </row>
    <row r="339" spans="2:8" s="139" customFormat="1">
      <c r="B339" s="136"/>
      <c r="C339" s="294"/>
      <c r="D339" s="294"/>
      <c r="E339" s="293"/>
      <c r="F339" s="294"/>
      <c r="G339" s="294"/>
      <c r="H339" s="293"/>
    </row>
    <row r="340" spans="2:8" s="139" customFormat="1">
      <c r="B340" s="136"/>
      <c r="C340" s="294"/>
      <c r="D340" s="294"/>
      <c r="E340" s="293"/>
      <c r="F340" s="294"/>
      <c r="G340" s="294"/>
      <c r="H340" s="293"/>
    </row>
    <row r="341" spans="2:8" s="139" customFormat="1">
      <c r="B341" s="136"/>
      <c r="C341" s="294"/>
      <c r="D341" s="294"/>
      <c r="E341" s="293"/>
      <c r="F341" s="294"/>
      <c r="G341" s="294"/>
      <c r="H341" s="293"/>
    </row>
    <row r="342" spans="2:8" s="139" customFormat="1">
      <c r="B342" s="136"/>
      <c r="C342" s="294"/>
      <c r="D342" s="294"/>
      <c r="E342" s="293"/>
      <c r="F342" s="294"/>
      <c r="G342" s="294"/>
      <c r="H342" s="293"/>
    </row>
    <row r="343" spans="2:8" s="139" customFormat="1">
      <c r="B343" s="136"/>
      <c r="C343" s="294"/>
      <c r="D343" s="294"/>
      <c r="E343" s="293"/>
      <c r="F343" s="294"/>
      <c r="G343" s="294"/>
      <c r="H343" s="293"/>
    </row>
    <row r="344" spans="2:8" s="139" customFormat="1">
      <c r="B344" s="136"/>
      <c r="C344" s="294"/>
      <c r="D344" s="294"/>
      <c r="E344" s="293"/>
      <c r="F344" s="294"/>
      <c r="G344" s="294"/>
      <c r="H344" s="293"/>
    </row>
    <row r="345" spans="2:8" s="139" customFormat="1">
      <c r="B345" s="136"/>
      <c r="C345" s="294"/>
      <c r="D345" s="294"/>
      <c r="E345" s="293"/>
      <c r="F345" s="294"/>
      <c r="G345" s="294"/>
      <c r="H345" s="293"/>
    </row>
    <row r="346" spans="2:8" s="139" customFormat="1">
      <c r="B346" s="136"/>
      <c r="C346" s="294"/>
      <c r="D346" s="294"/>
      <c r="E346" s="293"/>
      <c r="F346" s="294"/>
      <c r="G346" s="294"/>
      <c r="H346" s="293"/>
    </row>
    <row r="347" spans="2:8" s="139" customFormat="1">
      <c r="B347" s="136"/>
      <c r="C347" s="294"/>
      <c r="D347" s="294"/>
      <c r="E347" s="293"/>
      <c r="F347" s="294"/>
      <c r="G347" s="294"/>
      <c r="H347" s="293"/>
    </row>
    <row r="348" spans="2:8" s="139" customFormat="1">
      <c r="B348" s="136"/>
      <c r="C348" s="294"/>
      <c r="D348" s="294"/>
      <c r="E348" s="293"/>
      <c r="F348" s="294"/>
      <c r="G348" s="294"/>
      <c r="H348" s="293"/>
    </row>
    <row r="349" spans="2:8" s="139" customFormat="1">
      <c r="B349" s="136"/>
      <c r="C349" s="294"/>
      <c r="D349" s="294"/>
      <c r="E349" s="293"/>
      <c r="F349" s="294"/>
      <c r="G349" s="294"/>
      <c r="H349" s="293"/>
    </row>
    <row r="350" spans="2:8" s="139" customFormat="1">
      <c r="B350" s="136"/>
      <c r="C350" s="294"/>
      <c r="D350" s="294"/>
      <c r="E350" s="293"/>
      <c r="F350" s="294"/>
      <c r="G350" s="294"/>
      <c r="H350" s="293"/>
    </row>
    <row r="351" spans="2:8" s="139" customFormat="1">
      <c r="B351" s="136"/>
      <c r="C351" s="294"/>
      <c r="D351" s="294"/>
      <c r="E351" s="293"/>
      <c r="F351" s="294"/>
      <c r="G351" s="294"/>
      <c r="H351" s="293"/>
    </row>
    <row r="352" spans="2:8" s="139" customFormat="1">
      <c r="B352" s="136"/>
      <c r="C352" s="294"/>
      <c r="D352" s="294"/>
      <c r="E352" s="293"/>
      <c r="F352" s="294"/>
      <c r="G352" s="294"/>
      <c r="H352" s="293"/>
    </row>
    <row r="353" spans="2:8" s="139" customFormat="1">
      <c r="B353" s="136"/>
      <c r="C353" s="294"/>
      <c r="D353" s="294"/>
      <c r="E353" s="293"/>
      <c r="F353" s="294"/>
      <c r="G353" s="294"/>
      <c r="H353" s="293"/>
    </row>
    <row r="354" spans="2:8" s="139" customFormat="1">
      <c r="B354" s="136"/>
      <c r="C354" s="294"/>
      <c r="D354" s="294"/>
      <c r="E354" s="293"/>
      <c r="F354" s="294"/>
      <c r="G354" s="294"/>
      <c r="H354" s="293"/>
    </row>
    <row r="355" spans="2:8" s="139" customFormat="1">
      <c r="B355" s="136"/>
      <c r="C355" s="294"/>
      <c r="D355" s="294"/>
      <c r="E355" s="293"/>
      <c r="F355" s="294"/>
      <c r="G355" s="294"/>
      <c r="H355" s="293"/>
    </row>
    <row r="356" spans="2:8" s="139" customFormat="1">
      <c r="B356" s="136"/>
      <c r="C356" s="294"/>
      <c r="D356" s="294"/>
      <c r="E356" s="293"/>
      <c r="F356" s="294"/>
      <c r="G356" s="294"/>
      <c r="H356" s="293"/>
    </row>
    <row r="357" spans="2:8" s="139" customFormat="1">
      <c r="B357" s="136"/>
      <c r="C357" s="294"/>
      <c r="D357" s="294"/>
      <c r="E357" s="293"/>
      <c r="F357" s="294"/>
      <c r="G357" s="294"/>
      <c r="H357" s="293"/>
    </row>
    <row r="358" spans="2:8" s="139" customFormat="1">
      <c r="B358" s="136"/>
      <c r="C358" s="294"/>
      <c r="D358" s="294"/>
      <c r="E358" s="293"/>
      <c r="F358" s="294"/>
      <c r="G358" s="294"/>
      <c r="H358" s="293"/>
    </row>
    <row r="359" spans="2:8" s="139" customFormat="1">
      <c r="B359" s="136"/>
      <c r="C359" s="294"/>
      <c r="D359" s="294"/>
      <c r="E359" s="293"/>
      <c r="F359" s="294"/>
      <c r="G359" s="294"/>
      <c r="H359" s="293"/>
    </row>
    <row r="360" spans="2:8" s="139" customFormat="1">
      <c r="B360" s="136"/>
      <c r="C360" s="294"/>
      <c r="D360" s="294"/>
      <c r="E360" s="293"/>
      <c r="F360" s="294"/>
      <c r="G360" s="294"/>
      <c r="H360" s="293"/>
    </row>
    <row r="361" spans="2:8" s="139" customFormat="1">
      <c r="B361" s="136"/>
      <c r="C361" s="294"/>
      <c r="D361" s="294"/>
      <c r="E361" s="293"/>
      <c r="F361" s="294"/>
      <c r="G361" s="294"/>
      <c r="H361" s="293"/>
    </row>
    <row r="362" spans="2:8" s="139" customFormat="1">
      <c r="B362" s="136"/>
      <c r="C362" s="294"/>
      <c r="D362" s="294"/>
      <c r="E362" s="293"/>
      <c r="F362" s="294"/>
      <c r="G362" s="294"/>
      <c r="H362" s="293"/>
    </row>
    <row r="363" spans="2:8" s="139" customFormat="1">
      <c r="B363" s="136"/>
      <c r="C363" s="294"/>
      <c r="D363" s="294"/>
      <c r="E363" s="293"/>
      <c r="F363" s="294"/>
      <c r="G363" s="294"/>
      <c r="H363" s="293"/>
    </row>
    <row r="364" spans="2:8" s="139" customFormat="1">
      <c r="B364" s="136"/>
      <c r="C364" s="294"/>
      <c r="D364" s="294"/>
      <c r="E364" s="293"/>
      <c r="F364" s="294"/>
      <c r="G364" s="294"/>
      <c r="H364" s="293"/>
    </row>
    <row r="365" spans="2:8" s="139" customFormat="1">
      <c r="B365" s="136"/>
      <c r="C365" s="294"/>
      <c r="D365" s="294"/>
      <c r="E365" s="293"/>
      <c r="F365" s="294"/>
      <c r="G365" s="294"/>
      <c r="H365" s="293"/>
    </row>
    <row r="366" spans="2:8" s="139" customFormat="1">
      <c r="B366" s="136"/>
      <c r="C366" s="294"/>
      <c r="D366" s="294"/>
      <c r="E366" s="293"/>
      <c r="F366" s="294"/>
      <c r="G366" s="294"/>
      <c r="H366" s="293"/>
    </row>
    <row r="367" spans="2:8" s="139" customFormat="1">
      <c r="B367" s="136"/>
      <c r="C367" s="294"/>
      <c r="D367" s="294"/>
      <c r="E367" s="293"/>
      <c r="F367" s="294"/>
      <c r="G367" s="294"/>
      <c r="H367" s="293"/>
    </row>
    <row r="368" spans="2:8" s="139" customFormat="1">
      <c r="B368" s="136"/>
      <c r="C368" s="294"/>
      <c r="D368" s="294"/>
      <c r="E368" s="293"/>
      <c r="F368" s="294"/>
      <c r="G368" s="294"/>
      <c r="H368" s="293"/>
    </row>
    <row r="369" spans="2:8" s="139" customFormat="1">
      <c r="B369" s="136"/>
      <c r="C369" s="294"/>
      <c r="D369" s="294"/>
      <c r="E369" s="293"/>
      <c r="F369" s="294"/>
      <c r="G369" s="294"/>
      <c r="H369" s="293"/>
    </row>
    <row r="370" spans="2:8" s="139" customFormat="1">
      <c r="B370" s="136"/>
      <c r="C370" s="294"/>
      <c r="D370" s="294"/>
      <c r="E370" s="293"/>
      <c r="F370" s="294"/>
      <c r="G370" s="294"/>
      <c r="H370" s="293"/>
    </row>
    <row r="371" spans="2:8" s="139" customFormat="1">
      <c r="B371" s="136"/>
      <c r="C371" s="294"/>
      <c r="D371" s="294"/>
      <c r="E371" s="293"/>
      <c r="F371" s="294"/>
      <c r="G371" s="294"/>
      <c r="H371" s="293"/>
    </row>
    <row r="372" spans="2:8" s="139" customFormat="1">
      <c r="B372" s="136"/>
      <c r="C372" s="294"/>
      <c r="D372" s="294"/>
      <c r="E372" s="293"/>
      <c r="F372" s="294"/>
      <c r="G372" s="294"/>
      <c r="H372" s="293"/>
    </row>
    <row r="373" spans="2:8" s="139" customFormat="1">
      <c r="B373" s="136"/>
      <c r="C373" s="294"/>
      <c r="D373" s="294"/>
      <c r="E373" s="293"/>
      <c r="F373" s="294"/>
      <c r="G373" s="294"/>
      <c r="H373" s="293"/>
    </row>
    <row r="374" spans="2:8" s="139" customFormat="1">
      <c r="B374" s="136"/>
      <c r="C374" s="294"/>
      <c r="D374" s="294"/>
      <c r="E374" s="293"/>
      <c r="F374" s="294"/>
      <c r="G374" s="294"/>
      <c r="H374" s="293"/>
    </row>
    <row r="375" spans="2:8" s="139" customFormat="1">
      <c r="B375" s="136"/>
      <c r="C375" s="294"/>
      <c r="D375" s="294"/>
      <c r="E375" s="293"/>
      <c r="F375" s="294"/>
      <c r="G375" s="294"/>
      <c r="H375" s="293"/>
    </row>
    <row r="376" spans="2:8" s="139" customFormat="1">
      <c r="B376" s="136"/>
      <c r="C376" s="294"/>
      <c r="D376" s="294"/>
      <c r="E376" s="293"/>
      <c r="F376" s="294"/>
      <c r="G376" s="294"/>
      <c r="H376" s="293"/>
    </row>
    <row r="377" spans="2:8" s="139" customFormat="1">
      <c r="B377" s="136"/>
      <c r="C377" s="294"/>
      <c r="D377" s="294"/>
      <c r="E377" s="293"/>
      <c r="F377" s="294"/>
      <c r="G377" s="294"/>
      <c r="H377" s="293"/>
    </row>
    <row r="378" spans="2:8" s="139" customFormat="1">
      <c r="B378" s="136"/>
      <c r="C378" s="294"/>
      <c r="D378" s="294"/>
      <c r="E378" s="293"/>
      <c r="F378" s="294"/>
      <c r="G378" s="294"/>
      <c r="H378" s="293"/>
    </row>
    <row r="379" spans="2:8" s="139" customFormat="1">
      <c r="B379" s="136"/>
      <c r="C379" s="294"/>
      <c r="D379" s="294"/>
      <c r="E379" s="293"/>
      <c r="F379" s="294"/>
      <c r="G379" s="294"/>
      <c r="H379" s="293"/>
    </row>
    <row r="380" spans="2:8" s="139" customFormat="1">
      <c r="B380" s="136"/>
      <c r="C380" s="294"/>
      <c r="D380" s="294"/>
      <c r="E380" s="293"/>
      <c r="F380" s="294"/>
      <c r="G380" s="294"/>
      <c r="H380" s="293"/>
    </row>
    <row r="381" spans="2:8" s="139" customFormat="1">
      <c r="B381" s="136"/>
      <c r="C381" s="294"/>
      <c r="D381" s="294"/>
      <c r="E381" s="293"/>
      <c r="F381" s="294"/>
      <c r="G381" s="294"/>
      <c r="H381" s="293"/>
    </row>
    <row r="382" spans="2:8" s="139" customFormat="1">
      <c r="B382" s="136"/>
      <c r="C382" s="294"/>
      <c r="D382" s="294"/>
      <c r="E382" s="293"/>
      <c r="F382" s="294"/>
      <c r="G382" s="294"/>
      <c r="H382" s="293"/>
    </row>
    <row r="383" spans="2:8" s="139" customFormat="1">
      <c r="B383" s="136"/>
      <c r="C383" s="294"/>
      <c r="D383" s="294"/>
      <c r="E383" s="293"/>
      <c r="F383" s="294"/>
      <c r="G383" s="294"/>
      <c r="H383" s="293"/>
    </row>
    <row r="384" spans="2:8" s="139" customFormat="1">
      <c r="B384" s="136"/>
      <c r="C384" s="294"/>
      <c r="D384" s="294"/>
      <c r="E384" s="293"/>
      <c r="F384" s="294"/>
      <c r="G384" s="294"/>
      <c r="H384" s="293"/>
    </row>
    <row r="385" spans="2:8" s="139" customFormat="1">
      <c r="B385" s="136"/>
      <c r="C385" s="294"/>
      <c r="D385" s="294"/>
      <c r="E385" s="293"/>
      <c r="F385" s="294"/>
      <c r="G385" s="294"/>
      <c r="H385" s="293"/>
    </row>
    <row r="386" spans="2:8" s="139" customFormat="1">
      <c r="B386" s="136"/>
      <c r="C386" s="294"/>
      <c r="D386" s="294"/>
      <c r="E386" s="293"/>
      <c r="F386" s="294"/>
      <c r="G386" s="294"/>
      <c r="H386" s="293"/>
    </row>
    <row r="387" spans="2:8" s="139" customFormat="1">
      <c r="B387" s="136"/>
      <c r="C387" s="294"/>
      <c r="D387" s="294"/>
      <c r="E387" s="293"/>
      <c r="F387" s="294"/>
      <c r="G387" s="294"/>
      <c r="H387" s="293"/>
    </row>
    <row r="388" spans="2:8" s="139" customFormat="1">
      <c r="B388" s="136"/>
      <c r="C388" s="294"/>
      <c r="D388" s="294"/>
      <c r="E388" s="293"/>
      <c r="F388" s="294"/>
      <c r="G388" s="294"/>
      <c r="H388" s="293"/>
    </row>
    <row r="389" spans="2:8" s="139" customFormat="1">
      <c r="B389" s="136"/>
      <c r="C389" s="294"/>
      <c r="D389" s="294"/>
      <c r="E389" s="293"/>
      <c r="F389" s="294"/>
      <c r="G389" s="294"/>
      <c r="H389" s="293"/>
    </row>
    <row r="390" spans="2:8" s="139" customFormat="1">
      <c r="B390" s="136"/>
      <c r="C390" s="294"/>
      <c r="D390" s="294"/>
      <c r="E390" s="293"/>
      <c r="F390" s="294"/>
      <c r="G390" s="294"/>
      <c r="H390" s="293"/>
    </row>
    <row r="391" spans="2:8" s="139" customFormat="1">
      <c r="B391" s="136"/>
      <c r="C391" s="294"/>
      <c r="D391" s="294"/>
      <c r="E391" s="293"/>
      <c r="F391" s="294"/>
      <c r="G391" s="294"/>
      <c r="H391" s="293"/>
    </row>
    <row r="392" spans="2:8" s="139" customFormat="1">
      <c r="B392" s="136"/>
      <c r="C392" s="294"/>
      <c r="D392" s="294"/>
      <c r="E392" s="293"/>
      <c r="F392" s="294"/>
      <c r="G392" s="294"/>
      <c r="H392" s="293"/>
    </row>
    <row r="393" spans="2:8" s="139" customFormat="1">
      <c r="B393" s="136"/>
      <c r="C393" s="294"/>
      <c r="D393" s="294"/>
      <c r="E393" s="293"/>
      <c r="F393" s="294"/>
      <c r="G393" s="294"/>
      <c r="H393" s="293"/>
    </row>
    <row r="394" spans="2:8" s="139" customFormat="1">
      <c r="B394" s="136"/>
      <c r="C394" s="294"/>
      <c r="D394" s="294"/>
      <c r="E394" s="293"/>
      <c r="F394" s="294"/>
      <c r="G394" s="294"/>
      <c r="H394" s="293"/>
    </row>
    <row r="395" spans="2:8" s="139" customFormat="1">
      <c r="B395" s="136"/>
      <c r="C395" s="294"/>
      <c r="D395" s="294"/>
      <c r="E395" s="293"/>
      <c r="F395" s="294"/>
      <c r="G395" s="294"/>
      <c r="H395" s="293"/>
    </row>
    <row r="396" spans="2:8" s="139" customFormat="1">
      <c r="B396" s="136"/>
      <c r="C396" s="294"/>
      <c r="D396" s="294"/>
      <c r="E396" s="293"/>
      <c r="F396" s="294"/>
      <c r="G396" s="294"/>
      <c r="H396" s="293"/>
    </row>
    <row r="397" spans="2:8" s="139" customFormat="1">
      <c r="B397" s="136"/>
      <c r="C397" s="294"/>
      <c r="D397" s="294"/>
      <c r="E397" s="293"/>
      <c r="F397" s="294"/>
      <c r="G397" s="294"/>
      <c r="H397" s="293"/>
    </row>
    <row r="398" spans="2:8" s="139" customFormat="1">
      <c r="B398" s="136"/>
      <c r="C398" s="294"/>
      <c r="D398" s="294"/>
      <c r="E398" s="293"/>
      <c r="F398" s="294"/>
      <c r="G398" s="294"/>
      <c r="H398" s="293"/>
    </row>
    <row r="399" spans="2:8" s="139" customFormat="1">
      <c r="B399" s="136"/>
      <c r="C399" s="294"/>
      <c r="D399" s="294"/>
      <c r="E399" s="293"/>
      <c r="F399" s="294"/>
      <c r="G399" s="294"/>
      <c r="H399" s="293"/>
    </row>
    <row r="400" spans="2:8" s="139" customFormat="1">
      <c r="B400" s="136"/>
      <c r="C400" s="294"/>
      <c r="D400" s="294"/>
      <c r="E400" s="293"/>
      <c r="F400" s="294"/>
      <c r="G400" s="294"/>
      <c r="H400" s="293"/>
    </row>
    <row r="401" spans="2:8" s="139" customFormat="1">
      <c r="B401" s="136"/>
      <c r="C401" s="294"/>
      <c r="D401" s="294"/>
      <c r="E401" s="293"/>
      <c r="F401" s="294"/>
      <c r="G401" s="294"/>
      <c r="H401" s="293"/>
    </row>
    <row r="402" spans="2:8" s="139" customFormat="1">
      <c r="B402" s="136"/>
      <c r="C402" s="294"/>
      <c r="D402" s="294"/>
      <c r="E402" s="293"/>
      <c r="F402" s="294"/>
      <c r="G402" s="294"/>
      <c r="H402" s="293"/>
    </row>
    <row r="403" spans="2:8" s="139" customFormat="1">
      <c r="B403" s="136"/>
      <c r="C403" s="294"/>
      <c r="D403" s="294"/>
      <c r="E403" s="293"/>
      <c r="F403" s="294"/>
      <c r="G403" s="294"/>
      <c r="H403" s="293"/>
    </row>
    <row r="404" spans="2:8" s="139" customFormat="1">
      <c r="B404" s="136"/>
      <c r="C404" s="294"/>
      <c r="D404" s="294"/>
      <c r="E404" s="293"/>
      <c r="F404" s="294"/>
      <c r="G404" s="294"/>
      <c r="H404" s="293"/>
    </row>
    <row r="405" spans="2:8" s="139" customFormat="1">
      <c r="B405" s="136"/>
      <c r="C405" s="294"/>
      <c r="D405" s="294"/>
      <c r="E405" s="293"/>
      <c r="F405" s="294"/>
      <c r="G405" s="294"/>
      <c r="H405" s="293"/>
    </row>
    <row r="406" spans="2:8" s="139" customFormat="1">
      <c r="B406" s="136"/>
      <c r="C406" s="294"/>
      <c r="D406" s="294"/>
      <c r="E406" s="293"/>
      <c r="F406" s="294"/>
      <c r="G406" s="294"/>
      <c r="H406" s="293"/>
    </row>
    <row r="407" spans="2:8" s="139" customFormat="1">
      <c r="B407" s="136"/>
      <c r="C407" s="294"/>
      <c r="D407" s="294"/>
      <c r="E407" s="293"/>
      <c r="F407" s="294"/>
      <c r="G407" s="294"/>
      <c r="H407" s="293"/>
    </row>
    <row r="408" spans="2:8" s="139" customFormat="1">
      <c r="B408" s="136"/>
      <c r="C408" s="294"/>
      <c r="D408" s="294"/>
      <c r="E408" s="293"/>
      <c r="F408" s="294"/>
      <c r="G408" s="294"/>
      <c r="H408" s="293"/>
    </row>
    <row r="409" spans="2:8" s="139" customFormat="1">
      <c r="B409" s="136"/>
      <c r="C409" s="294"/>
      <c r="D409" s="294"/>
      <c r="E409" s="293"/>
      <c r="F409" s="294"/>
      <c r="G409" s="294"/>
      <c r="H409" s="293"/>
    </row>
    <row r="410" spans="2:8" s="139" customFormat="1">
      <c r="B410" s="136"/>
      <c r="C410" s="294"/>
      <c r="D410" s="294"/>
      <c r="E410" s="293"/>
      <c r="F410" s="294"/>
      <c r="G410" s="294"/>
      <c r="H410" s="293"/>
    </row>
    <row r="411" spans="2:8" s="139" customFormat="1">
      <c r="B411" s="136"/>
      <c r="C411" s="294"/>
      <c r="D411" s="294"/>
      <c r="E411" s="293"/>
      <c r="F411" s="294"/>
      <c r="G411" s="294"/>
      <c r="H411" s="293"/>
    </row>
    <row r="412" spans="2:8" s="139" customFormat="1">
      <c r="B412" s="136"/>
      <c r="C412" s="294"/>
      <c r="D412" s="294"/>
      <c r="E412" s="293"/>
      <c r="F412" s="294"/>
      <c r="G412" s="294"/>
      <c r="H412" s="293"/>
    </row>
    <row r="413" spans="2:8" s="139" customFormat="1">
      <c r="B413" s="136"/>
      <c r="C413" s="294"/>
      <c r="D413" s="294"/>
      <c r="E413" s="293"/>
      <c r="F413" s="294"/>
      <c r="G413" s="294"/>
      <c r="H413" s="293"/>
    </row>
    <row r="414" spans="2:8" s="139" customFormat="1">
      <c r="B414" s="136"/>
      <c r="C414" s="294"/>
      <c r="D414" s="294"/>
      <c r="E414" s="293"/>
      <c r="F414" s="294"/>
      <c r="G414" s="294"/>
      <c r="H414" s="293"/>
    </row>
    <row r="415" spans="2:8" s="139" customFormat="1">
      <c r="B415" s="136"/>
      <c r="C415" s="294"/>
      <c r="D415" s="294"/>
      <c r="E415" s="293"/>
      <c r="F415" s="294"/>
      <c r="G415" s="294"/>
      <c r="H415" s="293"/>
    </row>
    <row r="416" spans="2:8" s="139" customFormat="1">
      <c r="B416" s="136"/>
      <c r="C416" s="294"/>
      <c r="D416" s="294"/>
      <c r="E416" s="293"/>
      <c r="F416" s="294"/>
      <c r="G416" s="294"/>
      <c r="H416" s="293"/>
    </row>
    <row r="417" spans="2:8" s="139" customFormat="1">
      <c r="B417" s="136"/>
      <c r="C417" s="294"/>
      <c r="D417" s="294"/>
      <c r="E417" s="293"/>
      <c r="F417" s="294"/>
      <c r="G417" s="294"/>
      <c r="H417" s="293"/>
    </row>
    <row r="418" spans="2:8" s="139" customFormat="1">
      <c r="B418" s="136"/>
      <c r="C418" s="294"/>
      <c r="D418" s="294"/>
      <c r="E418" s="293"/>
      <c r="F418" s="294"/>
      <c r="G418" s="294"/>
      <c r="H418" s="293"/>
    </row>
    <row r="419" spans="2:8" s="139" customFormat="1">
      <c r="B419" s="136"/>
      <c r="C419" s="294"/>
      <c r="D419" s="294"/>
      <c r="E419" s="293"/>
      <c r="F419" s="294"/>
      <c r="G419" s="294"/>
      <c r="H419" s="293"/>
    </row>
    <row r="420" spans="2:8" s="139" customFormat="1">
      <c r="B420" s="136"/>
      <c r="C420" s="294"/>
      <c r="D420" s="294"/>
      <c r="E420" s="293"/>
      <c r="F420" s="294"/>
      <c r="G420" s="294"/>
      <c r="H420" s="293"/>
    </row>
    <row r="421" spans="2:8" s="139" customFormat="1">
      <c r="B421" s="136"/>
      <c r="C421" s="294"/>
      <c r="D421" s="294"/>
      <c r="E421" s="293"/>
      <c r="F421" s="294"/>
      <c r="G421" s="294"/>
      <c r="H421" s="293"/>
    </row>
  </sheetData>
  <mergeCells count="1">
    <mergeCell ref="B3:H3"/>
  </mergeCells>
  <hyperlinks>
    <hyperlink ref="A1" location="Contents!A1" display="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workbookViewId="0"/>
  </sheetViews>
  <sheetFormatPr defaultColWidth="9.140625" defaultRowHeight="12.75"/>
  <cols>
    <col min="1" max="1" width="7.28515625" style="139" customWidth="1"/>
    <col min="2" max="2" width="59.28515625" style="136" customWidth="1"/>
    <col min="3" max="8" width="22.140625" style="137" customWidth="1"/>
    <col min="9" max="10" width="12.7109375" style="139" bestFit="1" customWidth="1"/>
    <col min="11" max="16384" width="9.140625" style="139"/>
  </cols>
  <sheetData>
    <row r="1" spans="1:12">
      <c r="A1" s="663" t="s">
        <v>703</v>
      </c>
      <c r="E1" s="138"/>
      <c r="H1" s="131" t="s">
        <v>321</v>
      </c>
    </row>
    <row r="3" spans="1:12" ht="15" customHeight="1">
      <c r="B3" s="1479" t="s">
        <v>731</v>
      </c>
      <c r="C3" s="1479"/>
      <c r="D3" s="1479"/>
      <c r="E3" s="1479"/>
      <c r="F3" s="1479"/>
      <c r="G3" s="1479"/>
      <c r="H3" s="1479"/>
    </row>
    <row r="4" spans="1:12">
      <c r="B4" s="1244"/>
      <c r="C4" s="1268"/>
      <c r="D4" s="1268"/>
      <c r="E4" s="1269"/>
      <c r="F4" s="1268"/>
      <c r="G4" s="1268"/>
      <c r="H4" s="1268"/>
    </row>
    <row r="5" spans="1:12" ht="13.5" thickBot="1">
      <c r="B5" s="1244"/>
      <c r="C5" s="1268"/>
      <c r="D5" s="1268"/>
      <c r="E5" s="1270"/>
      <c r="F5" s="1268"/>
      <c r="G5" s="1268"/>
      <c r="H5" s="1246" t="s">
        <v>204</v>
      </c>
    </row>
    <row r="6" spans="1:12" ht="51">
      <c r="B6" s="1271" t="s">
        <v>205</v>
      </c>
      <c r="C6" s="1272" t="s">
        <v>732</v>
      </c>
      <c r="D6" s="1272" t="s">
        <v>733</v>
      </c>
      <c r="E6" s="1273" t="s">
        <v>734</v>
      </c>
      <c r="F6" s="1272" t="s">
        <v>735</v>
      </c>
      <c r="G6" s="1272" t="s">
        <v>736</v>
      </c>
      <c r="H6" s="1273" t="s">
        <v>737</v>
      </c>
    </row>
    <row r="7" spans="1:12">
      <c r="B7" s="1274" t="s">
        <v>322</v>
      </c>
      <c r="C7" s="1275">
        <v>9275.0632690000002</v>
      </c>
      <c r="D7" s="1275">
        <v>2602.665645</v>
      </c>
      <c r="E7" s="1276">
        <v>11877.728913999999</v>
      </c>
      <c r="F7" s="1277">
        <v>10272.818449</v>
      </c>
      <c r="G7" s="1275">
        <v>3032.8331199999998</v>
      </c>
      <c r="H7" s="1278">
        <v>13305.651569</v>
      </c>
      <c r="I7" s="141"/>
      <c r="J7" s="141"/>
      <c r="L7" s="141"/>
    </row>
    <row r="8" spans="1:12" ht="25.5">
      <c r="B8" s="1274" t="s">
        <v>323</v>
      </c>
      <c r="C8" s="1275">
        <v>7895.6042429999998</v>
      </c>
      <c r="D8" s="1275">
        <v>2204.8672510000001</v>
      </c>
      <c r="E8" s="1276">
        <v>10100.471493999999</v>
      </c>
      <c r="F8" s="1277">
        <v>8938.2477629999994</v>
      </c>
      <c r="G8" s="1275">
        <v>2422.9410619999999</v>
      </c>
      <c r="H8" s="1278">
        <v>11361.188824999999</v>
      </c>
      <c r="I8" s="141"/>
      <c r="J8" s="141"/>
      <c r="L8" s="141"/>
    </row>
    <row r="9" spans="1:12">
      <c r="B9" s="1279" t="s">
        <v>324</v>
      </c>
      <c r="C9" s="1275">
        <v>10483.847651</v>
      </c>
      <c r="D9" s="1275">
        <v>2276.5019440000001</v>
      </c>
      <c r="E9" s="1276">
        <v>12760.349595</v>
      </c>
      <c r="F9" s="1277">
        <v>11826.748226</v>
      </c>
      <c r="G9" s="1275">
        <v>2488.2256160000002</v>
      </c>
      <c r="H9" s="1278">
        <v>14314.973841999999</v>
      </c>
      <c r="I9" s="141"/>
      <c r="J9" s="141"/>
      <c r="L9" s="141"/>
    </row>
    <row r="10" spans="1:12">
      <c r="B10" s="1279" t="s">
        <v>325</v>
      </c>
      <c r="C10" s="1275">
        <v>25.080103000000001</v>
      </c>
      <c r="D10" s="1275">
        <v>0</v>
      </c>
      <c r="E10" s="1276">
        <v>25.080103000000001</v>
      </c>
      <c r="F10" s="1277">
        <v>29.715489999999999</v>
      </c>
      <c r="G10" s="1275">
        <v>0</v>
      </c>
      <c r="H10" s="1278">
        <v>29.715489999999999</v>
      </c>
      <c r="I10" s="141"/>
      <c r="J10" s="141"/>
      <c r="L10" s="141"/>
    </row>
    <row r="11" spans="1:12">
      <c r="B11" s="1279" t="s">
        <v>326</v>
      </c>
      <c r="C11" s="1275">
        <v>0</v>
      </c>
      <c r="D11" s="1275">
        <v>0</v>
      </c>
      <c r="E11" s="1276">
        <v>0</v>
      </c>
      <c r="F11" s="1277">
        <v>0</v>
      </c>
      <c r="G11" s="1275">
        <v>0</v>
      </c>
      <c r="H11" s="1278">
        <v>0</v>
      </c>
      <c r="I11" s="141"/>
      <c r="J11" s="141"/>
      <c r="L11" s="141"/>
    </row>
    <row r="12" spans="1:12">
      <c r="B12" s="1279" t="s">
        <v>327</v>
      </c>
      <c r="C12" s="1275">
        <v>32.262033000000002</v>
      </c>
      <c r="D12" s="1275">
        <v>0</v>
      </c>
      <c r="E12" s="1276">
        <v>32.262033000000002</v>
      </c>
      <c r="F12" s="1277">
        <v>34.450462999999999</v>
      </c>
      <c r="G12" s="1275">
        <v>0</v>
      </c>
      <c r="H12" s="1278">
        <v>34.450462999999999</v>
      </c>
      <c r="I12" s="141"/>
      <c r="J12" s="141"/>
      <c r="L12" s="141"/>
    </row>
    <row r="13" spans="1:12">
      <c r="B13" s="1279" t="s">
        <v>328</v>
      </c>
      <c r="C13" s="1275">
        <v>2184.5266069999998</v>
      </c>
      <c r="D13" s="1275">
        <v>66.569777000000002</v>
      </c>
      <c r="E13" s="1276">
        <v>2251.0963839999999</v>
      </c>
      <c r="F13" s="1277">
        <v>2436.3324729999999</v>
      </c>
      <c r="G13" s="1275">
        <v>63.083379000000001</v>
      </c>
      <c r="H13" s="1278">
        <v>2499.4158520000001</v>
      </c>
      <c r="I13" s="141"/>
      <c r="J13" s="141"/>
      <c r="L13" s="141"/>
    </row>
    <row r="14" spans="1:12">
      <c r="B14" s="1279" t="s">
        <v>329</v>
      </c>
      <c r="C14" s="1275">
        <v>422.16330399999998</v>
      </c>
      <c r="D14" s="1275">
        <v>5.5755689999999998</v>
      </c>
      <c r="E14" s="1276">
        <v>427.73887300000001</v>
      </c>
      <c r="F14" s="1277">
        <v>483.538882</v>
      </c>
      <c r="G14" s="1275">
        <v>0.84038199999999996</v>
      </c>
      <c r="H14" s="1278">
        <v>484.37926399999998</v>
      </c>
      <c r="I14" s="141"/>
      <c r="J14" s="141"/>
      <c r="L14" s="141"/>
    </row>
    <row r="15" spans="1:12" ht="25.5">
      <c r="B15" s="1279" t="s">
        <v>330</v>
      </c>
      <c r="C15" s="1275">
        <v>4.8769960000000001</v>
      </c>
      <c r="D15" s="1275">
        <v>0</v>
      </c>
      <c r="E15" s="1276">
        <v>4.8769960000000001</v>
      </c>
      <c r="F15" s="1277">
        <v>2.792281</v>
      </c>
      <c r="G15" s="1275">
        <v>0</v>
      </c>
      <c r="H15" s="1278">
        <v>2.792281</v>
      </c>
      <c r="I15" s="141"/>
      <c r="J15" s="141"/>
      <c r="L15" s="141"/>
    </row>
    <row r="16" spans="1:12" ht="25.5">
      <c r="B16" s="1279" t="s">
        <v>331</v>
      </c>
      <c r="C16" s="1275">
        <v>20.751436999999999</v>
      </c>
      <c r="D16" s="1275">
        <v>0.51065300000000002</v>
      </c>
      <c r="E16" s="1276">
        <v>21.262090000000001</v>
      </c>
      <c r="F16" s="1277">
        <v>33.313583999999999</v>
      </c>
      <c r="G16" s="1275">
        <v>-1.3607929999999999</v>
      </c>
      <c r="H16" s="1278">
        <v>31.952791000000001</v>
      </c>
      <c r="I16" s="141"/>
      <c r="J16" s="141"/>
      <c r="L16" s="141"/>
    </row>
    <row r="17" spans="2:12" ht="25.5">
      <c r="B17" s="1274" t="s">
        <v>332</v>
      </c>
      <c r="C17" s="1275">
        <v>448.23332699999997</v>
      </c>
      <c r="D17" s="1275">
        <v>370.71438899999998</v>
      </c>
      <c r="E17" s="1276">
        <v>818.94771600000001</v>
      </c>
      <c r="F17" s="1277">
        <v>487.855526</v>
      </c>
      <c r="G17" s="1275">
        <v>571.11234999999999</v>
      </c>
      <c r="H17" s="1278">
        <v>1058.9678759999999</v>
      </c>
      <c r="I17" s="141"/>
      <c r="J17" s="141"/>
      <c r="L17" s="141"/>
    </row>
    <row r="18" spans="2:12" ht="38.25">
      <c r="B18" s="1279" t="s">
        <v>333</v>
      </c>
      <c r="C18" s="1275">
        <v>1.5190189999999999</v>
      </c>
      <c r="D18" s="1275">
        <v>0</v>
      </c>
      <c r="E18" s="1276">
        <v>1.5190189999999999</v>
      </c>
      <c r="F18" s="1277">
        <v>0.29167999999999999</v>
      </c>
      <c r="G18" s="1275">
        <v>0</v>
      </c>
      <c r="H18" s="1278">
        <v>0.29167999999999999</v>
      </c>
      <c r="I18" s="141"/>
      <c r="J18" s="141"/>
      <c r="L18" s="141"/>
    </row>
    <row r="19" spans="2:12">
      <c r="B19" s="1279" t="s">
        <v>334</v>
      </c>
      <c r="C19" s="1275">
        <v>51.710417999999997</v>
      </c>
      <c r="D19" s="1275">
        <v>3.9544429999999999</v>
      </c>
      <c r="E19" s="1276">
        <v>55.664861000000002</v>
      </c>
      <c r="F19" s="1277">
        <v>42.661664999999999</v>
      </c>
      <c r="G19" s="1275">
        <v>4.3444060000000002</v>
      </c>
      <c r="H19" s="1278">
        <v>47.006070999999999</v>
      </c>
      <c r="I19" s="141"/>
      <c r="J19" s="141"/>
      <c r="L19" s="141"/>
    </row>
    <row r="20" spans="2:12">
      <c r="B20" s="1279" t="s">
        <v>335</v>
      </c>
      <c r="C20" s="1275">
        <v>34.988866000000002</v>
      </c>
      <c r="D20" s="1275">
        <v>2.9382299999999999</v>
      </c>
      <c r="E20" s="1276">
        <v>37.927095999999999</v>
      </c>
      <c r="F20" s="1277">
        <v>31.852464999999999</v>
      </c>
      <c r="G20" s="1275">
        <v>4.3444060000000002</v>
      </c>
      <c r="H20" s="1278">
        <v>36.196871000000002</v>
      </c>
      <c r="I20" s="141"/>
      <c r="J20" s="141"/>
      <c r="L20" s="141"/>
    </row>
    <row r="21" spans="2:12" ht="25.5" hidden="1" customHeight="1">
      <c r="B21" s="1279" t="s">
        <v>29</v>
      </c>
      <c r="C21" s="1275">
        <v>0</v>
      </c>
      <c r="D21" s="1275">
        <v>0</v>
      </c>
      <c r="E21" s="1276">
        <v>0</v>
      </c>
      <c r="F21" s="1277">
        <v>0</v>
      </c>
      <c r="G21" s="1275">
        <v>0</v>
      </c>
      <c r="H21" s="1278">
        <v>0</v>
      </c>
      <c r="I21" s="141"/>
      <c r="J21" s="141"/>
      <c r="L21" s="141"/>
    </row>
    <row r="22" spans="2:12">
      <c r="B22" s="1279" t="s">
        <v>336</v>
      </c>
      <c r="C22" s="1275">
        <v>16.721551999999999</v>
      </c>
      <c r="D22" s="1275">
        <v>1.016213</v>
      </c>
      <c r="E22" s="1276">
        <v>17.737765</v>
      </c>
      <c r="F22" s="1277">
        <v>10.809200000000001</v>
      </c>
      <c r="G22" s="1275">
        <v>0</v>
      </c>
      <c r="H22" s="1278">
        <v>10.809200000000001</v>
      </c>
      <c r="I22" s="141"/>
      <c r="J22" s="141"/>
      <c r="L22" s="141"/>
    </row>
    <row r="23" spans="2:12">
      <c r="B23" s="1279" t="s">
        <v>337</v>
      </c>
      <c r="C23" s="1275">
        <v>219.35522399999999</v>
      </c>
      <c r="D23" s="1275">
        <v>311.620901</v>
      </c>
      <c r="E23" s="1276">
        <v>530.97612500000002</v>
      </c>
      <c r="F23" s="1277">
        <v>304.67594700000001</v>
      </c>
      <c r="G23" s="1275">
        <v>356.54294299999998</v>
      </c>
      <c r="H23" s="1278">
        <v>661.21888999999999</v>
      </c>
      <c r="I23" s="141"/>
      <c r="J23" s="141"/>
      <c r="L23" s="141"/>
    </row>
    <row r="24" spans="2:12">
      <c r="B24" s="1279" t="s">
        <v>338</v>
      </c>
      <c r="C24" s="1275">
        <v>14.921688</v>
      </c>
      <c r="D24" s="1275">
        <v>18.338131000000001</v>
      </c>
      <c r="E24" s="1276">
        <v>33.259819</v>
      </c>
      <c r="F24" s="1277">
        <v>13.876752</v>
      </c>
      <c r="G24" s="1275">
        <v>18.120933000000001</v>
      </c>
      <c r="H24" s="1278">
        <v>31.997685000000001</v>
      </c>
      <c r="I24" s="141"/>
      <c r="J24" s="141"/>
      <c r="L24" s="141"/>
    </row>
    <row r="25" spans="2:12">
      <c r="B25" s="1279" t="s">
        <v>339</v>
      </c>
      <c r="C25" s="1275">
        <v>75.511185999999995</v>
      </c>
      <c r="D25" s="1275">
        <v>25.211988000000002</v>
      </c>
      <c r="E25" s="1276">
        <v>100.723174</v>
      </c>
      <c r="F25" s="1277">
        <v>97.157229000000001</v>
      </c>
      <c r="G25" s="1275">
        <v>149.41214400000001</v>
      </c>
      <c r="H25" s="1278">
        <v>246.56937300000001</v>
      </c>
      <c r="I25" s="141"/>
      <c r="J25" s="141"/>
      <c r="L25" s="141"/>
    </row>
    <row r="26" spans="2:12" ht="25.5">
      <c r="B26" s="1279" t="s">
        <v>340</v>
      </c>
      <c r="C26" s="1275">
        <v>65.467326</v>
      </c>
      <c r="D26" s="1275">
        <v>2.9133460000000002</v>
      </c>
      <c r="E26" s="1276">
        <v>68.380672000000004</v>
      </c>
      <c r="F26" s="1277">
        <v>22.137937000000001</v>
      </c>
      <c r="G26" s="1275">
        <v>2.9832740000000002</v>
      </c>
      <c r="H26" s="1278">
        <v>25.121210999999999</v>
      </c>
      <c r="I26" s="141"/>
      <c r="J26" s="141"/>
      <c r="L26" s="141"/>
    </row>
    <row r="27" spans="2:12">
      <c r="B27" s="1279" t="s">
        <v>341</v>
      </c>
      <c r="C27" s="1275">
        <v>64.316284999999993</v>
      </c>
      <c r="D27" s="1275">
        <v>1.330246</v>
      </c>
      <c r="E27" s="1276">
        <v>65.646530999999996</v>
      </c>
      <c r="F27" s="1277">
        <v>20.584209000000001</v>
      </c>
      <c r="G27" s="1275">
        <v>1.2729269999999999</v>
      </c>
      <c r="H27" s="1278">
        <v>21.857136000000001</v>
      </c>
      <c r="I27" s="141"/>
      <c r="J27" s="141"/>
      <c r="L27" s="141"/>
    </row>
    <row r="28" spans="2:12">
      <c r="B28" s="1279" t="s">
        <v>342</v>
      </c>
      <c r="C28" s="1275">
        <v>1.151041</v>
      </c>
      <c r="D28" s="1275">
        <v>1.5831</v>
      </c>
      <c r="E28" s="1276">
        <v>2.7341410000000002</v>
      </c>
      <c r="F28" s="1277">
        <v>1.553728</v>
      </c>
      <c r="G28" s="1275">
        <v>1.7103470000000001</v>
      </c>
      <c r="H28" s="1278">
        <v>3.2640750000000001</v>
      </c>
      <c r="I28" s="141"/>
      <c r="J28" s="141"/>
      <c r="L28" s="141"/>
    </row>
    <row r="29" spans="2:12" ht="12.75" hidden="1" customHeight="1">
      <c r="B29" s="1279" t="s">
        <v>30</v>
      </c>
      <c r="C29" s="1275">
        <v>0</v>
      </c>
      <c r="D29" s="1275">
        <v>0</v>
      </c>
      <c r="E29" s="1276">
        <v>0</v>
      </c>
      <c r="F29" s="1277">
        <v>0</v>
      </c>
      <c r="G29" s="1275">
        <v>0</v>
      </c>
      <c r="H29" s="1278">
        <v>0</v>
      </c>
      <c r="I29" s="141"/>
      <c r="J29" s="141"/>
      <c r="L29" s="141"/>
    </row>
    <row r="30" spans="2:12">
      <c r="B30" s="1279" t="s">
        <v>343</v>
      </c>
      <c r="C30" s="1275">
        <v>19.748466000000001</v>
      </c>
      <c r="D30" s="1275">
        <v>8.6755800000000001</v>
      </c>
      <c r="E30" s="1276">
        <v>28.424046000000001</v>
      </c>
      <c r="F30" s="1277">
        <v>7.054316</v>
      </c>
      <c r="G30" s="1275">
        <v>39.708649999999999</v>
      </c>
      <c r="H30" s="1278">
        <v>46.762965999999999</v>
      </c>
      <c r="I30" s="141"/>
      <c r="J30" s="141"/>
      <c r="L30" s="141"/>
    </row>
    <row r="31" spans="2:12" ht="25.5">
      <c r="B31" s="1274" t="s">
        <v>344</v>
      </c>
      <c r="C31" s="1275">
        <v>547.09010499999999</v>
      </c>
      <c r="D31" s="1275">
        <v>12.563862</v>
      </c>
      <c r="E31" s="1276">
        <v>559.65396699999997</v>
      </c>
      <c r="F31" s="1277">
        <v>579.33378100000004</v>
      </c>
      <c r="G31" s="1275">
        <v>14.306704999999999</v>
      </c>
      <c r="H31" s="1278">
        <v>593.64048600000001</v>
      </c>
      <c r="I31" s="141"/>
      <c r="J31" s="141"/>
      <c r="L31" s="141"/>
    </row>
    <row r="32" spans="2:12" ht="25.5">
      <c r="B32" s="1274" t="s">
        <v>345</v>
      </c>
      <c r="C32" s="1275">
        <v>238.61616699999999</v>
      </c>
      <c r="D32" s="1275">
        <v>0.65997399999999995</v>
      </c>
      <c r="E32" s="1276">
        <v>239.276141</v>
      </c>
      <c r="F32" s="1277">
        <v>160.90892400000001</v>
      </c>
      <c r="G32" s="1275">
        <v>0.67065600000000003</v>
      </c>
      <c r="H32" s="1278">
        <v>161.57957999999999</v>
      </c>
      <c r="I32" s="141"/>
      <c r="J32" s="141"/>
      <c r="L32" s="141"/>
    </row>
    <row r="33" spans="2:12">
      <c r="B33" s="1274" t="s">
        <v>346</v>
      </c>
      <c r="C33" s="1275">
        <v>145.51942700000001</v>
      </c>
      <c r="D33" s="1275">
        <v>13.860169000000001</v>
      </c>
      <c r="E33" s="1276">
        <v>159.37959599999999</v>
      </c>
      <c r="F33" s="1277">
        <v>106.472455</v>
      </c>
      <c r="G33" s="1275">
        <v>23.802347000000001</v>
      </c>
      <c r="H33" s="1278">
        <v>130.27480199999999</v>
      </c>
      <c r="I33" s="141"/>
      <c r="J33" s="141"/>
      <c r="L33" s="141"/>
    </row>
    <row r="34" spans="2:12" ht="25.5">
      <c r="B34" s="1280" t="s">
        <v>347</v>
      </c>
      <c r="C34" s="1275">
        <v>8894.7806920000003</v>
      </c>
      <c r="D34" s="1275">
        <v>2351.113034</v>
      </c>
      <c r="E34" s="1276">
        <v>11245.893726</v>
      </c>
      <c r="F34" s="1277">
        <v>9781.9961700000003</v>
      </c>
      <c r="G34" s="1275">
        <v>2751.0390729999999</v>
      </c>
      <c r="H34" s="1278">
        <v>12533.035243</v>
      </c>
      <c r="I34" s="141"/>
      <c r="J34" s="141"/>
      <c r="L34" s="141"/>
    </row>
    <row r="35" spans="2:12" ht="25.5">
      <c r="B35" s="1274" t="s">
        <v>348</v>
      </c>
      <c r="C35" s="1275">
        <v>4028.3384350000001</v>
      </c>
      <c r="D35" s="1275">
        <v>679.42448999999999</v>
      </c>
      <c r="E35" s="1276">
        <v>4707.762925</v>
      </c>
      <c r="F35" s="1277">
        <v>4270.8461559999996</v>
      </c>
      <c r="G35" s="1275">
        <v>856.07847700000002</v>
      </c>
      <c r="H35" s="1278">
        <v>5126.9246329999996</v>
      </c>
      <c r="I35" s="141"/>
      <c r="J35" s="141"/>
      <c r="L35" s="141"/>
    </row>
    <row r="36" spans="2:12">
      <c r="B36" s="1279" t="s">
        <v>349</v>
      </c>
      <c r="C36" s="1275">
        <v>4407.7499719999996</v>
      </c>
      <c r="D36" s="1275">
        <v>705.22099800000001</v>
      </c>
      <c r="E36" s="1276">
        <v>5112.9709700000003</v>
      </c>
      <c r="F36" s="1277">
        <v>4965.8715460000003</v>
      </c>
      <c r="G36" s="1275">
        <v>856.94027600000004</v>
      </c>
      <c r="H36" s="1278">
        <v>5822.8118219999997</v>
      </c>
      <c r="I36" s="141"/>
      <c r="J36" s="141"/>
      <c r="L36" s="141"/>
    </row>
    <row r="37" spans="2:12" ht="25.5">
      <c r="B37" s="1279" t="s">
        <v>350</v>
      </c>
      <c r="C37" s="1275">
        <v>90.779591999999994</v>
      </c>
      <c r="D37" s="1275">
        <v>0</v>
      </c>
      <c r="E37" s="1276">
        <v>90.779591999999994</v>
      </c>
      <c r="F37" s="1277">
        <v>90.264510000000001</v>
      </c>
      <c r="G37" s="1275">
        <v>0</v>
      </c>
      <c r="H37" s="1278">
        <v>90.264510000000001</v>
      </c>
      <c r="I37" s="141"/>
      <c r="J37" s="141"/>
      <c r="L37" s="141"/>
    </row>
    <row r="38" spans="2:12">
      <c r="B38" s="1279" t="s">
        <v>351</v>
      </c>
      <c r="C38" s="1275">
        <v>5.049E-2</v>
      </c>
      <c r="D38" s="1275">
        <v>0</v>
      </c>
      <c r="E38" s="1276">
        <v>5.049E-2</v>
      </c>
      <c r="F38" s="1277">
        <v>4.5123879999999996</v>
      </c>
      <c r="G38" s="1275">
        <v>0</v>
      </c>
      <c r="H38" s="1278">
        <v>4.5123879999999996</v>
      </c>
      <c r="I38" s="141"/>
      <c r="J38" s="141"/>
      <c r="L38" s="141"/>
    </row>
    <row r="39" spans="2:12">
      <c r="B39" s="1279" t="s">
        <v>352</v>
      </c>
      <c r="C39" s="1275">
        <v>737.11823700000002</v>
      </c>
      <c r="D39" s="1275">
        <v>23.765611</v>
      </c>
      <c r="E39" s="1276">
        <v>760.88384799999994</v>
      </c>
      <c r="F39" s="1277">
        <v>954.25687100000005</v>
      </c>
      <c r="G39" s="1275">
        <v>21.928089</v>
      </c>
      <c r="H39" s="1278">
        <v>976.18496000000005</v>
      </c>
      <c r="I39" s="141"/>
      <c r="J39" s="141"/>
      <c r="L39" s="141"/>
    </row>
    <row r="40" spans="2:12">
      <c r="B40" s="1279" t="s">
        <v>353</v>
      </c>
      <c r="C40" s="1275">
        <v>184.790955</v>
      </c>
      <c r="D40" s="1275">
        <v>-3.1919900000000001</v>
      </c>
      <c r="E40" s="1276">
        <v>181.59896499999999</v>
      </c>
      <c r="F40" s="1277">
        <v>527.66204400000004</v>
      </c>
      <c r="G40" s="1275">
        <v>18.685023000000001</v>
      </c>
      <c r="H40" s="1278">
        <v>546.34706700000004</v>
      </c>
      <c r="I40" s="141"/>
      <c r="J40" s="141"/>
      <c r="L40" s="141"/>
    </row>
    <row r="41" spans="2:12">
      <c r="B41" s="1279" t="s">
        <v>354</v>
      </c>
      <c r="C41" s="1275">
        <v>0.93724399999999997</v>
      </c>
      <c r="D41" s="1275">
        <v>0</v>
      </c>
      <c r="E41" s="1276">
        <v>0.93724399999999997</v>
      </c>
      <c r="F41" s="1277">
        <v>1.2821000000000001E-2</v>
      </c>
      <c r="G41" s="1275">
        <v>0</v>
      </c>
      <c r="H41" s="1278">
        <v>1.2821000000000001E-2</v>
      </c>
      <c r="I41" s="141"/>
      <c r="J41" s="141"/>
      <c r="L41" s="141"/>
    </row>
    <row r="42" spans="2:12">
      <c r="B42" s="1279" t="s">
        <v>355</v>
      </c>
      <c r="C42" s="1275">
        <v>-264.68307099999998</v>
      </c>
      <c r="D42" s="1275">
        <v>-1.1610929999999999</v>
      </c>
      <c r="E42" s="1276">
        <v>-265.84416399999998</v>
      </c>
      <c r="F42" s="1277">
        <v>173.64084399999999</v>
      </c>
      <c r="G42" s="1275">
        <v>-2.3812669999999998</v>
      </c>
      <c r="H42" s="1278">
        <v>171.25957700000001</v>
      </c>
      <c r="I42" s="141"/>
      <c r="J42" s="141"/>
      <c r="L42" s="141"/>
    </row>
    <row r="43" spans="2:12" ht="25.5">
      <c r="B43" s="1274" t="s">
        <v>356</v>
      </c>
      <c r="C43" s="1275">
        <v>8.6591179999999994</v>
      </c>
      <c r="D43" s="1275">
        <v>610.70558400000004</v>
      </c>
      <c r="E43" s="1276">
        <v>619.36470199999997</v>
      </c>
      <c r="F43" s="1277">
        <v>28.718304</v>
      </c>
      <c r="G43" s="1275">
        <v>504.56976300000002</v>
      </c>
      <c r="H43" s="1278">
        <v>533.28806699999996</v>
      </c>
      <c r="I43" s="141"/>
      <c r="J43" s="141"/>
      <c r="L43" s="141"/>
    </row>
    <row r="44" spans="2:12" ht="25.5">
      <c r="B44" s="1279" t="s">
        <v>357</v>
      </c>
      <c r="C44" s="1275">
        <v>0</v>
      </c>
      <c r="D44" s="1275">
        <v>603.45263699999998</v>
      </c>
      <c r="E44" s="1276">
        <v>603.45263699999998</v>
      </c>
      <c r="F44" s="1277">
        <v>0</v>
      </c>
      <c r="G44" s="1275">
        <v>509.12723199999999</v>
      </c>
      <c r="H44" s="1278">
        <v>509.12723199999999</v>
      </c>
      <c r="I44" s="141"/>
      <c r="J44" s="141"/>
      <c r="L44" s="141"/>
    </row>
    <row r="45" spans="2:12">
      <c r="B45" s="1279" t="s">
        <v>358</v>
      </c>
      <c r="C45" s="1275">
        <v>0</v>
      </c>
      <c r="D45" s="1275">
        <v>603.50378799999999</v>
      </c>
      <c r="E45" s="1276">
        <v>603.50378799999999</v>
      </c>
      <c r="F45" s="1277">
        <v>0</v>
      </c>
      <c r="G45" s="1275">
        <v>519.74944000000005</v>
      </c>
      <c r="H45" s="1278">
        <v>519.74944000000005</v>
      </c>
      <c r="I45" s="141"/>
      <c r="J45" s="141"/>
      <c r="L45" s="141"/>
    </row>
    <row r="46" spans="2:12" ht="25.5">
      <c r="B46" s="1279" t="s">
        <v>359</v>
      </c>
      <c r="C46" s="1275">
        <v>0</v>
      </c>
      <c r="D46" s="1275">
        <v>5.1151000000000002E-2</v>
      </c>
      <c r="E46" s="1276">
        <v>5.1151000000000002E-2</v>
      </c>
      <c r="F46" s="1277">
        <v>0</v>
      </c>
      <c r="G46" s="1275">
        <v>10.622208000000001</v>
      </c>
      <c r="H46" s="1278">
        <v>10.622208000000001</v>
      </c>
      <c r="I46" s="141"/>
      <c r="J46" s="141"/>
      <c r="L46" s="141"/>
    </row>
    <row r="47" spans="2:12" ht="25.5" hidden="1" customHeight="1">
      <c r="B47" s="1279" t="s">
        <v>31</v>
      </c>
      <c r="C47" s="1275">
        <v>0</v>
      </c>
      <c r="D47" s="1275">
        <v>0</v>
      </c>
      <c r="E47" s="1276">
        <v>0</v>
      </c>
      <c r="F47" s="1277">
        <v>0</v>
      </c>
      <c r="G47" s="1275">
        <v>0</v>
      </c>
      <c r="H47" s="1278">
        <v>0</v>
      </c>
      <c r="I47" s="141"/>
      <c r="J47" s="141"/>
      <c r="L47" s="141"/>
    </row>
    <row r="48" spans="2:12" ht="12.75" hidden="1" customHeight="1">
      <c r="B48" s="1279" t="s">
        <v>32</v>
      </c>
      <c r="C48" s="1275">
        <v>0</v>
      </c>
      <c r="D48" s="1275">
        <v>0</v>
      </c>
      <c r="E48" s="1276">
        <v>0</v>
      </c>
      <c r="F48" s="1277">
        <v>0</v>
      </c>
      <c r="G48" s="1275">
        <v>0</v>
      </c>
      <c r="H48" s="1278">
        <v>0</v>
      </c>
      <c r="I48" s="141"/>
      <c r="J48" s="141"/>
      <c r="L48" s="141"/>
    </row>
    <row r="49" spans="2:12" ht="25.5" hidden="1" customHeight="1">
      <c r="B49" s="1279" t="s">
        <v>33</v>
      </c>
      <c r="C49" s="1275">
        <v>0</v>
      </c>
      <c r="D49" s="1275">
        <v>0</v>
      </c>
      <c r="E49" s="1276">
        <v>0</v>
      </c>
      <c r="F49" s="1277">
        <v>0</v>
      </c>
      <c r="G49" s="1275">
        <v>0</v>
      </c>
      <c r="H49" s="1278">
        <v>0</v>
      </c>
      <c r="I49" s="141"/>
      <c r="J49" s="141"/>
      <c r="L49" s="141"/>
    </row>
    <row r="50" spans="2:12" ht="25.5">
      <c r="B50" s="1279" t="s">
        <v>360</v>
      </c>
      <c r="C50" s="1275">
        <v>8.6591179999999994</v>
      </c>
      <c r="D50" s="1275">
        <v>7.2529469999999998</v>
      </c>
      <c r="E50" s="1276">
        <v>15.912065</v>
      </c>
      <c r="F50" s="1277">
        <v>28.718304</v>
      </c>
      <c r="G50" s="1275">
        <v>-4.5574690000000002</v>
      </c>
      <c r="H50" s="1278">
        <v>24.160834999999999</v>
      </c>
      <c r="I50" s="141"/>
      <c r="J50" s="141"/>
      <c r="L50" s="141"/>
    </row>
    <row r="51" spans="2:12">
      <c r="B51" s="1279" t="s">
        <v>361</v>
      </c>
      <c r="C51" s="1275">
        <v>8.3228150000000003</v>
      </c>
      <c r="D51" s="1275">
        <v>7.2529469999999998</v>
      </c>
      <c r="E51" s="1276">
        <v>15.575761999999999</v>
      </c>
      <c r="F51" s="1277">
        <v>29.925795999999998</v>
      </c>
      <c r="G51" s="1275">
        <v>-4.5574690000000002</v>
      </c>
      <c r="H51" s="1278">
        <v>25.368327000000001</v>
      </c>
      <c r="I51" s="141"/>
      <c r="J51" s="141"/>
      <c r="L51" s="141"/>
    </row>
    <row r="52" spans="2:12" ht="25.5">
      <c r="B52" s="1279" t="s">
        <v>362</v>
      </c>
      <c r="C52" s="1275">
        <v>-0.33630300000000002</v>
      </c>
      <c r="D52" s="1275">
        <v>0</v>
      </c>
      <c r="E52" s="1276">
        <v>-0.33630300000000002</v>
      </c>
      <c r="F52" s="1277">
        <v>1.207492</v>
      </c>
      <c r="G52" s="1275">
        <v>0</v>
      </c>
      <c r="H52" s="1278">
        <v>1.207492</v>
      </c>
      <c r="I52" s="141"/>
      <c r="J52" s="141"/>
      <c r="L52" s="141"/>
    </row>
    <row r="53" spans="2:12" ht="51">
      <c r="B53" s="1274" t="s">
        <v>363</v>
      </c>
      <c r="C53" s="1275">
        <v>0</v>
      </c>
      <c r="D53" s="1275">
        <v>209.075085</v>
      </c>
      <c r="E53" s="1276">
        <v>209.075085</v>
      </c>
      <c r="F53" s="1277">
        <v>0</v>
      </c>
      <c r="G53" s="1275">
        <v>482.201663</v>
      </c>
      <c r="H53" s="1278">
        <v>482.201663</v>
      </c>
      <c r="I53" s="141"/>
      <c r="J53" s="141"/>
      <c r="L53" s="141"/>
    </row>
    <row r="54" spans="2:12" ht="38.25">
      <c r="B54" s="1279" t="s">
        <v>364</v>
      </c>
      <c r="C54" s="1275">
        <v>0</v>
      </c>
      <c r="D54" s="1275">
        <v>209.075085</v>
      </c>
      <c r="E54" s="1276">
        <v>209.075085</v>
      </c>
      <c r="F54" s="1277">
        <v>0</v>
      </c>
      <c r="G54" s="1275">
        <v>482.201663</v>
      </c>
      <c r="H54" s="1278">
        <v>482.201663</v>
      </c>
      <c r="I54" s="141"/>
      <c r="J54" s="141"/>
      <c r="L54" s="141"/>
    </row>
    <row r="55" spans="2:12" ht="38.25">
      <c r="B55" s="1279" t="s">
        <v>365</v>
      </c>
      <c r="C55" s="1275">
        <v>0</v>
      </c>
      <c r="D55" s="1275">
        <v>0</v>
      </c>
      <c r="E55" s="1276">
        <v>0</v>
      </c>
      <c r="F55" s="1277">
        <v>0</v>
      </c>
      <c r="G55" s="1275">
        <v>0</v>
      </c>
      <c r="H55" s="1278">
        <v>0</v>
      </c>
      <c r="I55" s="141"/>
      <c r="J55" s="141"/>
      <c r="L55" s="141"/>
    </row>
    <row r="56" spans="2:12">
      <c r="B56" s="1274" t="s">
        <v>366</v>
      </c>
      <c r="C56" s="1275">
        <v>183.92815899999999</v>
      </c>
      <c r="D56" s="1275">
        <v>0.66781800000000002</v>
      </c>
      <c r="E56" s="1276">
        <v>184.595977</v>
      </c>
      <c r="F56" s="1277">
        <v>188.30806799999999</v>
      </c>
      <c r="G56" s="1275">
        <v>0.87989799999999996</v>
      </c>
      <c r="H56" s="1278">
        <v>189.18796599999999</v>
      </c>
      <c r="I56" s="141"/>
      <c r="J56" s="141"/>
      <c r="L56" s="141"/>
    </row>
    <row r="57" spans="2:12">
      <c r="B57" s="1279" t="s">
        <v>367</v>
      </c>
      <c r="C57" s="1275">
        <v>25.104275000000001</v>
      </c>
      <c r="D57" s="1275">
        <v>0</v>
      </c>
      <c r="E57" s="1276">
        <v>25.104275000000001</v>
      </c>
      <c r="F57" s="1277">
        <v>25.338851999999999</v>
      </c>
      <c r="G57" s="1275">
        <v>0</v>
      </c>
      <c r="H57" s="1278">
        <v>25.338851999999999</v>
      </c>
      <c r="I57" s="141"/>
      <c r="J57" s="141"/>
      <c r="L57" s="141"/>
    </row>
    <row r="58" spans="2:12" ht="26.25" customHeight="1">
      <c r="B58" s="1279" t="s">
        <v>368</v>
      </c>
      <c r="C58" s="1275">
        <v>158.82388399999999</v>
      </c>
      <c r="D58" s="1275">
        <v>0.66781800000000002</v>
      </c>
      <c r="E58" s="1276">
        <v>159.491702</v>
      </c>
      <c r="F58" s="1277">
        <v>162.96921599999999</v>
      </c>
      <c r="G58" s="1275">
        <v>0.87989799999999996</v>
      </c>
      <c r="H58" s="1278">
        <v>163.84911399999999</v>
      </c>
      <c r="I58" s="141"/>
      <c r="J58" s="141"/>
      <c r="L58" s="141"/>
    </row>
    <row r="59" spans="2:12" ht="25.5">
      <c r="B59" s="1274" t="s">
        <v>369</v>
      </c>
      <c r="C59" s="1275">
        <v>3985.3049019999999</v>
      </c>
      <c r="D59" s="1275">
        <v>691.70918700000004</v>
      </c>
      <c r="E59" s="1276">
        <v>4677.0140890000002</v>
      </c>
      <c r="F59" s="1277">
        <v>4541.300373</v>
      </c>
      <c r="G59" s="1275">
        <v>803.20642199999998</v>
      </c>
      <c r="H59" s="1278">
        <v>5344.5067950000002</v>
      </c>
      <c r="I59" s="141"/>
      <c r="J59" s="141"/>
      <c r="L59" s="141"/>
    </row>
    <row r="60" spans="2:12">
      <c r="B60" s="1279" t="s">
        <v>370</v>
      </c>
      <c r="C60" s="1275">
        <v>2262.3046890000001</v>
      </c>
      <c r="D60" s="1275">
        <v>410.68872800000003</v>
      </c>
      <c r="E60" s="1276">
        <v>2672.9934170000001</v>
      </c>
      <c r="F60" s="1277">
        <v>2734.6082190000002</v>
      </c>
      <c r="G60" s="1275">
        <v>483.57722799999999</v>
      </c>
      <c r="H60" s="1278">
        <v>3218.1854469999998</v>
      </c>
      <c r="I60" s="141"/>
      <c r="J60" s="141"/>
      <c r="L60" s="141"/>
    </row>
    <row r="61" spans="2:12">
      <c r="B61" s="1279" t="s">
        <v>371</v>
      </c>
      <c r="C61" s="1275">
        <v>1609.924325</v>
      </c>
      <c r="D61" s="1275">
        <v>330.80023599999998</v>
      </c>
      <c r="E61" s="1276">
        <v>1940.724561</v>
      </c>
      <c r="F61" s="1277">
        <v>1873.8732540000001</v>
      </c>
      <c r="G61" s="1275">
        <v>404.04213399999998</v>
      </c>
      <c r="H61" s="1278">
        <v>2277.9153879999999</v>
      </c>
      <c r="I61" s="141"/>
      <c r="J61" s="141"/>
      <c r="L61" s="141"/>
    </row>
    <row r="62" spans="2:12">
      <c r="B62" s="1279" t="s">
        <v>372</v>
      </c>
      <c r="C62" s="1275">
        <v>720.23283200000003</v>
      </c>
      <c r="D62" s="1275">
        <v>76.443665999999993</v>
      </c>
      <c r="E62" s="1276">
        <v>796.67649800000004</v>
      </c>
      <c r="F62" s="1277">
        <v>806.85885099999996</v>
      </c>
      <c r="G62" s="1275">
        <v>95.792334999999994</v>
      </c>
      <c r="H62" s="1278">
        <v>902.65118600000005</v>
      </c>
      <c r="I62" s="141"/>
      <c r="J62" s="141"/>
      <c r="L62" s="141"/>
    </row>
    <row r="63" spans="2:12">
      <c r="B63" s="1279" t="s">
        <v>373</v>
      </c>
      <c r="C63" s="1275">
        <v>175.185157</v>
      </c>
      <c r="D63" s="1275">
        <v>7.9857690000000003</v>
      </c>
      <c r="E63" s="1276">
        <v>183.17092600000001</v>
      </c>
      <c r="F63" s="1277">
        <v>203.30267799999999</v>
      </c>
      <c r="G63" s="1275">
        <v>8.6162620000000008</v>
      </c>
      <c r="H63" s="1278">
        <v>211.91893999999999</v>
      </c>
      <c r="I63" s="141"/>
      <c r="J63" s="141"/>
      <c r="L63" s="141"/>
    </row>
    <row r="64" spans="2:12">
      <c r="B64" s="1279" t="s">
        <v>374</v>
      </c>
      <c r="C64" s="1275">
        <v>-243.03762499999999</v>
      </c>
      <c r="D64" s="1275">
        <v>-4.5409430000000004</v>
      </c>
      <c r="E64" s="1276">
        <v>-247.57856799999999</v>
      </c>
      <c r="F64" s="1277">
        <v>-149.42656400000001</v>
      </c>
      <c r="G64" s="1275">
        <v>-24.873502999999999</v>
      </c>
      <c r="H64" s="1278">
        <v>-174.30006700000001</v>
      </c>
      <c r="I64" s="141"/>
      <c r="J64" s="141"/>
      <c r="L64" s="141"/>
    </row>
    <row r="65" spans="2:12">
      <c r="B65" s="1279" t="s">
        <v>375</v>
      </c>
      <c r="C65" s="1275">
        <v>1723.000213</v>
      </c>
      <c r="D65" s="1275">
        <v>281.02045900000002</v>
      </c>
      <c r="E65" s="1276">
        <v>2004.0206720000001</v>
      </c>
      <c r="F65" s="1277">
        <v>1806.6921540000001</v>
      </c>
      <c r="G65" s="1275">
        <v>319.62919399999998</v>
      </c>
      <c r="H65" s="1278">
        <v>2126.3213479999999</v>
      </c>
      <c r="I65" s="141"/>
      <c r="J65" s="141"/>
      <c r="L65" s="141"/>
    </row>
    <row r="66" spans="2:12">
      <c r="B66" s="1279" t="s">
        <v>376</v>
      </c>
      <c r="C66" s="1275">
        <v>101.98322899999999</v>
      </c>
      <c r="D66" s="1275">
        <v>12.168016</v>
      </c>
      <c r="E66" s="1276">
        <v>114.151245</v>
      </c>
      <c r="F66" s="1277">
        <v>100.418661</v>
      </c>
      <c r="G66" s="1275">
        <v>12.838198</v>
      </c>
      <c r="H66" s="1278">
        <v>113.25685900000001</v>
      </c>
      <c r="I66" s="141"/>
      <c r="J66" s="141"/>
      <c r="L66" s="141"/>
    </row>
    <row r="67" spans="2:12">
      <c r="B67" s="1279" t="s">
        <v>377</v>
      </c>
      <c r="C67" s="1275">
        <v>652.15842899999996</v>
      </c>
      <c r="D67" s="1275">
        <v>108.921803</v>
      </c>
      <c r="E67" s="1276">
        <v>761.08023200000002</v>
      </c>
      <c r="F67" s="1277">
        <v>705.022109</v>
      </c>
      <c r="G67" s="1275">
        <v>123.72093700000001</v>
      </c>
      <c r="H67" s="1278">
        <v>828.74304600000005</v>
      </c>
      <c r="I67" s="141"/>
      <c r="J67" s="141"/>
      <c r="L67" s="141"/>
    </row>
    <row r="68" spans="2:12">
      <c r="B68" s="1279" t="s">
        <v>378</v>
      </c>
      <c r="C68" s="1275">
        <v>422.28652499999998</v>
      </c>
      <c r="D68" s="1275">
        <v>66.346664000000004</v>
      </c>
      <c r="E68" s="1276">
        <v>488.63318900000002</v>
      </c>
      <c r="F68" s="1277">
        <v>460.91333300000002</v>
      </c>
      <c r="G68" s="1275">
        <v>75.283720000000002</v>
      </c>
      <c r="H68" s="1278">
        <v>536.19705299999998</v>
      </c>
      <c r="I68" s="141"/>
      <c r="J68" s="141"/>
      <c r="L68" s="141"/>
    </row>
    <row r="69" spans="2:12">
      <c r="B69" s="1281" t="s">
        <v>379</v>
      </c>
      <c r="C69" s="1275">
        <v>37.087403000000002</v>
      </c>
      <c r="D69" s="1275">
        <v>7.0810139999999997</v>
      </c>
      <c r="E69" s="1276">
        <v>44.168416999999998</v>
      </c>
      <c r="F69" s="1277">
        <v>40.178851000000002</v>
      </c>
      <c r="G69" s="1275">
        <v>8.1279170000000001</v>
      </c>
      <c r="H69" s="1278">
        <v>48.306767999999998</v>
      </c>
      <c r="I69" s="141"/>
      <c r="J69" s="141"/>
      <c r="L69" s="141"/>
    </row>
    <row r="70" spans="2:12">
      <c r="B70" s="1281" t="s">
        <v>380</v>
      </c>
      <c r="C70" s="1275">
        <v>119.238529</v>
      </c>
      <c r="D70" s="1275">
        <v>30.435371</v>
      </c>
      <c r="E70" s="1276">
        <v>149.6739</v>
      </c>
      <c r="F70" s="1277">
        <v>128.89138800000001</v>
      </c>
      <c r="G70" s="1275">
        <v>33.836638000000001</v>
      </c>
      <c r="H70" s="1278">
        <v>162.728026</v>
      </c>
      <c r="I70" s="141"/>
      <c r="J70" s="141"/>
      <c r="L70" s="141"/>
    </row>
    <row r="71" spans="2:12">
      <c r="B71" s="1281" t="s">
        <v>381</v>
      </c>
      <c r="C71" s="1275">
        <v>10.408357000000001</v>
      </c>
      <c r="D71" s="1275">
        <v>0</v>
      </c>
      <c r="E71" s="1276">
        <v>10.408357000000001</v>
      </c>
      <c r="F71" s="1277">
        <v>11.869450000000001</v>
      </c>
      <c r="G71" s="1275">
        <v>0.22479399999999999</v>
      </c>
      <c r="H71" s="1278">
        <v>12.094244</v>
      </c>
      <c r="I71" s="141"/>
      <c r="J71" s="141"/>
      <c r="L71" s="141"/>
    </row>
    <row r="72" spans="2:12">
      <c r="B72" s="1281" t="s">
        <v>382</v>
      </c>
      <c r="C72" s="1275">
        <v>63.137614999999997</v>
      </c>
      <c r="D72" s="1275">
        <v>5.0587540000000004</v>
      </c>
      <c r="E72" s="1276">
        <v>68.196369000000004</v>
      </c>
      <c r="F72" s="1277">
        <v>63.169086999999998</v>
      </c>
      <c r="G72" s="1275">
        <v>6.2478680000000004</v>
      </c>
      <c r="H72" s="1278">
        <v>69.416955000000002</v>
      </c>
      <c r="I72" s="141"/>
      <c r="J72" s="141"/>
      <c r="L72" s="141"/>
    </row>
    <row r="73" spans="2:12" ht="38.25" customHeight="1">
      <c r="B73" s="1281" t="s">
        <v>383</v>
      </c>
      <c r="C73" s="1275">
        <v>53.450575000000001</v>
      </c>
      <c r="D73" s="1275">
        <v>8.7935719999999993</v>
      </c>
      <c r="E73" s="1276">
        <v>62.244146999999998</v>
      </c>
      <c r="F73" s="1277">
        <v>49.670605999999999</v>
      </c>
      <c r="G73" s="1275">
        <v>7.7302010000000001</v>
      </c>
      <c r="H73" s="1278">
        <v>57.400807</v>
      </c>
      <c r="I73" s="141"/>
      <c r="J73" s="141"/>
      <c r="L73" s="141"/>
    </row>
    <row r="74" spans="2:12">
      <c r="B74" s="1281" t="s">
        <v>384</v>
      </c>
      <c r="C74" s="1275">
        <v>915.40797999999995</v>
      </c>
      <c r="D74" s="1275">
        <v>151.137068</v>
      </c>
      <c r="E74" s="1276">
        <v>1066.545048</v>
      </c>
      <c r="F74" s="1277">
        <v>951.58077800000001</v>
      </c>
      <c r="G74" s="1275">
        <v>175.33985799999999</v>
      </c>
      <c r="H74" s="1278">
        <v>1126.9206360000001</v>
      </c>
      <c r="I74" s="141"/>
      <c r="J74" s="141"/>
      <c r="L74" s="141"/>
    </row>
    <row r="75" spans="2:12">
      <c r="B75" s="1281" t="s">
        <v>385</v>
      </c>
      <c r="C75" s="1275">
        <v>624.88054299999999</v>
      </c>
      <c r="D75" s="1275">
        <v>116.0448</v>
      </c>
      <c r="E75" s="1276">
        <v>740.925343</v>
      </c>
      <c r="F75" s="1277">
        <v>678.53856599999995</v>
      </c>
      <c r="G75" s="1275">
        <v>132.81011100000001</v>
      </c>
      <c r="H75" s="1278">
        <v>811.34867699999995</v>
      </c>
      <c r="I75" s="141"/>
      <c r="J75" s="141"/>
      <c r="L75" s="141"/>
    </row>
    <row r="76" spans="2:12">
      <c r="B76" s="1281" t="s">
        <v>386</v>
      </c>
      <c r="C76" s="1275">
        <v>136.87827200000001</v>
      </c>
      <c r="D76" s="1275">
        <v>12.842074999999999</v>
      </c>
      <c r="E76" s="1276">
        <v>149.720347</v>
      </c>
      <c r="F76" s="1277">
        <v>117.095134</v>
      </c>
      <c r="G76" s="1275">
        <v>11.831788</v>
      </c>
      <c r="H76" s="1278">
        <v>128.92692199999999</v>
      </c>
      <c r="I76" s="141"/>
      <c r="J76" s="141"/>
      <c r="L76" s="141"/>
    </row>
    <row r="77" spans="2:12">
      <c r="B77" s="1281" t="s">
        <v>387</v>
      </c>
      <c r="C77" s="1275">
        <v>153.64916500000001</v>
      </c>
      <c r="D77" s="1275">
        <v>22.250192999999999</v>
      </c>
      <c r="E77" s="1276">
        <v>175.89935800000001</v>
      </c>
      <c r="F77" s="1277">
        <v>155.947078</v>
      </c>
      <c r="G77" s="1275">
        <v>30.697959000000001</v>
      </c>
      <c r="H77" s="1278">
        <v>186.645037</v>
      </c>
      <c r="I77" s="141"/>
      <c r="J77" s="141"/>
      <c r="L77" s="141"/>
    </row>
    <row r="78" spans="2:12">
      <c r="B78" s="1274" t="s">
        <v>388</v>
      </c>
      <c r="C78" s="1275">
        <v>109.24532600000001</v>
      </c>
      <c r="D78" s="1275">
        <v>135.02919199999999</v>
      </c>
      <c r="E78" s="1276">
        <v>244.274518</v>
      </c>
      <c r="F78" s="1277">
        <v>122.794557</v>
      </c>
      <c r="G78" s="1275">
        <v>35.889125</v>
      </c>
      <c r="H78" s="1278">
        <v>158.683682</v>
      </c>
      <c r="I78" s="141"/>
      <c r="J78" s="141"/>
      <c r="L78" s="141"/>
    </row>
    <row r="79" spans="2:12" ht="25.5">
      <c r="B79" s="1279" t="s">
        <v>389</v>
      </c>
      <c r="C79" s="1275">
        <v>19.137360999999999</v>
      </c>
      <c r="D79" s="1275">
        <v>1.3526739999999999</v>
      </c>
      <c r="E79" s="1276">
        <v>20.490034999999999</v>
      </c>
      <c r="F79" s="1277">
        <v>17.455753000000001</v>
      </c>
      <c r="G79" s="1275">
        <v>1.2032229999999999</v>
      </c>
      <c r="H79" s="1278">
        <v>18.658975999999999</v>
      </c>
      <c r="I79" s="141"/>
      <c r="J79" s="141"/>
      <c r="L79" s="141"/>
    </row>
    <row r="80" spans="2:12">
      <c r="B80" s="1279" t="s">
        <v>390</v>
      </c>
      <c r="C80" s="1275">
        <v>5.2619619999999996</v>
      </c>
      <c r="D80" s="1275">
        <v>1.56E-4</v>
      </c>
      <c r="E80" s="1276">
        <v>5.2621180000000001</v>
      </c>
      <c r="F80" s="1277">
        <v>7.5173779999999999</v>
      </c>
      <c r="G80" s="1275">
        <v>0</v>
      </c>
      <c r="H80" s="1278">
        <v>7.5173779999999999</v>
      </c>
      <c r="I80" s="141"/>
      <c r="J80" s="141"/>
      <c r="L80" s="141"/>
    </row>
    <row r="81" spans="2:12">
      <c r="B81" s="1279" t="s">
        <v>391</v>
      </c>
      <c r="C81" s="1275">
        <v>19.305831000000001</v>
      </c>
      <c r="D81" s="1275">
        <v>33.662584000000003</v>
      </c>
      <c r="E81" s="1276">
        <v>52.968415</v>
      </c>
      <c r="F81" s="1277">
        <v>17.762505999999998</v>
      </c>
      <c r="G81" s="1275">
        <v>18.963937999999999</v>
      </c>
      <c r="H81" s="1278">
        <v>36.726444000000001</v>
      </c>
      <c r="I81" s="141"/>
      <c r="J81" s="141"/>
      <c r="L81" s="141"/>
    </row>
    <row r="82" spans="2:12">
      <c r="B82" s="1279" t="s">
        <v>392</v>
      </c>
      <c r="C82" s="1275">
        <v>62.904975999999998</v>
      </c>
      <c r="D82" s="1275">
        <v>83.856682000000006</v>
      </c>
      <c r="E82" s="1276">
        <v>146.76165800000001</v>
      </c>
      <c r="F82" s="1277">
        <v>75.004444000000007</v>
      </c>
      <c r="G82" s="1275">
        <v>11.22256</v>
      </c>
      <c r="H82" s="1278">
        <v>86.227003999999994</v>
      </c>
      <c r="I82" s="141"/>
      <c r="J82" s="141"/>
      <c r="L82" s="141"/>
    </row>
    <row r="83" spans="2:12" ht="25.5">
      <c r="B83" s="1279" t="s">
        <v>393</v>
      </c>
      <c r="C83" s="1275">
        <v>1.0506610000000001</v>
      </c>
      <c r="D83" s="1275">
        <v>0.72819199999999995</v>
      </c>
      <c r="E83" s="1276">
        <v>1.778853</v>
      </c>
      <c r="F83" s="1277">
        <v>2.3986130000000001</v>
      </c>
      <c r="G83" s="1275">
        <v>0.260656</v>
      </c>
      <c r="H83" s="1278">
        <v>2.6592690000000001</v>
      </c>
      <c r="I83" s="141"/>
      <c r="J83" s="141"/>
      <c r="L83" s="141"/>
    </row>
    <row r="84" spans="2:12">
      <c r="B84" s="1279" t="s">
        <v>394</v>
      </c>
      <c r="C84" s="1275">
        <v>0</v>
      </c>
      <c r="D84" s="1275">
        <v>-8.7320000000000002E-3</v>
      </c>
      <c r="E84" s="1276">
        <v>-8.7320000000000002E-3</v>
      </c>
      <c r="F84" s="1277">
        <v>2.1325E-2</v>
      </c>
      <c r="G84" s="1275">
        <v>1.9456999999999999E-2</v>
      </c>
      <c r="H84" s="1278">
        <v>4.0781999999999999E-2</v>
      </c>
      <c r="I84" s="141"/>
      <c r="J84" s="141"/>
      <c r="L84" s="141"/>
    </row>
    <row r="85" spans="2:12">
      <c r="B85" s="1279" t="s">
        <v>395</v>
      </c>
      <c r="C85" s="1275">
        <v>1.0506610000000001</v>
      </c>
      <c r="D85" s="1275">
        <v>0.73692400000000002</v>
      </c>
      <c r="E85" s="1276">
        <v>1.787585</v>
      </c>
      <c r="F85" s="1277">
        <v>2.3772880000000001</v>
      </c>
      <c r="G85" s="1275">
        <v>0.241199</v>
      </c>
      <c r="H85" s="1278">
        <v>2.618487</v>
      </c>
      <c r="I85" s="141"/>
      <c r="J85" s="141"/>
      <c r="L85" s="141"/>
    </row>
    <row r="86" spans="2:12" ht="13.15" hidden="1" customHeight="1">
      <c r="B86" s="1279" t="s">
        <v>34</v>
      </c>
      <c r="C86" s="1275">
        <v>0</v>
      </c>
      <c r="D86" s="1275">
        <v>0</v>
      </c>
      <c r="E86" s="1276">
        <v>0</v>
      </c>
      <c r="F86" s="1277">
        <v>0</v>
      </c>
      <c r="G86" s="1275">
        <v>0</v>
      </c>
      <c r="H86" s="1278">
        <v>0</v>
      </c>
      <c r="I86" s="141"/>
      <c r="J86" s="141"/>
      <c r="L86" s="141"/>
    </row>
    <row r="87" spans="2:12">
      <c r="B87" s="1279" t="s">
        <v>396</v>
      </c>
      <c r="C87" s="1275">
        <v>1.584535</v>
      </c>
      <c r="D87" s="1275">
        <v>15.428903999999999</v>
      </c>
      <c r="E87" s="1276">
        <v>17.013439000000002</v>
      </c>
      <c r="F87" s="1277">
        <v>2.6558630000000001</v>
      </c>
      <c r="G87" s="1275">
        <v>4.2387480000000002</v>
      </c>
      <c r="H87" s="1278">
        <v>6.8946110000000003</v>
      </c>
      <c r="I87" s="141"/>
      <c r="J87" s="141"/>
      <c r="L87" s="141"/>
    </row>
    <row r="88" spans="2:12" ht="25.5">
      <c r="B88" s="1274" t="s">
        <v>397</v>
      </c>
      <c r="C88" s="1275">
        <v>455.19654200000002</v>
      </c>
      <c r="D88" s="1275">
        <v>21.516663000000001</v>
      </c>
      <c r="E88" s="1276">
        <v>476.71320500000002</v>
      </c>
      <c r="F88" s="1277">
        <v>475.11961300000002</v>
      </c>
      <c r="G88" s="1275">
        <v>47.904043000000001</v>
      </c>
      <c r="H88" s="1278">
        <v>523.02365599999996</v>
      </c>
      <c r="I88" s="141"/>
      <c r="J88" s="141"/>
      <c r="L88" s="141"/>
    </row>
    <row r="89" spans="2:12" ht="12.75" hidden="1" customHeight="1">
      <c r="B89" s="1279" t="s">
        <v>35</v>
      </c>
      <c r="C89" s="1275">
        <v>0</v>
      </c>
      <c r="D89" s="1275">
        <v>0</v>
      </c>
      <c r="E89" s="1276">
        <v>0</v>
      </c>
      <c r="F89" s="1277">
        <v>0</v>
      </c>
      <c r="G89" s="1275">
        <v>0</v>
      </c>
      <c r="H89" s="1278">
        <v>0</v>
      </c>
      <c r="I89" s="141"/>
      <c r="J89" s="141"/>
      <c r="L89" s="141"/>
    </row>
    <row r="90" spans="2:12">
      <c r="B90" s="1279" t="s">
        <v>398</v>
      </c>
      <c r="C90" s="1275">
        <v>455.19654200000002</v>
      </c>
      <c r="D90" s="1275">
        <v>21.516663000000001</v>
      </c>
      <c r="E90" s="1276">
        <v>476.71320500000002</v>
      </c>
      <c r="F90" s="1277">
        <v>475.11961300000002</v>
      </c>
      <c r="G90" s="1275">
        <v>47.904043000000001</v>
      </c>
      <c r="H90" s="1278">
        <v>523.02365599999996</v>
      </c>
      <c r="I90" s="141"/>
      <c r="J90" s="141"/>
      <c r="L90" s="141"/>
    </row>
    <row r="91" spans="2:12" ht="28.5" customHeight="1">
      <c r="B91" s="1274" t="s">
        <v>399</v>
      </c>
      <c r="C91" s="1275">
        <v>100.49544</v>
      </c>
      <c r="D91" s="1275">
        <v>0.87886500000000001</v>
      </c>
      <c r="E91" s="1276">
        <v>101.37430500000001</v>
      </c>
      <c r="F91" s="1277">
        <v>106.672416</v>
      </c>
      <c r="G91" s="1275">
        <v>16.308055</v>
      </c>
      <c r="H91" s="1278">
        <v>122.98047099999999</v>
      </c>
      <c r="I91" s="141"/>
      <c r="J91" s="141"/>
      <c r="L91" s="141"/>
    </row>
    <row r="92" spans="2:12">
      <c r="B92" s="1274" t="s">
        <v>400</v>
      </c>
      <c r="C92" s="1275">
        <v>23.612770000000001</v>
      </c>
      <c r="D92" s="1275">
        <v>2.10615</v>
      </c>
      <c r="E92" s="1276">
        <v>25.718920000000001</v>
      </c>
      <c r="F92" s="1277">
        <v>48.236682999999999</v>
      </c>
      <c r="G92" s="1275">
        <v>4.001627</v>
      </c>
      <c r="H92" s="1278">
        <v>52.238309999999998</v>
      </c>
      <c r="I92" s="141"/>
      <c r="J92" s="141"/>
      <c r="L92" s="141"/>
    </row>
    <row r="93" spans="2:12">
      <c r="B93" s="1274" t="s">
        <v>401</v>
      </c>
      <c r="C93" s="1275">
        <v>582.23133600000006</v>
      </c>
      <c r="D93" s="1275">
        <v>251.55261100000001</v>
      </c>
      <c r="E93" s="1276">
        <v>833.78394700000001</v>
      </c>
      <c r="F93" s="1277">
        <v>562.74598100000003</v>
      </c>
      <c r="G93" s="1275">
        <v>286.76396599999998</v>
      </c>
      <c r="H93" s="1278">
        <v>849.50994700000001</v>
      </c>
      <c r="I93" s="141"/>
      <c r="J93" s="141"/>
      <c r="L93" s="141"/>
    </row>
    <row r="94" spans="2:12">
      <c r="B94" s="1274" t="s">
        <v>402</v>
      </c>
      <c r="C94" s="1275">
        <v>201.948759</v>
      </c>
      <c r="D94" s="1275">
        <v>0</v>
      </c>
      <c r="E94" s="1276">
        <v>201.948759</v>
      </c>
      <c r="F94" s="1277">
        <v>71.923702000000006</v>
      </c>
      <c r="G94" s="1275">
        <v>4.969919</v>
      </c>
      <c r="H94" s="1278">
        <v>76.893620999999996</v>
      </c>
      <c r="I94" s="141"/>
      <c r="J94" s="141"/>
      <c r="L94" s="141"/>
    </row>
    <row r="95" spans="2:12">
      <c r="B95" s="1274" t="s">
        <v>403</v>
      </c>
      <c r="C95" s="1275">
        <v>73.060423999999998</v>
      </c>
      <c r="D95" s="1275">
        <v>27.646799000000001</v>
      </c>
      <c r="E95" s="1276">
        <v>100.707223</v>
      </c>
      <c r="F95" s="1277">
        <v>70.274400999999997</v>
      </c>
      <c r="G95" s="1275">
        <v>30.784348999999999</v>
      </c>
      <c r="H95" s="1278">
        <v>101.05875</v>
      </c>
      <c r="I95" s="141"/>
      <c r="J95" s="141"/>
      <c r="L95" s="141"/>
    </row>
    <row r="96" spans="2:12">
      <c r="B96" s="1274" t="s">
        <v>404</v>
      </c>
      <c r="C96" s="1275">
        <v>0</v>
      </c>
      <c r="D96" s="1275">
        <v>0</v>
      </c>
      <c r="E96" s="1276">
        <v>0</v>
      </c>
      <c r="F96" s="1277">
        <v>0</v>
      </c>
      <c r="G96" s="1275">
        <v>0</v>
      </c>
      <c r="H96" s="1278">
        <v>0</v>
      </c>
      <c r="I96" s="141"/>
      <c r="J96" s="141"/>
      <c r="L96" s="141"/>
    </row>
    <row r="97" spans="2:12" ht="25.5">
      <c r="B97" s="1274" t="s">
        <v>405</v>
      </c>
      <c r="C97" s="1275">
        <v>509.17091199999999</v>
      </c>
      <c r="D97" s="1275">
        <v>223.905812</v>
      </c>
      <c r="E97" s="1276">
        <v>733.07672400000001</v>
      </c>
      <c r="F97" s="1277">
        <v>492.47158000000002</v>
      </c>
      <c r="G97" s="1275">
        <v>255.97961699999999</v>
      </c>
      <c r="H97" s="1278">
        <v>748.45119699999998</v>
      </c>
      <c r="I97" s="141"/>
      <c r="J97" s="141"/>
      <c r="L97" s="141"/>
    </row>
    <row r="98" spans="2:12" ht="26.25" thickBot="1">
      <c r="B98" s="1282" t="s">
        <v>406</v>
      </c>
      <c r="C98" s="1283">
        <v>201.948759</v>
      </c>
      <c r="D98" s="1283">
        <v>0</v>
      </c>
      <c r="E98" s="1284">
        <v>201.948759</v>
      </c>
      <c r="F98" s="1285">
        <v>71.923702000000006</v>
      </c>
      <c r="G98" s="1283">
        <v>4.969919</v>
      </c>
      <c r="H98" s="1286">
        <v>76.893620999999996</v>
      </c>
      <c r="I98" s="141"/>
      <c r="J98" s="141"/>
      <c r="L98" s="141"/>
    </row>
    <row r="103" spans="2:12">
      <c r="C103" s="143"/>
      <c r="D103" s="143"/>
      <c r="E103" s="143"/>
      <c r="F103" s="143"/>
      <c r="G103" s="143"/>
      <c r="H103" s="143"/>
    </row>
  </sheetData>
  <mergeCells count="1">
    <mergeCell ref="B3:H3"/>
  </mergeCells>
  <hyperlinks>
    <hyperlink ref="A1" location="Contents!A1" display="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0" zoomScaleNormal="80" workbookViewId="0"/>
  </sheetViews>
  <sheetFormatPr defaultColWidth="9.140625" defaultRowHeight="14.25"/>
  <cols>
    <col min="1" max="1" width="9.140625" style="144"/>
    <col min="2" max="2" width="46.28515625" style="144" customWidth="1"/>
    <col min="3" max="9" width="11.42578125" style="144" bestFit="1" customWidth="1"/>
    <col min="10" max="10" width="11.42578125" style="144" customWidth="1"/>
    <col min="11" max="12" width="11.42578125" style="144" bestFit="1" customWidth="1"/>
    <col min="13" max="13" width="11.7109375" style="144" bestFit="1" customWidth="1"/>
    <col min="14" max="16384" width="9.140625" style="144"/>
  </cols>
  <sheetData>
    <row r="1" spans="1:16">
      <c r="A1" s="663" t="s">
        <v>703</v>
      </c>
      <c r="I1" s="574"/>
      <c r="J1" s="574"/>
      <c r="K1" s="574"/>
      <c r="L1" s="574"/>
      <c r="M1" s="648" t="s">
        <v>535</v>
      </c>
    </row>
    <row r="3" spans="1:16">
      <c r="B3" s="1481" t="s">
        <v>509</v>
      </c>
      <c r="C3" s="1481"/>
      <c r="D3" s="1481"/>
      <c r="E3" s="1481"/>
      <c r="F3" s="1481"/>
      <c r="G3" s="1481"/>
      <c r="H3" s="1481"/>
      <c r="I3" s="1481"/>
      <c r="J3" s="1481"/>
      <c r="K3" s="1481"/>
      <c r="L3" s="1481"/>
      <c r="M3" s="1481"/>
    </row>
    <row r="4" spans="1:16" ht="15" thickBot="1">
      <c r="B4" s="483"/>
      <c r="C4" s="483"/>
      <c r="D4" s="483"/>
      <c r="E4" s="483"/>
      <c r="F4" s="483"/>
      <c r="G4" s="483"/>
      <c r="H4" s="483"/>
      <c r="I4" s="483"/>
      <c r="J4" s="483"/>
      <c r="K4" s="145"/>
      <c r="L4" s="145"/>
    </row>
    <row r="5" spans="1:16" ht="15.75" customHeight="1" thickBot="1">
      <c r="B5" s="1482" t="s">
        <v>510</v>
      </c>
      <c r="C5" s="1485" t="s">
        <v>511</v>
      </c>
      <c r="D5" s="1486"/>
      <c r="E5" s="1486"/>
      <c r="F5" s="1486"/>
      <c r="G5" s="1486"/>
      <c r="H5" s="1486"/>
      <c r="I5" s="1486"/>
      <c r="J5" s="1486"/>
      <c r="K5" s="1486"/>
      <c r="L5" s="1486"/>
      <c r="M5" s="1487"/>
    </row>
    <row r="6" spans="1:16" ht="15.75" customHeight="1" thickBot="1">
      <c r="B6" s="1483"/>
      <c r="C6" s="146" t="s">
        <v>36</v>
      </c>
      <c r="D6" s="147" t="s">
        <v>37</v>
      </c>
      <c r="E6" s="147" t="s">
        <v>38</v>
      </c>
      <c r="F6" s="147" t="s">
        <v>2</v>
      </c>
      <c r="G6" s="147" t="s">
        <v>3</v>
      </c>
      <c r="H6" s="147" t="s">
        <v>4</v>
      </c>
      <c r="I6" s="651" t="s">
        <v>5</v>
      </c>
      <c r="J6" s="148">
        <v>2020</v>
      </c>
      <c r="K6" s="148">
        <v>2021</v>
      </c>
      <c r="L6" s="199" t="s">
        <v>39</v>
      </c>
      <c r="M6" s="171" t="s">
        <v>701</v>
      </c>
    </row>
    <row r="7" spans="1:16" ht="28.5">
      <c r="B7" s="149" t="s">
        <v>512</v>
      </c>
      <c r="C7" s="150">
        <v>350040</v>
      </c>
      <c r="D7" s="151">
        <v>373151</v>
      </c>
      <c r="E7" s="151">
        <v>405288</v>
      </c>
      <c r="F7" s="151">
        <v>427025</v>
      </c>
      <c r="G7" s="151">
        <v>457266</v>
      </c>
      <c r="H7" s="151">
        <v>490035</v>
      </c>
      <c r="I7" s="152">
        <v>507556</v>
      </c>
      <c r="J7" s="153">
        <v>529983</v>
      </c>
      <c r="K7" s="153">
        <v>550479</v>
      </c>
      <c r="L7" s="153">
        <v>572094</v>
      </c>
      <c r="M7" s="652">
        <v>593023</v>
      </c>
    </row>
    <row r="8" spans="1:16" ht="42.75">
      <c r="B8" s="551" t="s">
        <v>513</v>
      </c>
      <c r="C8" s="653">
        <v>33</v>
      </c>
      <c r="D8" s="552">
        <v>34</v>
      </c>
      <c r="E8" s="552">
        <v>34</v>
      </c>
      <c r="F8" s="552">
        <v>35</v>
      </c>
      <c r="G8" s="553">
        <v>35</v>
      </c>
      <c r="H8" s="552">
        <v>35</v>
      </c>
      <c r="I8" s="554">
        <v>35</v>
      </c>
      <c r="J8" s="555">
        <v>36</v>
      </c>
      <c r="K8" s="556">
        <v>36.141289281841026</v>
      </c>
      <c r="L8" s="556">
        <v>36.624264543938587</v>
      </c>
      <c r="M8" s="654">
        <v>37.10922257652738</v>
      </c>
    </row>
    <row r="9" spans="1:16" ht="28.5">
      <c r="B9" s="557" t="s">
        <v>514</v>
      </c>
      <c r="C9" s="655">
        <v>8.2107085445777201</v>
      </c>
      <c r="D9" s="558">
        <f t="shared" ref="D9:L9" si="0">(D7-C7)/C7*100</f>
        <v>6.6023882984801734</v>
      </c>
      <c r="E9" s="558">
        <f t="shared" si="0"/>
        <v>8.6123312010419379</v>
      </c>
      <c r="F9" s="558">
        <f t="shared" si="0"/>
        <v>5.3633465584966737</v>
      </c>
      <c r="G9" s="558">
        <f t="shared" si="0"/>
        <v>7.0817867806334522</v>
      </c>
      <c r="H9" s="558">
        <f t="shared" si="0"/>
        <v>7.166288331080815</v>
      </c>
      <c r="I9" s="558">
        <f t="shared" si="0"/>
        <v>3.5754588957931577</v>
      </c>
      <c r="J9" s="558">
        <f t="shared" si="0"/>
        <v>4.4186257279984869</v>
      </c>
      <c r="K9" s="559">
        <f t="shared" si="0"/>
        <v>3.8672938565954005</v>
      </c>
      <c r="L9" s="559">
        <f t="shared" si="0"/>
        <v>3.9265803055157416</v>
      </c>
      <c r="M9" s="656">
        <f>(M7-L7)/L7*100</f>
        <v>3.6583148923079074</v>
      </c>
    </row>
    <row r="10" spans="1:16">
      <c r="B10" s="557" t="s">
        <v>515</v>
      </c>
      <c r="C10" s="657">
        <v>956057</v>
      </c>
      <c r="D10" s="560">
        <v>958997.75</v>
      </c>
      <c r="E10" s="560">
        <v>954924.25</v>
      </c>
      <c r="F10" s="560">
        <v>948599.25</v>
      </c>
      <c r="G10" s="560">
        <v>954212.25</v>
      </c>
      <c r="H10" s="560">
        <v>957627</v>
      </c>
      <c r="I10" s="561">
        <v>964014.25</v>
      </c>
      <c r="J10" s="562">
        <v>950858</v>
      </c>
      <c r="K10" s="562">
        <v>943004</v>
      </c>
      <c r="L10" s="562">
        <v>808078</v>
      </c>
      <c r="M10" s="658">
        <v>791647</v>
      </c>
    </row>
    <row r="11" spans="1:16" ht="28.5">
      <c r="B11" s="557" t="s">
        <v>516</v>
      </c>
      <c r="C11" s="655">
        <v>1.37868380458091</v>
      </c>
      <c r="D11" s="558">
        <v>0.30761764204435499</v>
      </c>
      <c r="E11" s="558">
        <v>-0.42479233533333755</v>
      </c>
      <c r="F11" s="558">
        <v>-0.66235620259931605</v>
      </c>
      <c r="G11" s="558">
        <v>0.59171457282935869</v>
      </c>
      <c r="H11" s="558">
        <v>0.35786063320817796</v>
      </c>
      <c r="I11" s="563">
        <v>0.66698725077718157</v>
      </c>
      <c r="J11" s="559">
        <f>((J10-I10)/I10)*100</f>
        <v>-1.3647360503229076</v>
      </c>
      <c r="K11" s="559">
        <f>((K10-J10)/J10)*100</f>
        <v>-0.82599084195537076</v>
      </c>
      <c r="L11" s="559">
        <f>((L10-K10)/K10)*100</f>
        <v>-14.308104737625715</v>
      </c>
      <c r="M11" s="656">
        <f>((M10-L10)/L10)*100</f>
        <v>-2.0333433158680227</v>
      </c>
      <c r="P11" s="154"/>
    </row>
    <row r="12" spans="1:16" ht="28.5">
      <c r="B12" s="557" t="s">
        <v>517</v>
      </c>
      <c r="C12" s="655">
        <v>36.612879775996596</v>
      </c>
      <c r="D12" s="558">
        <v>38.910508676764699</v>
      </c>
      <c r="E12" s="558">
        <v>42.441900496295908</v>
      </c>
      <c r="F12" s="558">
        <v>45.016375460975702</v>
      </c>
      <c r="G12" s="558">
        <v>47.92078491970733</v>
      </c>
      <c r="H12" s="558">
        <v>51.171802800046393</v>
      </c>
      <c r="I12" s="563">
        <v>52.650259059967219</v>
      </c>
      <c r="J12" s="559">
        <f>(J7/J10)*100</f>
        <v>55.737344587730242</v>
      </c>
      <c r="K12" s="559">
        <f>(K7/K10)*100</f>
        <v>58.375044008296896</v>
      </c>
      <c r="L12" s="559">
        <f>(L7/L10)*100</f>
        <v>70.796878519152855</v>
      </c>
      <c r="M12" s="656">
        <f>(M7/M10)*100</f>
        <v>74.910029343886862</v>
      </c>
    </row>
    <row r="13" spans="1:16">
      <c r="B13" s="557" t="s">
        <v>518</v>
      </c>
      <c r="C13" s="657">
        <v>1672460.25</v>
      </c>
      <c r="D13" s="560">
        <v>1673494.25</v>
      </c>
      <c r="E13" s="560">
        <v>1676659.25</v>
      </c>
      <c r="F13" s="560">
        <v>1678889.5</v>
      </c>
      <c r="G13" s="560">
        <v>1679935.25</v>
      </c>
      <c r="H13" s="560">
        <v>1682706.5</v>
      </c>
      <c r="I13" s="561">
        <v>1684819.5</v>
      </c>
      <c r="J13" s="562">
        <v>1685589</v>
      </c>
      <c r="K13" s="562">
        <v>1682800</v>
      </c>
      <c r="L13" s="562">
        <v>1464493</v>
      </c>
      <c r="M13" s="658">
        <v>1515107</v>
      </c>
    </row>
    <row r="14" spans="1:16" ht="28.5">
      <c r="B14" s="557" t="s">
        <v>519</v>
      </c>
      <c r="C14" s="655">
        <v>0.14943429195137203</v>
      </c>
      <c r="D14" s="558">
        <v>6.1825086724781653E-2</v>
      </c>
      <c r="E14" s="558">
        <v>0.18912523900216568</v>
      </c>
      <c r="F14" s="558">
        <v>0.13301748700578248</v>
      </c>
      <c r="G14" s="558">
        <v>6.2288197049299547E-2</v>
      </c>
      <c r="H14" s="558">
        <v>0.16496171504229107</v>
      </c>
      <c r="I14" s="563">
        <v>0.12557151232255892</v>
      </c>
      <c r="J14" s="559">
        <f>((J13-I13)/I13)*100</f>
        <v>4.5672548305619683E-2</v>
      </c>
      <c r="K14" s="559">
        <f>((K13-J13)/J13)*100</f>
        <v>-0.16546144997386672</v>
      </c>
      <c r="L14" s="559">
        <f>((L13-K13)/K13)*100</f>
        <v>-12.972842880912763</v>
      </c>
      <c r="M14" s="656">
        <f>((M13-L13)/L13)*100</f>
        <v>3.4560766080821139</v>
      </c>
    </row>
    <row r="15" spans="1:16" ht="42.75">
      <c r="B15" s="557" t="s">
        <v>520</v>
      </c>
      <c r="C15" s="655">
        <v>20.929645413097262</v>
      </c>
      <c r="D15" s="558">
        <v>22.297716290330847</v>
      </c>
      <c r="E15" s="558">
        <v>24.172353446295066</v>
      </c>
      <c r="F15" s="558">
        <v>25.434967578271234</v>
      </c>
      <c r="G15" s="558">
        <v>27.219263361489677</v>
      </c>
      <c r="H15" s="558">
        <v>29.12183437812833</v>
      </c>
      <c r="I15" s="563">
        <v>30.125244870444579</v>
      </c>
      <c r="J15" s="559">
        <f>(J7/J13)*100</f>
        <v>31.442006325385368</v>
      </c>
      <c r="K15" s="559">
        <f>(K7/K13)*100</f>
        <v>32.712086997860709</v>
      </c>
      <c r="L15" s="559">
        <f>(L7/L13)*100</f>
        <v>39.064304165332302</v>
      </c>
      <c r="M15" s="656">
        <f>(M7/M13)*100</f>
        <v>39.140667952824451</v>
      </c>
    </row>
    <row r="16" spans="1:16">
      <c r="B16" s="557" t="s">
        <v>521</v>
      </c>
      <c r="C16" s="657">
        <v>678837.75</v>
      </c>
      <c r="D16" s="560">
        <v>690188.25</v>
      </c>
      <c r="E16" s="560">
        <v>705991</v>
      </c>
      <c r="F16" s="560">
        <v>723550.25</v>
      </c>
      <c r="G16" s="560">
        <v>740648</v>
      </c>
      <c r="H16" s="560">
        <v>759054</v>
      </c>
      <c r="I16" s="561">
        <v>797651</v>
      </c>
      <c r="J16" s="562">
        <v>794909</v>
      </c>
      <c r="K16" s="562">
        <v>795087</v>
      </c>
      <c r="L16" s="562">
        <v>692034</v>
      </c>
      <c r="M16" s="658">
        <v>688296</v>
      </c>
    </row>
    <row r="17" spans="2:13">
      <c r="B17" s="557" t="s">
        <v>522</v>
      </c>
      <c r="C17" s="655">
        <v>4.3476807258431762</v>
      </c>
      <c r="D17" s="558">
        <v>1.6720490279157281</v>
      </c>
      <c r="E17" s="558">
        <v>2.2896289526806637</v>
      </c>
      <c r="F17" s="558">
        <v>2.487177598581285</v>
      </c>
      <c r="G17" s="558">
        <v>2.3630356011901039</v>
      </c>
      <c r="H17" s="558">
        <v>2.4851211371663733</v>
      </c>
      <c r="I17" s="563">
        <v>5.084881971506638</v>
      </c>
      <c r="J17" s="559">
        <f>((J16-I16)/I16)*100</f>
        <v>-0.34375936343087388</v>
      </c>
      <c r="K17" s="559">
        <f>((K16-J16)/J16)*100</f>
        <v>2.2392500273616223E-2</v>
      </c>
      <c r="L17" s="559">
        <f>((L16-K16)/K16)*100</f>
        <v>-12.961223111433087</v>
      </c>
      <c r="M17" s="656">
        <f>((M16-L16)/L16)*100</f>
        <v>-0.54014687139649209</v>
      </c>
    </row>
    <row r="18" spans="2:13" ht="28.5">
      <c r="B18" s="557" t="s">
        <v>523</v>
      </c>
      <c r="C18" s="655">
        <v>51.564604355017082</v>
      </c>
      <c r="D18" s="558">
        <v>54.06510470150716</v>
      </c>
      <c r="E18" s="558">
        <v>57.406964111440516</v>
      </c>
      <c r="F18" s="558">
        <v>59.018015680320758</v>
      </c>
      <c r="G18" s="558">
        <v>61.738639677687644</v>
      </c>
      <c r="H18" s="558">
        <v>64.558648001327967</v>
      </c>
      <c r="I18" s="563">
        <v>63.631337514777762</v>
      </c>
      <c r="J18" s="559">
        <f>(J7/J16)*100</f>
        <v>66.67215995793228</v>
      </c>
      <c r="K18" s="559">
        <f>(K7/K16)*100</f>
        <v>69.235064841960693</v>
      </c>
      <c r="L18" s="559">
        <f>(L7/L16)*100</f>
        <v>82.668481606395062</v>
      </c>
      <c r="M18" s="656">
        <f>(M7/M16)*100</f>
        <v>86.158135453351463</v>
      </c>
    </row>
    <row r="19" spans="2:13" ht="46.5" customHeight="1" thickBot="1">
      <c r="B19" s="564" t="s">
        <v>524</v>
      </c>
      <c r="C19" s="565">
        <v>76561.809747457432</v>
      </c>
      <c r="D19" s="566">
        <v>88513.8974865403</v>
      </c>
      <c r="E19" s="566">
        <v>98577.377353881689</v>
      </c>
      <c r="F19" s="566">
        <v>112523.20153386804</v>
      </c>
      <c r="G19" s="566">
        <v>124460.97377237756</v>
      </c>
      <c r="H19" s="566">
        <v>131322.60519350658</v>
      </c>
      <c r="I19" s="155">
        <v>148942.77116219688</v>
      </c>
      <c r="J19" s="567">
        <v>164641.30684560575</v>
      </c>
      <c r="K19" s="567">
        <v>191945.06266633217</v>
      </c>
      <c r="L19" s="567">
        <v>198467</v>
      </c>
      <c r="M19" s="659">
        <v>227995.39978155392</v>
      </c>
    </row>
    <row r="20" spans="2:13" ht="15.75" customHeight="1" thickBot="1">
      <c r="B20" s="1482" t="s">
        <v>510</v>
      </c>
      <c r="C20" s="1485" t="s">
        <v>525</v>
      </c>
      <c r="D20" s="1486"/>
      <c r="E20" s="1486"/>
      <c r="F20" s="1486"/>
      <c r="G20" s="1486"/>
      <c r="H20" s="1486"/>
      <c r="I20" s="1486"/>
      <c r="J20" s="1486"/>
      <c r="K20" s="1486"/>
      <c r="L20" s="1486"/>
      <c r="M20" s="1487"/>
    </row>
    <row r="21" spans="2:13" ht="15" thickBot="1">
      <c r="B21" s="1484"/>
      <c r="C21" s="156" t="s">
        <v>36</v>
      </c>
      <c r="D21" s="147" t="s">
        <v>37</v>
      </c>
      <c r="E21" s="147" t="s">
        <v>38</v>
      </c>
      <c r="F21" s="147" t="s">
        <v>2</v>
      </c>
      <c r="G21" s="147" t="s">
        <v>3</v>
      </c>
      <c r="H21" s="147" t="s">
        <v>4</v>
      </c>
      <c r="I21" s="651" t="s">
        <v>5</v>
      </c>
      <c r="J21" s="148">
        <v>2020</v>
      </c>
      <c r="K21" s="148">
        <v>2021</v>
      </c>
      <c r="L21" s="199" t="s">
        <v>39</v>
      </c>
      <c r="M21" s="171" t="s">
        <v>701</v>
      </c>
    </row>
    <row r="22" spans="2:13" ht="28.5">
      <c r="B22" s="157" t="s">
        <v>526</v>
      </c>
      <c r="C22" s="158">
        <v>18525</v>
      </c>
      <c r="D22" s="158">
        <v>20433</v>
      </c>
      <c r="E22" s="158">
        <v>21744</v>
      </c>
      <c r="F22" s="158">
        <v>22989</v>
      </c>
      <c r="G22" s="158">
        <v>23800</v>
      </c>
      <c r="H22" s="158">
        <v>24388</v>
      </c>
      <c r="I22" s="159">
        <v>25181</v>
      </c>
      <c r="J22" s="159">
        <v>26016</v>
      </c>
      <c r="K22" s="159">
        <v>27739</v>
      </c>
      <c r="L22" s="153">
        <v>29502</v>
      </c>
      <c r="M22" s="660">
        <v>31500</v>
      </c>
    </row>
    <row r="23" spans="2:13">
      <c r="B23" s="568" t="s">
        <v>527</v>
      </c>
      <c r="C23" s="569">
        <v>5065</v>
      </c>
      <c r="D23" s="560">
        <v>6285</v>
      </c>
      <c r="E23" s="560">
        <v>7016</v>
      </c>
      <c r="F23" s="560">
        <v>7979</v>
      </c>
      <c r="G23" s="560">
        <v>8979</v>
      </c>
      <c r="H23" s="560">
        <v>9579</v>
      </c>
      <c r="I23" s="562">
        <v>10205</v>
      </c>
      <c r="J23" s="562">
        <v>11018</v>
      </c>
      <c r="K23" s="562">
        <v>12088</v>
      </c>
      <c r="L23" s="556">
        <v>13628</v>
      </c>
      <c r="M23" s="658">
        <v>15389</v>
      </c>
    </row>
    <row r="24" spans="2:13" ht="27.75" customHeight="1">
      <c r="B24" s="568" t="s">
        <v>528</v>
      </c>
      <c r="C24" s="160">
        <v>13460</v>
      </c>
      <c r="D24" s="160">
        <v>14148</v>
      </c>
      <c r="E24" s="160">
        <v>14728</v>
      </c>
      <c r="F24" s="160">
        <v>15010</v>
      </c>
      <c r="G24" s="160">
        <v>14821</v>
      </c>
      <c r="H24" s="160">
        <v>14809</v>
      </c>
      <c r="I24" s="161">
        <v>14976</v>
      </c>
      <c r="J24" s="161">
        <v>14998</v>
      </c>
      <c r="K24" s="161">
        <v>15651</v>
      </c>
      <c r="L24" s="161">
        <v>15874</v>
      </c>
      <c r="M24" s="661">
        <v>16111</v>
      </c>
    </row>
    <row r="25" spans="2:13" ht="42.75">
      <c r="B25" s="570" t="s">
        <v>529</v>
      </c>
      <c r="C25" s="571">
        <v>41</v>
      </c>
      <c r="D25" s="552">
        <v>42</v>
      </c>
      <c r="E25" s="552">
        <v>42</v>
      </c>
      <c r="F25" s="552">
        <v>43</v>
      </c>
      <c r="G25" s="552">
        <v>44</v>
      </c>
      <c r="H25" s="552">
        <v>45</v>
      </c>
      <c r="I25" s="555">
        <v>45</v>
      </c>
      <c r="J25" s="555">
        <v>46</v>
      </c>
      <c r="K25" s="556">
        <v>46.57905444332421</v>
      </c>
      <c r="L25" s="556">
        <v>46.731187716087042</v>
      </c>
      <c r="M25" s="654">
        <v>47.037079365079371</v>
      </c>
    </row>
    <row r="26" spans="2:13" ht="28.5">
      <c r="B26" s="572" t="s">
        <v>530</v>
      </c>
      <c r="C26" s="573">
        <v>10.564010743061774</v>
      </c>
      <c r="D26" s="558">
        <v>10.299595141700404</v>
      </c>
      <c r="E26" s="558">
        <v>6.4160916165027153</v>
      </c>
      <c r="F26" s="558">
        <v>5.7257174392935983</v>
      </c>
      <c r="G26" s="558">
        <v>3.5277741528557138</v>
      </c>
      <c r="H26" s="558">
        <v>2.4705882352941173</v>
      </c>
      <c r="I26" s="559">
        <f>((I22-H22)/H22)*100</f>
        <v>3.2515991471215351</v>
      </c>
      <c r="J26" s="559">
        <f>((J22-I22)/I22)*100</f>
        <v>3.3159922163536</v>
      </c>
      <c r="K26" s="559">
        <f>((K22-J22)/J22)*100</f>
        <v>6.6228474784747844</v>
      </c>
      <c r="L26" s="559">
        <f>((L22-K22)/K22)*100</f>
        <v>6.3556725188362959</v>
      </c>
      <c r="M26" s="656">
        <f>((M22-L22)/L22)*100</f>
        <v>6.7724222086638193</v>
      </c>
    </row>
    <row r="27" spans="2:13" ht="28.5">
      <c r="B27" s="572" t="s">
        <v>531</v>
      </c>
      <c r="C27" s="573">
        <v>1.937645977175001</v>
      </c>
      <c r="D27" s="558">
        <v>2.1306613778130923</v>
      </c>
      <c r="E27" s="558">
        <v>2.2770392520663285</v>
      </c>
      <c r="F27" s="558">
        <v>2.4234680767457912</v>
      </c>
      <c r="G27" s="558">
        <v>2.4942039886828113</v>
      </c>
      <c r="H27" s="558">
        <v>2.546711819946597</v>
      </c>
      <c r="I27" s="559">
        <v>2.6120983170113927</v>
      </c>
      <c r="J27" s="559">
        <f>(J22/J10)*100</f>
        <v>2.7360552259117554</v>
      </c>
      <c r="K27" s="559">
        <f>(K22/K10)*100</f>
        <v>2.9415569817307246</v>
      </c>
      <c r="L27" s="559">
        <f>(L22/L10)*100</f>
        <v>3.6508851868260241</v>
      </c>
      <c r="M27" s="656">
        <f>(M22/M10)*100</f>
        <v>3.979046216306005</v>
      </c>
    </row>
    <row r="28" spans="2:13" ht="42.75">
      <c r="B28" s="572" t="s">
        <v>532</v>
      </c>
      <c r="C28" s="573">
        <v>1.1076496436910832</v>
      </c>
      <c r="D28" s="558">
        <v>1.2209782017476307</v>
      </c>
      <c r="E28" s="558">
        <v>1.2968645835461201</v>
      </c>
      <c r="F28" s="558">
        <v>1.3692979794084126</v>
      </c>
      <c r="G28" s="558">
        <v>1.416721269465594</v>
      </c>
      <c r="H28" s="558">
        <v>1.4493317759217073</v>
      </c>
      <c r="I28" s="559">
        <v>1.4945814670354896</v>
      </c>
      <c r="J28" s="559">
        <f>(J22/J13)*100</f>
        <v>1.543436745256406</v>
      </c>
      <c r="K28" s="559">
        <f>(K22/K13)*100</f>
        <v>1.6483836463037793</v>
      </c>
      <c r="L28" s="559">
        <f>(L22/L13)*100</f>
        <v>2.0144855591662099</v>
      </c>
      <c r="M28" s="656">
        <f>(M22/M13)*100</f>
        <v>2.0790610828146132</v>
      </c>
    </row>
    <row r="29" spans="2:13" ht="28.5">
      <c r="B29" s="572" t="s">
        <v>533</v>
      </c>
      <c r="C29" s="573">
        <v>2.7289289671942965</v>
      </c>
      <c r="D29" s="558">
        <v>2.9604966471104079</v>
      </c>
      <c r="E29" s="558">
        <v>3.0799259480644938</v>
      </c>
      <c r="F29" s="558">
        <v>3.1772499560327705</v>
      </c>
      <c r="G29" s="558">
        <v>3.2134023179702096</v>
      </c>
      <c r="H29" s="558">
        <v>3.2129466414774184</v>
      </c>
      <c r="I29" s="559">
        <v>3.1568944312738276</v>
      </c>
      <c r="J29" s="559">
        <f>(J22/J16)*100</f>
        <v>3.2728274557213464</v>
      </c>
      <c r="K29" s="559">
        <f>(K22/K16)*100</f>
        <v>3.4888005966642646</v>
      </c>
      <c r="L29" s="559">
        <f>(L22/L16)*100</f>
        <v>4.2630853397376427</v>
      </c>
      <c r="M29" s="656">
        <f>(M22/M16)*100</f>
        <v>4.5765194044422746</v>
      </c>
    </row>
    <row r="30" spans="2:13" ht="29.25" thickBot="1">
      <c r="B30" s="662" t="s">
        <v>534</v>
      </c>
      <c r="C30" s="162">
        <v>17182.415546558706</v>
      </c>
      <c r="D30" s="163">
        <v>24752.486419028046</v>
      </c>
      <c r="E30" s="163">
        <v>33848.664505150853</v>
      </c>
      <c r="F30" s="163">
        <v>43401.42020096568</v>
      </c>
      <c r="G30" s="163">
        <v>54473.682689075627</v>
      </c>
      <c r="H30" s="163">
        <v>63683.969329178275</v>
      </c>
      <c r="I30" s="164">
        <v>78980.931297406773</v>
      </c>
      <c r="J30" s="164">
        <v>88104.637396328413</v>
      </c>
      <c r="K30" s="164">
        <v>103450.11926280957</v>
      </c>
      <c r="L30" s="164">
        <v>103457</v>
      </c>
      <c r="M30" s="659">
        <v>113811.58004001607</v>
      </c>
    </row>
    <row r="31" spans="2:13">
      <c r="J31" s="165"/>
    </row>
    <row r="32" spans="2:13" ht="19.5" customHeight="1">
      <c r="B32" s="1480" t="s">
        <v>702</v>
      </c>
      <c r="C32" s="1480"/>
      <c r="D32" s="1480"/>
      <c r="E32" s="1480"/>
      <c r="F32" s="1480"/>
      <c r="G32" s="1480"/>
      <c r="H32" s="1480"/>
      <c r="I32" s="1480"/>
      <c r="J32" s="1480"/>
      <c r="K32" s="1480"/>
      <c r="L32" s="1480"/>
      <c r="M32" s="1480"/>
    </row>
    <row r="33" spans="3:10">
      <c r="J33" s="165"/>
    </row>
    <row r="34" spans="3:10">
      <c r="J34" s="166"/>
    </row>
    <row r="36" spans="3:10">
      <c r="C36" s="167"/>
      <c r="D36" s="167"/>
      <c r="E36" s="167"/>
      <c r="F36" s="167"/>
      <c r="G36" s="167"/>
      <c r="H36" s="167"/>
      <c r="I36" s="167"/>
      <c r="J36" s="167"/>
    </row>
  </sheetData>
  <mergeCells count="6">
    <mergeCell ref="B32:M32"/>
    <mergeCell ref="B3:M3"/>
    <mergeCell ref="B5:B6"/>
    <mergeCell ref="B20:B21"/>
    <mergeCell ref="C5:M5"/>
    <mergeCell ref="C20:M20"/>
  </mergeCells>
  <hyperlinks>
    <hyperlink ref="A1" location="Contents!A1" display="Contents"/>
  </hyperlinks>
  <pageMargins left="0.7" right="0.7" top="0.75" bottom="0.75" header="0.3" footer="0.3"/>
  <ignoredErrors>
    <ignoredError sqref="C6:M6 C21:M2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heetViews>
  <sheetFormatPr defaultColWidth="9.140625" defaultRowHeight="14.25"/>
  <cols>
    <col min="1" max="1" width="50.42578125" style="297" customWidth="1"/>
    <col min="2" max="2" width="81.140625" style="297" customWidth="1"/>
    <col min="3" max="3" width="52.5703125" style="297" customWidth="1"/>
    <col min="4" max="4" width="54" style="297" customWidth="1"/>
    <col min="5" max="256" width="9.140625" style="297"/>
    <col min="257" max="257" width="50.42578125" style="297" customWidth="1"/>
    <col min="258" max="258" width="81.140625" style="297" customWidth="1"/>
    <col min="259" max="512" width="9.140625" style="297"/>
    <col min="513" max="513" width="50.42578125" style="297" customWidth="1"/>
    <col min="514" max="514" width="81.140625" style="297" customWidth="1"/>
    <col min="515" max="768" width="9.140625" style="297"/>
    <col min="769" max="769" width="50.42578125" style="297" customWidth="1"/>
    <col min="770" max="770" width="81.140625" style="297" customWidth="1"/>
    <col min="771" max="1024" width="9.140625" style="297"/>
    <col min="1025" max="1025" width="50.42578125" style="297" customWidth="1"/>
    <col min="1026" max="1026" width="81.140625" style="297" customWidth="1"/>
    <col min="1027" max="1280" width="9.140625" style="297"/>
    <col min="1281" max="1281" width="50.42578125" style="297" customWidth="1"/>
    <col min="1282" max="1282" width="81.140625" style="297" customWidth="1"/>
    <col min="1283" max="1536" width="9.140625" style="297"/>
    <col min="1537" max="1537" width="50.42578125" style="297" customWidth="1"/>
    <col min="1538" max="1538" width="81.140625" style="297" customWidth="1"/>
    <col min="1539" max="1792" width="9.140625" style="297"/>
    <col min="1793" max="1793" width="50.42578125" style="297" customWidth="1"/>
    <col min="1794" max="1794" width="81.140625" style="297" customWidth="1"/>
    <col min="1795" max="2048" width="9.140625" style="297"/>
    <col min="2049" max="2049" width="50.42578125" style="297" customWidth="1"/>
    <col min="2050" max="2050" width="81.140625" style="297" customWidth="1"/>
    <col min="2051" max="2304" width="9.140625" style="297"/>
    <col min="2305" max="2305" width="50.42578125" style="297" customWidth="1"/>
    <col min="2306" max="2306" width="81.140625" style="297" customWidth="1"/>
    <col min="2307" max="2560" width="9.140625" style="297"/>
    <col min="2561" max="2561" width="50.42578125" style="297" customWidth="1"/>
    <col min="2562" max="2562" width="81.140625" style="297" customWidth="1"/>
    <col min="2563" max="2816" width="9.140625" style="297"/>
    <col min="2817" max="2817" width="50.42578125" style="297" customWidth="1"/>
    <col min="2818" max="2818" width="81.140625" style="297" customWidth="1"/>
    <col min="2819" max="3072" width="9.140625" style="297"/>
    <col min="3073" max="3073" width="50.42578125" style="297" customWidth="1"/>
    <col min="3074" max="3074" width="81.140625" style="297" customWidth="1"/>
    <col min="3075" max="3328" width="9.140625" style="297"/>
    <col min="3329" max="3329" width="50.42578125" style="297" customWidth="1"/>
    <col min="3330" max="3330" width="81.140625" style="297" customWidth="1"/>
    <col min="3331" max="3584" width="9.140625" style="297"/>
    <col min="3585" max="3585" width="50.42578125" style="297" customWidth="1"/>
    <col min="3586" max="3586" width="81.140625" style="297" customWidth="1"/>
    <col min="3587" max="3840" width="9.140625" style="297"/>
    <col min="3841" max="3841" width="50.42578125" style="297" customWidth="1"/>
    <col min="3842" max="3842" width="81.140625" style="297" customWidth="1"/>
    <col min="3843" max="4096" width="9.140625" style="297"/>
    <col min="4097" max="4097" width="50.42578125" style="297" customWidth="1"/>
    <col min="4098" max="4098" width="81.140625" style="297" customWidth="1"/>
    <col min="4099" max="4352" width="9.140625" style="297"/>
    <col min="4353" max="4353" width="50.42578125" style="297" customWidth="1"/>
    <col min="4354" max="4354" width="81.140625" style="297" customWidth="1"/>
    <col min="4355" max="4608" width="9.140625" style="297"/>
    <col min="4609" max="4609" width="50.42578125" style="297" customWidth="1"/>
    <col min="4610" max="4610" width="81.140625" style="297" customWidth="1"/>
    <col min="4611" max="4864" width="9.140625" style="297"/>
    <col min="4865" max="4865" width="50.42578125" style="297" customWidth="1"/>
    <col min="4866" max="4866" width="81.140625" style="297" customWidth="1"/>
    <col min="4867" max="5120" width="9.140625" style="297"/>
    <col min="5121" max="5121" width="50.42578125" style="297" customWidth="1"/>
    <col min="5122" max="5122" width="81.140625" style="297" customWidth="1"/>
    <col min="5123" max="5376" width="9.140625" style="297"/>
    <col min="5377" max="5377" width="50.42578125" style="297" customWidth="1"/>
    <col min="5378" max="5378" width="81.140625" style="297" customWidth="1"/>
    <col min="5379" max="5632" width="9.140625" style="297"/>
    <col min="5633" max="5633" width="50.42578125" style="297" customWidth="1"/>
    <col min="5634" max="5634" width="81.140625" style="297" customWidth="1"/>
    <col min="5635" max="5888" width="9.140625" style="297"/>
    <col min="5889" max="5889" width="50.42578125" style="297" customWidth="1"/>
    <col min="5890" max="5890" width="81.140625" style="297" customWidth="1"/>
    <col min="5891" max="6144" width="9.140625" style="297"/>
    <col min="6145" max="6145" width="50.42578125" style="297" customWidth="1"/>
    <col min="6146" max="6146" width="81.140625" style="297" customWidth="1"/>
    <col min="6147" max="6400" width="9.140625" style="297"/>
    <col min="6401" max="6401" width="50.42578125" style="297" customWidth="1"/>
    <col min="6402" max="6402" width="81.140625" style="297" customWidth="1"/>
    <col min="6403" max="6656" width="9.140625" style="297"/>
    <col min="6657" max="6657" width="50.42578125" style="297" customWidth="1"/>
    <col min="6658" max="6658" width="81.140625" style="297" customWidth="1"/>
    <col min="6659" max="6912" width="9.140625" style="297"/>
    <col min="6913" max="6913" width="50.42578125" style="297" customWidth="1"/>
    <col min="6914" max="6914" width="81.140625" style="297" customWidth="1"/>
    <col min="6915" max="7168" width="9.140625" style="297"/>
    <col min="7169" max="7169" width="50.42578125" style="297" customWidth="1"/>
    <col min="7170" max="7170" width="81.140625" style="297" customWidth="1"/>
    <col min="7171" max="7424" width="9.140625" style="297"/>
    <col min="7425" max="7425" width="50.42578125" style="297" customWidth="1"/>
    <col min="7426" max="7426" width="81.140625" style="297" customWidth="1"/>
    <col min="7427" max="7680" width="9.140625" style="297"/>
    <col min="7681" max="7681" width="50.42578125" style="297" customWidth="1"/>
    <col min="7682" max="7682" width="81.140625" style="297" customWidth="1"/>
    <col min="7683" max="7936" width="9.140625" style="297"/>
    <col min="7937" max="7937" width="50.42578125" style="297" customWidth="1"/>
    <col min="7938" max="7938" width="81.140625" style="297" customWidth="1"/>
    <col min="7939" max="8192" width="9.140625" style="297"/>
    <col min="8193" max="8193" width="50.42578125" style="297" customWidth="1"/>
    <col min="8194" max="8194" width="81.140625" style="297" customWidth="1"/>
    <col min="8195" max="8448" width="9.140625" style="297"/>
    <col min="8449" max="8449" width="50.42578125" style="297" customWidth="1"/>
    <col min="8450" max="8450" width="81.140625" style="297" customWidth="1"/>
    <col min="8451" max="8704" width="9.140625" style="297"/>
    <col min="8705" max="8705" width="50.42578125" style="297" customWidth="1"/>
    <col min="8706" max="8706" width="81.140625" style="297" customWidth="1"/>
    <col min="8707" max="8960" width="9.140625" style="297"/>
    <col min="8961" max="8961" width="50.42578125" style="297" customWidth="1"/>
    <col min="8962" max="8962" width="81.140625" style="297" customWidth="1"/>
    <col min="8963" max="9216" width="9.140625" style="297"/>
    <col min="9217" max="9217" width="50.42578125" style="297" customWidth="1"/>
    <col min="9218" max="9218" width="81.140625" style="297" customWidth="1"/>
    <col min="9219" max="9472" width="9.140625" style="297"/>
    <col min="9473" max="9473" width="50.42578125" style="297" customWidth="1"/>
    <col min="9474" max="9474" width="81.140625" style="297" customWidth="1"/>
    <col min="9475" max="9728" width="9.140625" style="297"/>
    <col min="9729" max="9729" width="50.42578125" style="297" customWidth="1"/>
    <col min="9730" max="9730" width="81.140625" style="297" customWidth="1"/>
    <col min="9731" max="9984" width="9.140625" style="297"/>
    <col min="9985" max="9985" width="50.42578125" style="297" customWidth="1"/>
    <col min="9986" max="9986" width="81.140625" style="297" customWidth="1"/>
    <col min="9987" max="10240" width="9.140625" style="297"/>
    <col min="10241" max="10241" width="50.42578125" style="297" customWidth="1"/>
    <col min="10242" max="10242" width="81.140625" style="297" customWidth="1"/>
    <col min="10243" max="10496" width="9.140625" style="297"/>
    <col min="10497" max="10497" width="50.42578125" style="297" customWidth="1"/>
    <col min="10498" max="10498" width="81.140625" style="297" customWidth="1"/>
    <col min="10499" max="10752" width="9.140625" style="297"/>
    <col min="10753" max="10753" width="50.42578125" style="297" customWidth="1"/>
    <col min="10754" max="10754" width="81.140625" style="297" customWidth="1"/>
    <col min="10755" max="11008" width="9.140625" style="297"/>
    <col min="11009" max="11009" width="50.42578125" style="297" customWidth="1"/>
    <col min="11010" max="11010" width="81.140625" style="297" customWidth="1"/>
    <col min="11011" max="11264" width="9.140625" style="297"/>
    <col min="11265" max="11265" width="50.42578125" style="297" customWidth="1"/>
    <col min="11266" max="11266" width="81.140625" style="297" customWidth="1"/>
    <col min="11267" max="11520" width="9.140625" style="297"/>
    <col min="11521" max="11521" width="50.42578125" style="297" customWidth="1"/>
    <col min="11522" max="11522" width="81.140625" style="297" customWidth="1"/>
    <col min="11523" max="11776" width="9.140625" style="297"/>
    <col min="11777" max="11777" width="50.42578125" style="297" customWidth="1"/>
    <col min="11778" max="11778" width="81.140625" style="297" customWidth="1"/>
    <col min="11779" max="12032" width="9.140625" style="297"/>
    <col min="12033" max="12033" width="50.42578125" style="297" customWidth="1"/>
    <col min="12034" max="12034" width="81.140625" style="297" customWidth="1"/>
    <col min="12035" max="12288" width="9.140625" style="297"/>
    <col min="12289" max="12289" width="50.42578125" style="297" customWidth="1"/>
    <col min="12290" max="12290" width="81.140625" style="297" customWidth="1"/>
    <col min="12291" max="12544" width="9.140625" style="297"/>
    <col min="12545" max="12545" width="50.42578125" style="297" customWidth="1"/>
    <col min="12546" max="12546" width="81.140625" style="297" customWidth="1"/>
    <col min="12547" max="12800" width="9.140625" style="297"/>
    <col min="12801" max="12801" width="50.42578125" style="297" customWidth="1"/>
    <col min="12802" max="12802" width="81.140625" style="297" customWidth="1"/>
    <col min="12803" max="13056" width="9.140625" style="297"/>
    <col min="13057" max="13057" width="50.42578125" style="297" customWidth="1"/>
    <col min="13058" max="13058" width="81.140625" style="297" customWidth="1"/>
    <col min="13059" max="13312" width="9.140625" style="297"/>
    <col min="13313" max="13313" width="50.42578125" style="297" customWidth="1"/>
    <col min="13314" max="13314" width="81.140625" style="297" customWidth="1"/>
    <col min="13315" max="13568" width="9.140625" style="297"/>
    <col min="13569" max="13569" width="50.42578125" style="297" customWidth="1"/>
    <col min="13570" max="13570" width="81.140625" style="297" customWidth="1"/>
    <col min="13571" max="13824" width="9.140625" style="297"/>
    <col min="13825" max="13825" width="50.42578125" style="297" customWidth="1"/>
    <col min="13826" max="13826" width="81.140625" style="297" customWidth="1"/>
    <col min="13827" max="14080" width="9.140625" style="297"/>
    <col min="14081" max="14081" width="50.42578125" style="297" customWidth="1"/>
    <col min="14082" max="14082" width="81.140625" style="297" customWidth="1"/>
    <col min="14083" max="14336" width="9.140625" style="297"/>
    <col min="14337" max="14337" width="50.42578125" style="297" customWidth="1"/>
    <col min="14338" max="14338" width="81.140625" style="297" customWidth="1"/>
    <col min="14339" max="14592" width="9.140625" style="297"/>
    <col min="14593" max="14593" width="50.42578125" style="297" customWidth="1"/>
    <col min="14594" max="14594" width="81.140625" style="297" customWidth="1"/>
    <col min="14595" max="14848" width="9.140625" style="297"/>
    <col min="14849" max="14849" width="50.42578125" style="297" customWidth="1"/>
    <col min="14850" max="14850" width="81.140625" style="297" customWidth="1"/>
    <col min="14851" max="15104" width="9.140625" style="297"/>
    <col min="15105" max="15105" width="50.42578125" style="297" customWidth="1"/>
    <col min="15106" max="15106" width="81.140625" style="297" customWidth="1"/>
    <col min="15107" max="15360" width="9.140625" style="297"/>
    <col min="15361" max="15361" width="50.42578125" style="297" customWidth="1"/>
    <col min="15362" max="15362" width="81.140625" style="297" customWidth="1"/>
    <col min="15363" max="15616" width="9.140625" style="297"/>
    <col min="15617" max="15617" width="50.42578125" style="297" customWidth="1"/>
    <col min="15618" max="15618" width="81.140625" style="297" customWidth="1"/>
    <col min="15619" max="15872" width="9.140625" style="297"/>
    <col min="15873" max="15873" width="50.42578125" style="297" customWidth="1"/>
    <col min="15874" max="15874" width="81.140625" style="297" customWidth="1"/>
    <col min="15875" max="16128" width="9.140625" style="297"/>
    <col min="16129" max="16129" width="50.42578125" style="297" customWidth="1"/>
    <col min="16130" max="16130" width="81.140625" style="297" customWidth="1"/>
    <col min="16131" max="16384" width="9.140625" style="297"/>
  </cols>
  <sheetData>
    <row r="1" spans="1:2">
      <c r="A1" s="663" t="s">
        <v>703</v>
      </c>
      <c r="B1" s="455" t="s">
        <v>115</v>
      </c>
    </row>
    <row r="3" spans="1:2">
      <c r="A3" s="454" t="s">
        <v>114</v>
      </c>
      <c r="B3" s="298"/>
    </row>
    <row r="5" spans="1:2" ht="15" thickBot="1"/>
    <row r="6" spans="1:2">
      <c r="A6" s="440" t="s">
        <v>40</v>
      </c>
      <c r="B6" s="441" t="s">
        <v>41</v>
      </c>
    </row>
    <row r="7" spans="1:2">
      <c r="A7" s="442" t="s">
        <v>42</v>
      </c>
      <c r="B7" s="443"/>
    </row>
    <row r="8" spans="1:2" ht="15" customHeight="1">
      <c r="A8" s="444" t="s">
        <v>43</v>
      </c>
      <c r="B8" s="445" t="s">
        <v>44</v>
      </c>
    </row>
    <row r="9" spans="1:2">
      <c r="A9" s="444" t="s">
        <v>45</v>
      </c>
      <c r="B9" s="445" t="s">
        <v>46</v>
      </c>
    </row>
    <row r="10" spans="1:2" ht="25.5">
      <c r="A10" s="444" t="s">
        <v>47</v>
      </c>
      <c r="B10" s="445" t="s">
        <v>48</v>
      </c>
    </row>
    <row r="11" spans="1:2">
      <c r="A11" s="444" t="s">
        <v>49</v>
      </c>
      <c r="B11" s="445" t="s">
        <v>50</v>
      </c>
    </row>
    <row r="12" spans="1:2" ht="25.5">
      <c r="A12" s="444" t="s">
        <v>51</v>
      </c>
      <c r="B12" s="446" t="s">
        <v>52</v>
      </c>
    </row>
    <row r="13" spans="1:2" ht="51">
      <c r="A13" s="444" t="s">
        <v>53</v>
      </c>
      <c r="B13" s="446" t="s">
        <v>54</v>
      </c>
    </row>
    <row r="14" spans="1:2">
      <c r="A14" s="444" t="s">
        <v>55</v>
      </c>
      <c r="B14" s="447" t="s">
        <v>56</v>
      </c>
    </row>
    <row r="15" spans="1:2">
      <c r="A15" s="444" t="s">
        <v>57</v>
      </c>
      <c r="B15" s="447" t="s">
        <v>58</v>
      </c>
    </row>
    <row r="16" spans="1:2">
      <c r="A16" s="444" t="s">
        <v>59</v>
      </c>
      <c r="B16" s="445" t="s">
        <v>60</v>
      </c>
    </row>
    <row r="17" spans="1:2">
      <c r="A17" s="442" t="s">
        <v>61</v>
      </c>
      <c r="B17" s="448"/>
    </row>
    <row r="18" spans="1:2">
      <c r="A18" s="444" t="s">
        <v>62</v>
      </c>
      <c r="B18" s="445" t="s">
        <v>63</v>
      </c>
    </row>
    <row r="19" spans="1:2" ht="25.5">
      <c r="A19" s="444" t="s">
        <v>64</v>
      </c>
      <c r="B19" s="445" t="s">
        <v>65</v>
      </c>
    </row>
    <row r="20" spans="1:2" ht="25.5">
      <c r="A20" s="444" t="s">
        <v>66</v>
      </c>
      <c r="B20" s="445" t="s">
        <v>67</v>
      </c>
    </row>
    <row r="21" spans="1:2">
      <c r="A21" s="444" t="s">
        <v>68</v>
      </c>
      <c r="B21" s="445" t="s">
        <v>69</v>
      </c>
    </row>
    <row r="22" spans="1:2">
      <c r="A22" s="442" t="s">
        <v>70</v>
      </c>
      <c r="B22" s="448"/>
    </row>
    <row r="23" spans="1:2">
      <c r="A23" s="444" t="s">
        <v>71</v>
      </c>
      <c r="B23" s="445" t="s">
        <v>72</v>
      </c>
    </row>
    <row r="24" spans="1:2">
      <c r="A24" s="444" t="s">
        <v>73</v>
      </c>
      <c r="B24" s="445" t="s">
        <v>74</v>
      </c>
    </row>
    <row r="25" spans="1:2">
      <c r="A25" s="444" t="s">
        <v>75</v>
      </c>
      <c r="B25" s="445" t="s">
        <v>76</v>
      </c>
    </row>
    <row r="26" spans="1:2" ht="25.5">
      <c r="A26" s="444" t="s">
        <v>77</v>
      </c>
      <c r="B26" s="445" t="s">
        <v>78</v>
      </c>
    </row>
    <row r="27" spans="1:2">
      <c r="A27" s="444" t="s">
        <v>79</v>
      </c>
      <c r="B27" s="445" t="s">
        <v>80</v>
      </c>
    </row>
    <row r="28" spans="1:2">
      <c r="A28" s="444" t="s">
        <v>81</v>
      </c>
      <c r="B28" s="445" t="s">
        <v>82</v>
      </c>
    </row>
    <row r="29" spans="1:2">
      <c r="A29" s="444" t="s">
        <v>83</v>
      </c>
      <c r="B29" s="445" t="s">
        <v>84</v>
      </c>
    </row>
    <row r="30" spans="1:2">
      <c r="A30" s="444" t="s">
        <v>85</v>
      </c>
      <c r="B30" s="445" t="s">
        <v>86</v>
      </c>
    </row>
    <row r="31" spans="1:2" ht="25.5">
      <c r="A31" s="444" t="s">
        <v>87</v>
      </c>
      <c r="B31" s="445" t="s">
        <v>88</v>
      </c>
    </row>
    <row r="32" spans="1:2">
      <c r="A32" s="444" t="s">
        <v>89</v>
      </c>
      <c r="B32" s="445" t="s">
        <v>90</v>
      </c>
    </row>
    <row r="33" spans="1:2">
      <c r="A33" s="444" t="s">
        <v>91</v>
      </c>
      <c r="B33" s="445" t="s">
        <v>92</v>
      </c>
    </row>
    <row r="34" spans="1:2" ht="25.5">
      <c r="A34" s="449" t="s">
        <v>93</v>
      </c>
      <c r="B34" s="445" t="s">
        <v>94</v>
      </c>
    </row>
    <row r="35" spans="1:2">
      <c r="A35" s="444" t="s">
        <v>95</v>
      </c>
      <c r="B35" s="445" t="s">
        <v>96</v>
      </c>
    </row>
    <row r="36" spans="1:2">
      <c r="A36" s="442" t="s">
        <v>97</v>
      </c>
      <c r="B36" s="448"/>
    </row>
    <row r="37" spans="1:2">
      <c r="A37" s="444" t="s">
        <v>98</v>
      </c>
      <c r="B37" s="445" t="s">
        <v>99</v>
      </c>
    </row>
    <row r="38" spans="1:2">
      <c r="A38" s="444" t="s">
        <v>100</v>
      </c>
      <c r="B38" s="445" t="s">
        <v>101</v>
      </c>
    </row>
    <row r="39" spans="1:2">
      <c r="A39" s="444" t="s">
        <v>102</v>
      </c>
      <c r="B39" s="445" t="s">
        <v>103</v>
      </c>
    </row>
    <row r="40" spans="1:2" ht="25.5">
      <c r="A40" s="444" t="s">
        <v>104</v>
      </c>
      <c r="B40" s="445" t="s">
        <v>105</v>
      </c>
    </row>
    <row r="41" spans="1:2">
      <c r="A41" s="444" t="s">
        <v>106</v>
      </c>
      <c r="B41" s="445" t="s">
        <v>107</v>
      </c>
    </row>
    <row r="42" spans="1:2">
      <c r="A42" s="444" t="s">
        <v>108</v>
      </c>
      <c r="B42" s="445" t="s">
        <v>109</v>
      </c>
    </row>
    <row r="43" spans="1:2" ht="25.5">
      <c r="A43" s="450" t="s">
        <v>110</v>
      </c>
      <c r="B43" s="451" t="s">
        <v>111</v>
      </c>
    </row>
    <row r="44" spans="1:2" ht="26.25" thickBot="1">
      <c r="A44" s="452" t="s">
        <v>112</v>
      </c>
      <c r="B44" s="453" t="s">
        <v>113</v>
      </c>
    </row>
  </sheetData>
  <hyperlinks>
    <hyperlink ref="A1" location="Contents!A1" display="Contents"/>
  </hyperlinks>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zoomScale="70" zoomScaleNormal="70" workbookViewId="0"/>
  </sheetViews>
  <sheetFormatPr defaultColWidth="9.140625" defaultRowHeight="14.25"/>
  <cols>
    <col min="1" max="1" width="9.140625" style="144"/>
    <col min="2" max="2" width="45.28515625" style="144" customWidth="1"/>
    <col min="3" max="10" width="14.42578125" style="144" customWidth="1"/>
    <col min="11" max="11" width="15.28515625" style="144" bestFit="1" customWidth="1"/>
    <col min="12" max="12" width="16.85546875" style="144" customWidth="1"/>
    <col min="13" max="19" width="14.42578125" style="144" customWidth="1"/>
    <col min="20" max="20" width="13.7109375" style="144" bestFit="1" customWidth="1"/>
    <col min="21" max="24" width="12.7109375" style="144" bestFit="1" customWidth="1"/>
    <col min="25" max="16384" width="9.140625" style="144"/>
  </cols>
  <sheetData>
    <row r="1" spans="1:24">
      <c r="A1" s="663" t="s">
        <v>703</v>
      </c>
      <c r="U1" s="574"/>
      <c r="V1" s="574"/>
      <c r="X1" s="648" t="s">
        <v>559</v>
      </c>
    </row>
    <row r="3" spans="1:24" ht="14.25" customHeight="1">
      <c r="B3" s="1490" t="s">
        <v>536</v>
      </c>
      <c r="C3" s="1490"/>
      <c r="D3" s="1490"/>
      <c r="E3" s="1490"/>
      <c r="F3" s="1490"/>
      <c r="G3" s="1490"/>
      <c r="H3" s="1490"/>
      <c r="I3" s="1490"/>
      <c r="J3" s="1490"/>
      <c r="K3" s="1490"/>
      <c r="L3" s="1490"/>
      <c r="M3" s="1490"/>
      <c r="N3" s="1490"/>
      <c r="O3" s="1490"/>
      <c r="P3" s="1490"/>
      <c r="Q3" s="1490"/>
      <c r="R3" s="1490"/>
      <c r="S3" s="1490"/>
      <c r="T3" s="1490"/>
      <c r="U3" s="1490"/>
      <c r="V3" s="1490"/>
      <c r="W3" s="1490"/>
      <c r="X3" s="1490"/>
    </row>
    <row r="4" spans="1:24" ht="15" thickBot="1"/>
    <row r="5" spans="1:24" ht="15" thickBot="1">
      <c r="B5" s="1488" t="s">
        <v>537</v>
      </c>
      <c r="C5" s="1485" t="s">
        <v>511</v>
      </c>
      <c r="D5" s="1486"/>
      <c r="E5" s="1486"/>
      <c r="F5" s="1486"/>
      <c r="G5" s="1486"/>
      <c r="H5" s="1486"/>
      <c r="I5" s="1486"/>
      <c r="J5" s="1486"/>
      <c r="K5" s="1486"/>
      <c r="L5" s="1486"/>
      <c r="M5" s="1487"/>
      <c r="N5" s="1485" t="s">
        <v>525</v>
      </c>
      <c r="O5" s="1486"/>
      <c r="P5" s="1486"/>
      <c r="Q5" s="1486"/>
      <c r="R5" s="1486"/>
      <c r="S5" s="1486"/>
      <c r="T5" s="1486"/>
      <c r="U5" s="1486"/>
      <c r="V5" s="1486"/>
      <c r="W5" s="1486"/>
      <c r="X5" s="1487"/>
    </row>
    <row r="6" spans="1:24" ht="15" thickBot="1">
      <c r="B6" s="1489"/>
      <c r="C6" s="168" t="s">
        <v>36</v>
      </c>
      <c r="D6" s="169" t="s">
        <v>37</v>
      </c>
      <c r="E6" s="169" t="s">
        <v>38</v>
      </c>
      <c r="F6" s="169" t="s">
        <v>2</v>
      </c>
      <c r="G6" s="169" t="s">
        <v>3</v>
      </c>
      <c r="H6" s="169" t="s">
        <v>4</v>
      </c>
      <c r="I6" s="169" t="s">
        <v>5</v>
      </c>
      <c r="J6" s="170" t="s">
        <v>0</v>
      </c>
      <c r="K6" s="199" t="s">
        <v>1</v>
      </c>
      <c r="L6" s="169" t="s">
        <v>39</v>
      </c>
      <c r="M6" s="170" t="s">
        <v>701</v>
      </c>
      <c r="N6" s="168" t="s">
        <v>36</v>
      </c>
      <c r="O6" s="169" t="s">
        <v>37</v>
      </c>
      <c r="P6" s="169" t="s">
        <v>38</v>
      </c>
      <c r="Q6" s="169" t="s">
        <v>2</v>
      </c>
      <c r="R6" s="169" t="s">
        <v>3</v>
      </c>
      <c r="S6" s="169" t="s">
        <v>4</v>
      </c>
      <c r="T6" s="169" t="s">
        <v>5</v>
      </c>
      <c r="U6" s="172">
        <v>2020</v>
      </c>
      <c r="V6" s="172">
        <v>2021</v>
      </c>
      <c r="W6" s="199" t="s">
        <v>39</v>
      </c>
      <c r="X6" s="171" t="s">
        <v>701</v>
      </c>
    </row>
    <row r="7" spans="1:24">
      <c r="B7" s="664" t="s">
        <v>538</v>
      </c>
      <c r="C7" s="429">
        <f>C8+C9+C10+C11</f>
        <v>6745297.4739999995</v>
      </c>
      <c r="D7" s="194">
        <f t="shared" ref="D7:X7" si="0">D8+D9+D10+D11</f>
        <v>9608903.3359999992</v>
      </c>
      <c r="E7" s="194">
        <f t="shared" si="0"/>
        <v>12151141.353</v>
      </c>
      <c r="F7" s="194">
        <f t="shared" si="0"/>
        <v>14654562.780000001</v>
      </c>
      <c r="G7" s="194">
        <f t="shared" si="0"/>
        <v>17285701.369000003</v>
      </c>
      <c r="H7" s="194">
        <f t="shared" si="0"/>
        <v>18904450.699000001</v>
      </c>
      <c r="I7" s="194">
        <f t="shared" si="0"/>
        <v>22332373.909000002</v>
      </c>
      <c r="J7" s="194">
        <f t="shared" si="0"/>
        <v>25649574.4085306</v>
      </c>
      <c r="K7" s="194">
        <f t="shared" si="0"/>
        <v>33675023.652029999</v>
      </c>
      <c r="L7" s="193">
        <f t="shared" si="0"/>
        <v>33351889.547535829</v>
      </c>
      <c r="M7" s="193">
        <f t="shared" si="0"/>
        <v>41555593.321000002</v>
      </c>
      <c r="N7" s="196">
        <f t="shared" si="0"/>
        <v>105711.266</v>
      </c>
      <c r="O7" s="193">
        <f t="shared" si="0"/>
        <v>188046.087</v>
      </c>
      <c r="P7" s="193">
        <f t="shared" si="0"/>
        <v>273714.52600000001</v>
      </c>
      <c r="Q7" s="193">
        <f t="shared" si="0"/>
        <v>360818.67700000003</v>
      </c>
      <c r="R7" s="193">
        <f t="shared" si="0"/>
        <v>466703.82799999998</v>
      </c>
      <c r="S7" s="193">
        <f t="shared" si="0"/>
        <v>543020.43200000003</v>
      </c>
      <c r="T7" s="193">
        <f t="shared" si="0"/>
        <v>700614.99</v>
      </c>
      <c r="U7" s="193">
        <f t="shared" si="0"/>
        <v>805143.933483609</v>
      </c>
      <c r="V7" s="193">
        <f t="shared" si="0"/>
        <v>1052348.4831699999</v>
      </c>
      <c r="W7" s="193">
        <f t="shared" si="0"/>
        <v>1012984.004330722</v>
      </c>
      <c r="X7" s="195">
        <f t="shared" si="0"/>
        <v>1229103.41466</v>
      </c>
    </row>
    <row r="8" spans="1:24">
      <c r="B8" s="665" t="s">
        <v>539</v>
      </c>
      <c r="C8" s="580">
        <v>964156.30700000003</v>
      </c>
      <c r="D8" s="581">
        <v>1127866.7290000001</v>
      </c>
      <c r="E8" s="581">
        <v>1291438.581</v>
      </c>
      <c r="F8" s="581">
        <v>1372249.608</v>
      </c>
      <c r="G8" s="581">
        <v>1776833.8570000001</v>
      </c>
      <c r="H8" s="581">
        <v>2008642.9310000001</v>
      </c>
      <c r="I8" s="582">
        <v>2301854.0180000002</v>
      </c>
      <c r="J8" s="582">
        <v>2391298.3342599999</v>
      </c>
      <c r="K8" s="582">
        <v>3060113.8089000001</v>
      </c>
      <c r="L8" s="581">
        <v>2508998.77892</v>
      </c>
      <c r="M8" s="596">
        <v>2663097.997</v>
      </c>
      <c r="N8" s="666">
        <v>37277.67</v>
      </c>
      <c r="O8" s="581">
        <v>58800.877</v>
      </c>
      <c r="P8" s="581">
        <v>71449.293000000005</v>
      </c>
      <c r="Q8" s="581">
        <v>84431.107000000004</v>
      </c>
      <c r="R8" s="581">
        <v>110631.681</v>
      </c>
      <c r="S8" s="581">
        <v>126684.61</v>
      </c>
      <c r="T8" s="582">
        <v>171469.299</v>
      </c>
      <c r="U8" s="582">
        <v>186261.65358000001</v>
      </c>
      <c r="V8" s="582">
        <v>235878.43643999999</v>
      </c>
      <c r="W8" s="582">
        <v>192363.68712000002</v>
      </c>
      <c r="X8" s="583">
        <v>222598.56943</v>
      </c>
    </row>
    <row r="9" spans="1:24">
      <c r="B9" s="665" t="s">
        <v>540</v>
      </c>
      <c r="C9" s="580">
        <v>1298384.1340000001</v>
      </c>
      <c r="D9" s="581">
        <v>1606001.0619999999</v>
      </c>
      <c r="E9" s="581">
        <v>2168354.46</v>
      </c>
      <c r="F9" s="581">
        <v>2630082.3640000001</v>
      </c>
      <c r="G9" s="581">
        <v>3109972.2919999999</v>
      </c>
      <c r="H9" s="581">
        <v>3582417.4789999998</v>
      </c>
      <c r="I9" s="582">
        <v>4326802.1090000002</v>
      </c>
      <c r="J9" s="582">
        <v>4142802.4947299999</v>
      </c>
      <c r="K9" s="582">
        <v>4372194.1639800007</v>
      </c>
      <c r="L9" s="581">
        <v>4063484.9144299999</v>
      </c>
      <c r="M9" s="596">
        <v>4599051.983</v>
      </c>
      <c r="N9" s="666">
        <v>14168.414000000001</v>
      </c>
      <c r="O9" s="581">
        <v>24471.695</v>
      </c>
      <c r="P9" s="581">
        <v>39028.053999999996</v>
      </c>
      <c r="Q9" s="581">
        <v>59370.995000000003</v>
      </c>
      <c r="R9" s="581">
        <v>78959.630999999994</v>
      </c>
      <c r="S9" s="581">
        <v>96355.362999999998</v>
      </c>
      <c r="T9" s="582">
        <v>124176.39</v>
      </c>
      <c r="U9" s="582">
        <v>130497.26968</v>
      </c>
      <c r="V9" s="582">
        <v>143447.83463</v>
      </c>
      <c r="W9" s="582">
        <v>144146.13496</v>
      </c>
      <c r="X9" s="583">
        <v>175806.492</v>
      </c>
    </row>
    <row r="10" spans="1:24" ht="28.5">
      <c r="B10" s="665" t="s">
        <v>541</v>
      </c>
      <c r="C10" s="580">
        <v>4482757.0329999998</v>
      </c>
      <c r="D10" s="581">
        <v>6875035.5449999999</v>
      </c>
      <c r="E10" s="581">
        <v>8691348.3120000008</v>
      </c>
      <c r="F10" s="581">
        <v>10652230.808</v>
      </c>
      <c r="G10" s="581">
        <v>12398895.220000001</v>
      </c>
      <c r="H10" s="581">
        <v>13313390.289000001</v>
      </c>
      <c r="I10" s="582">
        <v>15703717.782</v>
      </c>
      <c r="J10" s="582">
        <v>19115473.579540599</v>
      </c>
      <c r="K10" s="582">
        <v>26220757.135149997</v>
      </c>
      <c r="L10" s="581">
        <v>26716384.809737999</v>
      </c>
      <c r="M10" s="596">
        <v>34198396.844999999</v>
      </c>
      <c r="N10" s="666">
        <v>54265.182000000001</v>
      </c>
      <c r="O10" s="581">
        <v>104773.515</v>
      </c>
      <c r="P10" s="581">
        <v>163237.179</v>
      </c>
      <c r="Q10" s="581">
        <v>217016.57500000001</v>
      </c>
      <c r="R10" s="581">
        <v>277112.516</v>
      </c>
      <c r="S10" s="581">
        <v>319980.45899999997</v>
      </c>
      <c r="T10" s="582">
        <v>404969.30099999998</v>
      </c>
      <c r="U10" s="582">
        <v>488385.01022360899</v>
      </c>
      <c r="V10" s="582">
        <v>672944.2291</v>
      </c>
      <c r="W10" s="582">
        <v>676343.95499450504</v>
      </c>
      <c r="X10" s="583">
        <v>830549.15422999999</v>
      </c>
    </row>
    <row r="11" spans="1:24" ht="28.5">
      <c r="B11" s="665" t="s">
        <v>542</v>
      </c>
      <c r="C11" s="580">
        <v>0</v>
      </c>
      <c r="D11" s="581">
        <v>0</v>
      </c>
      <c r="E11" s="581">
        <v>0</v>
      </c>
      <c r="F11" s="581">
        <v>0</v>
      </c>
      <c r="G11" s="581">
        <v>0</v>
      </c>
      <c r="H11" s="581">
        <v>0</v>
      </c>
      <c r="I11" s="582">
        <v>0</v>
      </c>
      <c r="J11" s="582">
        <v>0</v>
      </c>
      <c r="K11" s="582">
        <v>21958.544000000002</v>
      </c>
      <c r="L11" s="581">
        <v>63021.044447833541</v>
      </c>
      <c r="M11" s="596">
        <v>95046.495999999999</v>
      </c>
      <c r="N11" s="666">
        <v>0</v>
      </c>
      <c r="O11" s="581">
        <v>0</v>
      </c>
      <c r="P11" s="581">
        <v>0</v>
      </c>
      <c r="Q11" s="581">
        <v>0</v>
      </c>
      <c r="R11" s="581">
        <v>0</v>
      </c>
      <c r="S11" s="581">
        <v>0</v>
      </c>
      <c r="T11" s="582">
        <v>0</v>
      </c>
      <c r="U11" s="582">
        <v>0</v>
      </c>
      <c r="V11" s="582">
        <v>77.983000000000004</v>
      </c>
      <c r="W11" s="582">
        <v>130.22725621692001</v>
      </c>
      <c r="X11" s="583">
        <v>149.19900000000001</v>
      </c>
    </row>
    <row r="12" spans="1:24">
      <c r="B12" s="667" t="s">
        <v>543</v>
      </c>
      <c r="C12" s="580">
        <f>C13+C14+C15+C16+C17+C18+C19</f>
        <v>20019381.934</v>
      </c>
      <c r="D12" s="581">
        <f t="shared" ref="D12:U12" si="1">D13+D14+D15+D16+D17+D18+D19</f>
        <v>23040922.895</v>
      </c>
      <c r="E12" s="581">
        <f t="shared" si="1"/>
        <v>27093849.853999998</v>
      </c>
      <c r="F12" s="581">
        <f t="shared" si="1"/>
        <v>33286669.989</v>
      </c>
      <c r="G12" s="581">
        <f t="shared" si="1"/>
        <v>39509205.757000007</v>
      </c>
      <c r="H12" s="581">
        <f t="shared" si="1"/>
        <v>44315404.116999999</v>
      </c>
      <c r="I12" s="582">
        <f t="shared" si="1"/>
        <v>53047459.941999994</v>
      </c>
      <c r="J12" s="582">
        <f t="shared" si="1"/>
        <v>61383412.429028586</v>
      </c>
      <c r="K12" s="582">
        <f t="shared" si="1"/>
        <v>71653685.428000003</v>
      </c>
      <c r="L12" s="581">
        <f t="shared" si="1"/>
        <v>79888049.741766557</v>
      </c>
      <c r="M12" s="581">
        <f t="shared" si="1"/>
        <v>92649469.260000005</v>
      </c>
      <c r="N12" s="666">
        <f t="shared" si="1"/>
        <v>207388.772</v>
      </c>
      <c r="O12" s="581">
        <f t="shared" si="1"/>
        <v>304720.92800000001</v>
      </c>
      <c r="P12" s="581">
        <f t="shared" si="1"/>
        <v>453345.14199999999</v>
      </c>
      <c r="Q12" s="581">
        <f t="shared" si="1"/>
        <v>625898.59500000009</v>
      </c>
      <c r="R12" s="581">
        <f t="shared" si="1"/>
        <v>811846.04100000008</v>
      </c>
      <c r="S12" s="581">
        <f t="shared" si="1"/>
        <v>970695.86800000002</v>
      </c>
      <c r="T12" s="582">
        <f t="shared" si="1"/>
        <v>1266644.6400000001</v>
      </c>
      <c r="U12" s="582">
        <f t="shared" si="1"/>
        <v>1466438.600181845</v>
      </c>
      <c r="V12" s="582">
        <f>V13+V14+V15+V16+V17+V18+V19</f>
        <v>1800845.9074900001</v>
      </c>
      <c r="W12" s="582">
        <f>W13+W14+W15+W16+W17+W18+W19</f>
        <v>2024132.0871372365</v>
      </c>
      <c r="X12" s="583">
        <f>X13+X14+X15+X16+X17+X18+X19</f>
        <v>2307857.3463499998</v>
      </c>
    </row>
    <row r="13" spans="1:24">
      <c r="B13" s="665" t="s">
        <v>544</v>
      </c>
      <c r="C13" s="580">
        <v>16541625.488</v>
      </c>
      <c r="D13" s="581">
        <v>19178443.052999999</v>
      </c>
      <c r="E13" s="581">
        <v>23983181.625</v>
      </c>
      <c r="F13" s="581">
        <v>29284895.085000001</v>
      </c>
      <c r="G13" s="581">
        <v>34547915.799000002</v>
      </c>
      <c r="H13" s="581">
        <v>36947597.082000002</v>
      </c>
      <c r="I13" s="582">
        <v>44510865.747000001</v>
      </c>
      <c r="J13" s="582">
        <v>52155351.921449997</v>
      </c>
      <c r="K13" s="582">
        <v>63317909.226999998</v>
      </c>
      <c r="L13" s="581">
        <v>71880061.817171305</v>
      </c>
      <c r="M13" s="596">
        <v>86536991.519999996</v>
      </c>
      <c r="N13" s="666">
        <v>133090.228</v>
      </c>
      <c r="O13" s="581">
        <v>223428.345</v>
      </c>
      <c r="P13" s="581">
        <v>358132.96899999998</v>
      </c>
      <c r="Q13" s="581">
        <v>487789.03600000002</v>
      </c>
      <c r="R13" s="581">
        <v>633064.745</v>
      </c>
      <c r="S13" s="581">
        <v>731568.277</v>
      </c>
      <c r="T13" s="582">
        <v>945738.9</v>
      </c>
      <c r="U13" s="582">
        <v>1109105.4946399999</v>
      </c>
      <c r="V13" s="582">
        <v>1433669.03703</v>
      </c>
      <c r="W13" s="582">
        <v>1667116.2622568666</v>
      </c>
      <c r="X13" s="583">
        <v>1998694.6548900001</v>
      </c>
    </row>
    <row r="14" spans="1:24">
      <c r="B14" s="665" t="s">
        <v>545</v>
      </c>
      <c r="C14" s="580">
        <v>0</v>
      </c>
      <c r="D14" s="581">
        <v>0</v>
      </c>
      <c r="E14" s="581">
        <v>83028.921000000002</v>
      </c>
      <c r="F14" s="581">
        <v>224453.77900000001</v>
      </c>
      <c r="G14" s="581">
        <v>352047.788</v>
      </c>
      <c r="H14" s="581">
        <v>0</v>
      </c>
      <c r="I14" s="582">
        <v>0</v>
      </c>
      <c r="J14" s="582">
        <v>0</v>
      </c>
      <c r="K14" s="582">
        <v>0</v>
      </c>
      <c r="L14" s="581">
        <v>934308.84602594306</v>
      </c>
      <c r="M14" s="596">
        <v>1150859.3629999999</v>
      </c>
      <c r="N14" s="666">
        <v>0</v>
      </c>
      <c r="O14" s="581">
        <v>0</v>
      </c>
      <c r="P14" s="581">
        <v>0</v>
      </c>
      <c r="Q14" s="581">
        <v>6363.8950000000004</v>
      </c>
      <c r="R14" s="581">
        <v>8193.7309999999998</v>
      </c>
      <c r="S14" s="581">
        <v>0</v>
      </c>
      <c r="T14" s="582">
        <v>0</v>
      </c>
      <c r="U14" s="582">
        <v>0</v>
      </c>
      <c r="V14" s="582">
        <v>0</v>
      </c>
      <c r="W14" s="582">
        <v>28130.011250782652</v>
      </c>
      <c r="X14" s="583">
        <v>42332.110619999999</v>
      </c>
    </row>
    <row r="15" spans="1:24" ht="28.5">
      <c r="B15" s="665" t="s">
        <v>546</v>
      </c>
      <c r="C15" s="580">
        <v>0</v>
      </c>
      <c r="D15" s="581">
        <v>0</v>
      </c>
      <c r="E15" s="581">
        <v>0</v>
      </c>
      <c r="F15" s="581">
        <v>0</v>
      </c>
      <c r="G15" s="581">
        <v>0</v>
      </c>
      <c r="H15" s="581">
        <v>0</v>
      </c>
      <c r="I15" s="582">
        <v>6478.6869999999999</v>
      </c>
      <c r="J15" s="582">
        <v>22669.995999999999</v>
      </c>
      <c r="K15" s="582">
        <v>22552.84</v>
      </c>
      <c r="L15" s="581">
        <v>26225.535698739699</v>
      </c>
      <c r="M15" s="596">
        <v>26226.303</v>
      </c>
      <c r="N15" s="666">
        <v>0</v>
      </c>
      <c r="O15" s="581">
        <v>0</v>
      </c>
      <c r="P15" s="581">
        <v>0</v>
      </c>
      <c r="Q15" s="581">
        <v>0</v>
      </c>
      <c r="R15" s="581">
        <v>0</v>
      </c>
      <c r="S15" s="581">
        <v>0</v>
      </c>
      <c r="T15" s="582">
        <v>16196.718000000001</v>
      </c>
      <c r="U15" s="582">
        <v>17488.282999999999</v>
      </c>
      <c r="V15" s="582">
        <v>17397.904999999999</v>
      </c>
      <c r="W15" s="582">
        <v>20788.534395342467</v>
      </c>
      <c r="X15" s="583">
        <v>20789.143</v>
      </c>
    </row>
    <row r="16" spans="1:24">
      <c r="B16" s="665" t="s">
        <v>547</v>
      </c>
      <c r="C16" s="580">
        <v>0</v>
      </c>
      <c r="D16" s="581">
        <v>0</v>
      </c>
      <c r="E16" s="581">
        <v>0</v>
      </c>
      <c r="F16" s="581">
        <v>0</v>
      </c>
      <c r="G16" s="581">
        <v>0</v>
      </c>
      <c r="H16" s="581">
        <v>0</v>
      </c>
      <c r="I16" s="582">
        <v>0</v>
      </c>
      <c r="J16" s="582">
        <v>0</v>
      </c>
      <c r="K16" s="582">
        <v>0</v>
      </c>
      <c r="L16" s="581">
        <v>0</v>
      </c>
      <c r="M16" s="596">
        <v>248954.37</v>
      </c>
      <c r="N16" s="666">
        <v>0</v>
      </c>
      <c r="O16" s="581">
        <v>0</v>
      </c>
      <c r="P16" s="581">
        <v>0</v>
      </c>
      <c r="Q16" s="581">
        <v>0</v>
      </c>
      <c r="R16" s="581">
        <v>0</v>
      </c>
      <c r="S16" s="581">
        <v>0</v>
      </c>
      <c r="T16" s="582">
        <v>0</v>
      </c>
      <c r="U16" s="582">
        <v>0</v>
      </c>
      <c r="V16" s="582">
        <v>0</v>
      </c>
      <c r="W16" s="582">
        <v>0</v>
      </c>
      <c r="X16" s="583">
        <v>6915.3990000000003</v>
      </c>
    </row>
    <row r="17" spans="2:24" ht="28.5">
      <c r="B17" s="665" t="s">
        <v>548</v>
      </c>
      <c r="C17" s="580">
        <v>0</v>
      </c>
      <c r="D17" s="581">
        <v>0</v>
      </c>
      <c r="E17" s="581">
        <v>0</v>
      </c>
      <c r="F17" s="581">
        <v>0</v>
      </c>
      <c r="G17" s="581">
        <v>0</v>
      </c>
      <c r="H17" s="581">
        <v>161400.37100000001</v>
      </c>
      <c r="I17" s="582">
        <v>14615.04</v>
      </c>
      <c r="J17" s="582">
        <v>19704.001530000001</v>
      </c>
      <c r="K17" s="582">
        <v>260268.23800000001</v>
      </c>
      <c r="L17" s="581">
        <v>56728.089628575501</v>
      </c>
      <c r="M17" s="596">
        <v>162110.27299999999</v>
      </c>
      <c r="N17" s="666">
        <v>0</v>
      </c>
      <c r="O17" s="581">
        <v>0</v>
      </c>
      <c r="P17" s="581">
        <v>0</v>
      </c>
      <c r="Q17" s="581">
        <v>0</v>
      </c>
      <c r="R17" s="581">
        <v>0</v>
      </c>
      <c r="S17" s="581">
        <v>12014.501</v>
      </c>
      <c r="T17" s="582">
        <v>11.3</v>
      </c>
      <c r="U17" s="582">
        <v>131.39599999999999</v>
      </c>
      <c r="V17" s="582">
        <v>144.17500000000001</v>
      </c>
      <c r="W17" s="582">
        <v>533.54650239972023</v>
      </c>
      <c r="X17" s="583">
        <v>21371.442999999999</v>
      </c>
    </row>
    <row r="18" spans="2:24" ht="28.5">
      <c r="B18" s="665" t="s">
        <v>549</v>
      </c>
      <c r="C18" s="580">
        <v>157325.31899999999</v>
      </c>
      <c r="D18" s="581">
        <v>232391.323</v>
      </c>
      <c r="E18" s="581">
        <v>177012.12100000001</v>
      </c>
      <c r="F18" s="581">
        <v>61511.555</v>
      </c>
      <c r="G18" s="581">
        <v>56093.838000000003</v>
      </c>
      <c r="H18" s="581">
        <v>109028.864</v>
      </c>
      <c r="I18" s="582">
        <v>260170.39600000001</v>
      </c>
      <c r="J18" s="582">
        <v>549034.66994858999</v>
      </c>
      <c r="K18" s="582">
        <v>833723.37</v>
      </c>
      <c r="L18" s="581">
        <v>765275.22836199997</v>
      </c>
      <c r="M18" s="596">
        <v>876218.01399999997</v>
      </c>
      <c r="N18" s="666">
        <v>2508.0039999999999</v>
      </c>
      <c r="O18" s="581">
        <v>5912.66</v>
      </c>
      <c r="P18" s="581">
        <v>3221.16</v>
      </c>
      <c r="Q18" s="581">
        <v>1366.923</v>
      </c>
      <c r="R18" s="581">
        <v>124.65300000000001</v>
      </c>
      <c r="S18" s="581">
        <v>1211.432</v>
      </c>
      <c r="T18" s="582">
        <v>6328.4690000000001</v>
      </c>
      <c r="U18" s="582">
        <v>14503.616821845</v>
      </c>
      <c r="V18" s="582">
        <v>23132.116000000002</v>
      </c>
      <c r="W18" s="582">
        <v>17021.888581845</v>
      </c>
      <c r="X18" s="583">
        <v>19362.028999999999</v>
      </c>
    </row>
    <row r="19" spans="2:24">
      <c r="B19" s="665" t="s">
        <v>550</v>
      </c>
      <c r="C19" s="580">
        <v>3320431.1269999999</v>
      </c>
      <c r="D19" s="581">
        <v>3630088.5189999999</v>
      </c>
      <c r="E19" s="581">
        <v>2850627.1869999999</v>
      </c>
      <c r="F19" s="581">
        <v>3715809.57</v>
      </c>
      <c r="G19" s="581">
        <v>4553148.3320000004</v>
      </c>
      <c r="H19" s="581">
        <v>7097377.7999999998</v>
      </c>
      <c r="I19" s="582">
        <v>8255330.0719999997</v>
      </c>
      <c r="J19" s="582">
        <v>8636651.8400999997</v>
      </c>
      <c r="K19" s="582">
        <v>7219231.7529999996</v>
      </c>
      <c r="L19" s="581">
        <v>6225450.2248799996</v>
      </c>
      <c r="M19" s="596">
        <v>3648109.4169999999</v>
      </c>
      <c r="N19" s="666">
        <v>71790.539999999994</v>
      </c>
      <c r="O19" s="581">
        <v>75379.922999999995</v>
      </c>
      <c r="P19" s="581">
        <v>91991.013000000006</v>
      </c>
      <c r="Q19" s="581">
        <v>130378.74099999999</v>
      </c>
      <c r="R19" s="581">
        <v>170462.91200000001</v>
      </c>
      <c r="S19" s="581">
        <v>225901.658</v>
      </c>
      <c r="T19" s="582">
        <v>298369.25300000003</v>
      </c>
      <c r="U19" s="582">
        <v>325209.80972000002</v>
      </c>
      <c r="V19" s="582">
        <v>326502.67446000001</v>
      </c>
      <c r="W19" s="582">
        <v>290541.84414999996</v>
      </c>
      <c r="X19" s="583">
        <v>198392.56684000001</v>
      </c>
    </row>
    <row r="20" spans="2:24">
      <c r="B20" s="668" t="s">
        <v>551</v>
      </c>
      <c r="C20" s="580">
        <v>53932.07</v>
      </c>
      <c r="D20" s="581">
        <v>424483.712</v>
      </c>
      <c r="E20" s="581">
        <v>820441.74100000004</v>
      </c>
      <c r="F20" s="581">
        <v>134574.99299999999</v>
      </c>
      <c r="G20" s="581">
        <v>143270.731</v>
      </c>
      <c r="H20" s="581">
        <v>1165852.3249299999</v>
      </c>
      <c r="I20" s="582">
        <v>243632.155</v>
      </c>
      <c r="J20" s="582">
        <v>256135.64726999999</v>
      </c>
      <c r="K20" s="582">
        <v>472754.20659999998</v>
      </c>
      <c r="L20" s="581">
        <v>642242.82533000002</v>
      </c>
      <c r="M20" s="596">
        <v>1061862.68</v>
      </c>
      <c r="N20" s="666">
        <v>5652.7969999999996</v>
      </c>
      <c r="O20" s="581">
        <v>15182.619000000001</v>
      </c>
      <c r="P20" s="581">
        <v>9874.5789999999997</v>
      </c>
      <c r="Q20" s="581">
        <v>16247.735000000001</v>
      </c>
      <c r="R20" s="581">
        <v>22273.852999999999</v>
      </c>
      <c r="S20" s="581">
        <v>41283.449000000001</v>
      </c>
      <c r="T20" s="582">
        <v>29249.643</v>
      </c>
      <c r="U20" s="582">
        <v>24735.732210000002</v>
      </c>
      <c r="V20" s="582">
        <v>20831.666669999999</v>
      </c>
      <c r="W20" s="582">
        <v>38165.978790000001</v>
      </c>
      <c r="X20" s="583">
        <v>63114.069880000003</v>
      </c>
    </row>
    <row r="21" spans="2:24" ht="15" thickBot="1">
      <c r="B21" s="669" t="s">
        <v>552</v>
      </c>
      <c r="C21" s="173">
        <f>C20+C12+C7</f>
        <v>26818611.478</v>
      </c>
      <c r="D21" s="575">
        <f t="shared" ref="D21:U21" si="2">D20+D12+D7</f>
        <v>33074309.943</v>
      </c>
      <c r="E21" s="575">
        <f t="shared" si="2"/>
        <v>40065432.947999999</v>
      </c>
      <c r="F21" s="575">
        <f t="shared" si="2"/>
        <v>48075807.762000002</v>
      </c>
      <c r="G21" s="575">
        <f t="shared" si="2"/>
        <v>56938177.857000008</v>
      </c>
      <c r="H21" s="575">
        <f t="shared" si="2"/>
        <v>64385707.140929997</v>
      </c>
      <c r="I21" s="576">
        <f>I20+I12+I7</f>
        <v>75623466.005999997</v>
      </c>
      <c r="J21" s="576">
        <f>J20+J12+J7</f>
        <v>87289122.484829187</v>
      </c>
      <c r="K21" s="576">
        <f>K20+K12+K7</f>
        <v>105801463.28663</v>
      </c>
      <c r="L21" s="575">
        <f>L20+L12+L7</f>
        <v>113882182.1146324</v>
      </c>
      <c r="M21" s="575">
        <f>M20+M12+M7</f>
        <v>135266925.26100001</v>
      </c>
      <c r="N21" s="577">
        <f t="shared" si="2"/>
        <v>318752.83499999996</v>
      </c>
      <c r="O21" s="575">
        <f t="shared" si="2"/>
        <v>507949.63400000002</v>
      </c>
      <c r="P21" s="575">
        <f t="shared" si="2"/>
        <v>736934.24699999997</v>
      </c>
      <c r="Q21" s="575">
        <f t="shared" si="2"/>
        <v>1002965.0070000001</v>
      </c>
      <c r="R21" s="575">
        <f t="shared" si="2"/>
        <v>1300823.7220000001</v>
      </c>
      <c r="S21" s="575">
        <f t="shared" si="2"/>
        <v>1554999.7490000001</v>
      </c>
      <c r="T21" s="576">
        <f t="shared" si="2"/>
        <v>1996509.273</v>
      </c>
      <c r="U21" s="576">
        <f t="shared" si="2"/>
        <v>2296318.2658754541</v>
      </c>
      <c r="V21" s="576">
        <f>V20+V12+V7</f>
        <v>2874026.0573300002</v>
      </c>
      <c r="W21" s="576">
        <f>W20+W12+W7</f>
        <v>3075282.0702579585</v>
      </c>
      <c r="X21" s="670">
        <f>X20+X12+X7</f>
        <v>3600074.8308899999</v>
      </c>
    </row>
    <row r="22" spans="2:24">
      <c r="B22" s="671" t="s">
        <v>553</v>
      </c>
      <c r="C22" s="429">
        <v>18915.659</v>
      </c>
      <c r="D22" s="193">
        <v>45260.582000000002</v>
      </c>
      <c r="E22" s="193">
        <v>113204.75</v>
      </c>
      <c r="F22" s="193">
        <v>25587.601999999999</v>
      </c>
      <c r="G22" s="193">
        <v>26406.223000000002</v>
      </c>
      <c r="H22" s="193">
        <v>33034</v>
      </c>
      <c r="I22" s="194">
        <v>26668</v>
      </c>
      <c r="J22" s="194">
        <v>32028.661620000003</v>
      </c>
      <c r="K22" s="194">
        <v>139737.14144000001</v>
      </c>
      <c r="L22" s="193">
        <v>340123.05806000007</v>
      </c>
      <c r="M22" s="202">
        <v>60410.095809392617</v>
      </c>
      <c r="N22" s="196">
        <v>448.58699999999999</v>
      </c>
      <c r="O22" s="193">
        <v>2182.0790000000002</v>
      </c>
      <c r="P22" s="193">
        <v>928.88499999999999</v>
      </c>
      <c r="Q22" s="193">
        <v>5209.7560000000003</v>
      </c>
      <c r="R22" s="193">
        <v>4350.0739999999996</v>
      </c>
      <c r="S22" s="193">
        <v>1875</v>
      </c>
      <c r="T22" s="194">
        <v>7690.4380000000001</v>
      </c>
      <c r="U22" s="194">
        <v>4188.0187000000005</v>
      </c>
      <c r="V22" s="194">
        <v>4423.2016299999996</v>
      </c>
      <c r="W22" s="194">
        <v>23088.922320000001</v>
      </c>
      <c r="X22" s="195">
        <v>15009.922</v>
      </c>
    </row>
    <row r="23" spans="2:24">
      <c r="B23" s="668" t="s">
        <v>554</v>
      </c>
      <c r="C23" s="581">
        <v>26799695.818999998</v>
      </c>
      <c r="D23" s="581">
        <v>33029049.361000001</v>
      </c>
      <c r="E23" s="581">
        <v>39952228.192000002</v>
      </c>
      <c r="F23" s="581">
        <v>48050220.159999996</v>
      </c>
      <c r="G23" s="581">
        <v>56911771.634000003</v>
      </c>
      <c r="H23" s="581">
        <v>64352673</v>
      </c>
      <c r="I23" s="582">
        <v>75596798</v>
      </c>
      <c r="J23" s="582">
        <v>87257093.725954667</v>
      </c>
      <c r="K23" s="582">
        <v>105661726.12359001</v>
      </c>
      <c r="L23" s="581">
        <v>113542059.05669999</v>
      </c>
      <c r="M23" s="596">
        <v>134672307.38412756</v>
      </c>
      <c r="N23" s="672">
        <v>318304.24800000002</v>
      </c>
      <c r="O23" s="581">
        <v>505767.55499999999</v>
      </c>
      <c r="P23" s="581">
        <v>736005.36199999996</v>
      </c>
      <c r="Q23" s="581">
        <v>997755.25100000005</v>
      </c>
      <c r="R23" s="581">
        <v>1296473.649</v>
      </c>
      <c r="S23" s="581">
        <v>1553124.5330000001</v>
      </c>
      <c r="T23" s="582">
        <v>1988818.835</v>
      </c>
      <c r="U23" s="582">
        <v>2292130.2465028805</v>
      </c>
      <c r="V23" s="582">
        <v>2869602.8541000001</v>
      </c>
      <c r="W23" s="582">
        <v>3052193.1479799994</v>
      </c>
      <c r="X23" s="583">
        <v>3585065.240767228</v>
      </c>
    </row>
    <row r="24" spans="2:24" ht="29.25" thickBot="1">
      <c r="B24" s="673" t="s">
        <v>555</v>
      </c>
      <c r="C24" s="174">
        <f>C22+C23</f>
        <v>26818611.478</v>
      </c>
      <c r="D24" s="175">
        <f t="shared" ref="D24:T24" si="3">D22+D23</f>
        <v>33074309.943</v>
      </c>
      <c r="E24" s="175">
        <f t="shared" si="3"/>
        <v>40065432.942000002</v>
      </c>
      <c r="F24" s="175">
        <f t="shared" si="3"/>
        <v>48075807.761999995</v>
      </c>
      <c r="G24" s="175">
        <f t="shared" si="3"/>
        <v>56938177.857000001</v>
      </c>
      <c r="H24" s="175">
        <f t="shared" si="3"/>
        <v>64385707</v>
      </c>
      <c r="I24" s="176">
        <f t="shared" si="3"/>
        <v>75623466</v>
      </c>
      <c r="J24" s="176">
        <f>J22+J23</f>
        <v>87289122.387574673</v>
      </c>
      <c r="K24" s="176">
        <f>K22+K23</f>
        <v>105801463.26503001</v>
      </c>
      <c r="L24" s="175">
        <f>L22+L23</f>
        <v>113882182.11476</v>
      </c>
      <c r="M24" s="175">
        <f>M22+M23</f>
        <v>134732717.47993696</v>
      </c>
      <c r="N24" s="177">
        <f t="shared" si="3"/>
        <v>318752.83500000002</v>
      </c>
      <c r="O24" s="175">
        <f t="shared" si="3"/>
        <v>507949.63400000002</v>
      </c>
      <c r="P24" s="175">
        <f t="shared" si="3"/>
        <v>736934.24699999997</v>
      </c>
      <c r="Q24" s="175">
        <f t="shared" si="3"/>
        <v>1002965.0070000001</v>
      </c>
      <c r="R24" s="175">
        <f t="shared" si="3"/>
        <v>1300823.723</v>
      </c>
      <c r="S24" s="175">
        <f t="shared" si="3"/>
        <v>1554999.5330000001</v>
      </c>
      <c r="T24" s="176">
        <f t="shared" si="3"/>
        <v>1996509.273</v>
      </c>
      <c r="U24" s="176">
        <f>U22+U23</f>
        <v>2296318.2652028804</v>
      </c>
      <c r="V24" s="176">
        <f>V22+V23</f>
        <v>2874026.0557300001</v>
      </c>
      <c r="W24" s="176">
        <f>W22+W23</f>
        <v>3075282.0702999993</v>
      </c>
      <c r="X24" s="674">
        <f>X22+X23</f>
        <v>3600075.1627672277</v>
      </c>
    </row>
    <row r="25" spans="2:24" ht="29.25" thickBot="1">
      <c r="B25" s="675" t="s">
        <v>556</v>
      </c>
      <c r="C25" s="676">
        <v>5675600</v>
      </c>
      <c r="D25" s="178">
        <f t="shared" ref="D25:K25" si="4">D21-C21</f>
        <v>6255698.4649999999</v>
      </c>
      <c r="E25" s="178">
        <f t="shared" si="4"/>
        <v>6991123.004999999</v>
      </c>
      <c r="F25" s="178">
        <f t="shared" si="4"/>
        <v>8010374.814000003</v>
      </c>
      <c r="G25" s="178">
        <f t="shared" si="4"/>
        <v>8862370.0950000063</v>
      </c>
      <c r="H25" s="178">
        <f t="shared" si="4"/>
        <v>7447529.2839299887</v>
      </c>
      <c r="I25" s="179">
        <f t="shared" si="4"/>
        <v>11237758.86507</v>
      </c>
      <c r="J25" s="180">
        <f t="shared" si="4"/>
        <v>11665656.47882919</v>
      </c>
      <c r="K25" s="180">
        <f t="shared" si="4"/>
        <v>18512340.801800817</v>
      </c>
      <c r="L25" s="677">
        <f>L21-K21</f>
        <v>8080718.8280023932</v>
      </c>
      <c r="M25" s="677">
        <f>M21-L21</f>
        <v>21384743.14636761</v>
      </c>
      <c r="N25" s="181">
        <v>126904</v>
      </c>
      <c r="O25" s="178">
        <f>O21-N21</f>
        <v>189196.79900000006</v>
      </c>
      <c r="P25" s="178">
        <f t="shared" ref="P25:U25" si="5">P21-O21</f>
        <v>228984.61299999995</v>
      </c>
      <c r="Q25" s="178">
        <f t="shared" si="5"/>
        <v>266030.76000000013</v>
      </c>
      <c r="R25" s="178">
        <f t="shared" si="5"/>
        <v>297858.71499999997</v>
      </c>
      <c r="S25" s="178">
        <f t="shared" si="5"/>
        <v>254176.027</v>
      </c>
      <c r="T25" s="178">
        <f t="shared" si="5"/>
        <v>441509.52399999998</v>
      </c>
      <c r="U25" s="182">
        <f t="shared" si="5"/>
        <v>299808.99287545402</v>
      </c>
      <c r="V25" s="182">
        <f>V21-U21</f>
        <v>577707.79145454615</v>
      </c>
      <c r="W25" s="182">
        <f>W21-V21</f>
        <v>201256.01292795828</v>
      </c>
      <c r="X25" s="678">
        <f>X21-W21</f>
        <v>524792.76063204138</v>
      </c>
    </row>
    <row r="26" spans="2:24" ht="29.25" thickBot="1">
      <c r="B26" s="679" t="s">
        <v>557</v>
      </c>
      <c r="C26" s="183">
        <v>26.837367769806914</v>
      </c>
      <c r="D26" s="184">
        <f>D25/C21*100</f>
        <v>23.32595954914262</v>
      </c>
      <c r="E26" s="184">
        <f t="shared" ref="E26:I26" si="6">E25/D21*100</f>
        <v>21.137623179586949</v>
      </c>
      <c r="F26" s="184">
        <f t="shared" si="6"/>
        <v>19.993231632855395</v>
      </c>
      <c r="G26" s="184">
        <f t="shared" si="6"/>
        <v>18.434157443330541</v>
      </c>
      <c r="H26" s="184">
        <f t="shared" si="6"/>
        <v>13.080027433674516</v>
      </c>
      <c r="I26" s="184">
        <f t="shared" si="6"/>
        <v>17.453809803583187</v>
      </c>
      <c r="J26" s="185">
        <f>J25/I21*100</f>
        <v>15.425974363438502</v>
      </c>
      <c r="K26" s="185">
        <f>K25/J21*100</f>
        <v>21.208072981852069</v>
      </c>
      <c r="L26" s="184">
        <f>L25/K21*100</f>
        <v>7.6376248276554257</v>
      </c>
      <c r="M26" s="184">
        <f>M25/L21*100</f>
        <v>18.777953450911216</v>
      </c>
      <c r="N26" s="186">
        <v>66.266006970747924</v>
      </c>
      <c r="O26" s="184">
        <f>O25/N21*100</f>
        <v>59.355330596510633</v>
      </c>
      <c r="P26" s="184">
        <f t="shared" ref="P26:U26" si="7">P25/O21*100</f>
        <v>45.080180725162201</v>
      </c>
      <c r="Q26" s="184">
        <f t="shared" si="7"/>
        <v>36.099660326954535</v>
      </c>
      <c r="R26" s="184">
        <f t="shared" si="7"/>
        <v>29.697817263927728</v>
      </c>
      <c r="S26" s="184">
        <f t="shared" si="7"/>
        <v>19.539621141687636</v>
      </c>
      <c r="T26" s="184">
        <f t="shared" si="7"/>
        <v>28.392900017117622</v>
      </c>
      <c r="U26" s="185">
        <f t="shared" si="7"/>
        <v>15.01665917258447</v>
      </c>
      <c r="V26" s="185">
        <f>V25/U21*100</f>
        <v>25.158001834484363</v>
      </c>
      <c r="W26" s="185">
        <f>W25/V21*100</f>
        <v>7.0025813584629493</v>
      </c>
      <c r="X26" s="680">
        <f>X25/W21*100</f>
        <v>17.064865877100537</v>
      </c>
    </row>
    <row r="27" spans="2:24">
      <c r="S27" s="187"/>
    </row>
    <row r="28" spans="2:24">
      <c r="B28" s="144" t="s">
        <v>558</v>
      </c>
      <c r="F28" s="188"/>
      <c r="G28" s="188"/>
      <c r="H28" s="188"/>
      <c r="I28" s="188"/>
      <c r="T28" s="189"/>
    </row>
    <row r="29" spans="2:24">
      <c r="C29" s="187"/>
      <c r="D29" s="167"/>
      <c r="E29" s="167"/>
      <c r="F29" s="167"/>
      <c r="G29" s="167"/>
      <c r="H29" s="167"/>
      <c r="I29" s="167"/>
      <c r="J29" s="190"/>
      <c r="K29" s="190"/>
      <c r="L29" s="190"/>
      <c r="M29" s="167"/>
      <c r="N29" s="167"/>
      <c r="O29" s="167"/>
      <c r="P29" s="167"/>
      <c r="Q29" s="167"/>
      <c r="R29" s="167"/>
      <c r="S29" s="167"/>
      <c r="T29" s="167"/>
      <c r="U29" s="167"/>
      <c r="V29" s="190"/>
    </row>
    <row r="30" spans="2:24">
      <c r="C30" s="167"/>
      <c r="D30" s="167"/>
      <c r="E30" s="167"/>
      <c r="F30" s="167"/>
      <c r="G30" s="167"/>
      <c r="H30" s="167"/>
      <c r="I30" s="191"/>
      <c r="J30" s="167"/>
      <c r="K30" s="167"/>
      <c r="L30" s="167"/>
      <c r="M30" s="167"/>
      <c r="N30" s="167"/>
      <c r="O30" s="167"/>
      <c r="P30" s="167"/>
      <c r="Q30" s="167"/>
      <c r="R30" s="167"/>
      <c r="S30" s="167"/>
      <c r="T30" s="167"/>
      <c r="U30" s="167"/>
      <c r="V30" s="167"/>
    </row>
    <row r="31" spans="2:24">
      <c r="D31" s="578"/>
      <c r="E31" s="578"/>
      <c r="F31" s="578"/>
      <c r="G31" s="578"/>
      <c r="H31" s="578"/>
      <c r="I31" s="578"/>
      <c r="J31" s="578"/>
      <c r="K31" s="578"/>
      <c r="L31" s="578"/>
      <c r="V31" s="578"/>
    </row>
    <row r="32" spans="2:24">
      <c r="N32" s="192"/>
      <c r="O32" s="192"/>
      <c r="P32" s="192"/>
      <c r="Q32" s="192"/>
      <c r="R32" s="192"/>
      <c r="S32" s="192"/>
    </row>
  </sheetData>
  <mergeCells count="4">
    <mergeCell ref="B5:B6"/>
    <mergeCell ref="C5:M5"/>
    <mergeCell ref="N5:X5"/>
    <mergeCell ref="B3:X3"/>
  </mergeCells>
  <hyperlinks>
    <hyperlink ref="A1" location="Contents!A1" display="Contents"/>
  </hyperlinks>
  <pageMargins left="0.7" right="0.7" top="0.75" bottom="0.75" header="0.3" footer="0.3"/>
  <ignoredErrors>
    <ignoredError sqref="C6:X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workbookViewId="0"/>
  </sheetViews>
  <sheetFormatPr defaultColWidth="9.140625" defaultRowHeight="14.25"/>
  <cols>
    <col min="1" max="1" width="4.5703125" style="144" customWidth="1"/>
    <col min="2" max="2" width="42.5703125" style="144" customWidth="1"/>
    <col min="3" max="8" width="12.7109375" style="144" bestFit="1" customWidth="1"/>
    <col min="9" max="9" width="14.28515625" style="144" bestFit="1" customWidth="1"/>
    <col min="10" max="12" width="14.28515625" style="144" customWidth="1"/>
    <col min="13" max="13" width="14.28515625" style="144" bestFit="1" customWidth="1"/>
    <col min="14" max="20" width="10.5703125" style="144" bestFit="1" customWidth="1"/>
    <col min="21" max="22" width="10.5703125" style="144" customWidth="1"/>
    <col min="23" max="23" width="10.5703125" style="144" bestFit="1" customWidth="1"/>
    <col min="24" max="24" width="11.28515625" style="144" bestFit="1" customWidth="1"/>
    <col min="25" max="16384" width="9.140625" style="144"/>
  </cols>
  <sheetData>
    <row r="1" spans="1:25">
      <c r="A1" s="663" t="s">
        <v>703</v>
      </c>
      <c r="S1" s="574"/>
      <c r="T1" s="574"/>
      <c r="U1" s="1491"/>
      <c r="V1" s="1491"/>
      <c r="X1" s="648" t="s">
        <v>508</v>
      </c>
      <c r="Y1" s="574"/>
    </row>
    <row r="3" spans="1:25" ht="14.25" customHeight="1">
      <c r="B3" s="1490" t="s">
        <v>560</v>
      </c>
      <c r="C3" s="1490"/>
      <c r="D3" s="1490"/>
      <c r="E3" s="1490"/>
      <c r="F3" s="1490"/>
      <c r="G3" s="1490"/>
      <c r="H3" s="1490"/>
      <c r="I3" s="1490"/>
      <c r="J3" s="1490"/>
      <c r="K3" s="1490"/>
      <c r="L3" s="1490"/>
      <c r="M3" s="1490"/>
      <c r="N3" s="1490"/>
      <c r="O3" s="1490"/>
      <c r="P3" s="1490"/>
      <c r="Q3" s="1490"/>
      <c r="R3" s="1490"/>
      <c r="S3" s="1490"/>
      <c r="T3" s="1490"/>
      <c r="U3" s="1490"/>
      <c r="V3" s="1490"/>
      <c r="W3" s="1490"/>
      <c r="X3" s="1490"/>
    </row>
    <row r="4" spans="1:25" ht="15" thickBot="1"/>
    <row r="5" spans="1:25" ht="15" thickBot="1">
      <c r="B5" s="1488" t="s">
        <v>561</v>
      </c>
      <c r="C5" s="1485" t="s">
        <v>511</v>
      </c>
      <c r="D5" s="1486"/>
      <c r="E5" s="1486"/>
      <c r="F5" s="1486"/>
      <c r="G5" s="1486"/>
      <c r="H5" s="1486"/>
      <c r="I5" s="1486"/>
      <c r="J5" s="1486"/>
      <c r="K5" s="1486"/>
      <c r="L5" s="1486"/>
      <c r="M5" s="1487"/>
      <c r="N5" s="1485" t="s">
        <v>525</v>
      </c>
      <c r="O5" s="1486"/>
      <c r="P5" s="1486"/>
      <c r="Q5" s="1486"/>
      <c r="R5" s="1486"/>
      <c r="S5" s="1486"/>
      <c r="T5" s="1486"/>
      <c r="U5" s="1486"/>
      <c r="V5" s="1486"/>
      <c r="W5" s="1486"/>
      <c r="X5" s="1487"/>
    </row>
    <row r="6" spans="1:25" ht="15" thickBot="1">
      <c r="B6" s="1489"/>
      <c r="C6" s="428" t="s">
        <v>36</v>
      </c>
      <c r="D6" s="170" t="s">
        <v>37</v>
      </c>
      <c r="E6" s="428" t="s">
        <v>38</v>
      </c>
      <c r="F6" s="428" t="s">
        <v>2</v>
      </c>
      <c r="G6" s="168" t="s">
        <v>3</v>
      </c>
      <c r="H6" s="168" t="s">
        <v>4</v>
      </c>
      <c r="I6" s="168" t="s">
        <v>5</v>
      </c>
      <c r="J6" s="168" t="s">
        <v>0</v>
      </c>
      <c r="K6" s="168" t="s">
        <v>1</v>
      </c>
      <c r="L6" s="169" t="s">
        <v>39</v>
      </c>
      <c r="M6" s="681" t="s">
        <v>701</v>
      </c>
      <c r="N6" s="428" t="s">
        <v>36</v>
      </c>
      <c r="O6" s="170" t="s">
        <v>37</v>
      </c>
      <c r="P6" s="428" t="s">
        <v>38</v>
      </c>
      <c r="Q6" s="428" t="s">
        <v>2</v>
      </c>
      <c r="R6" s="168" t="s">
        <v>3</v>
      </c>
      <c r="S6" s="168" t="s">
        <v>4</v>
      </c>
      <c r="T6" s="168" t="s">
        <v>5</v>
      </c>
      <c r="U6" s="168" t="s">
        <v>0</v>
      </c>
      <c r="V6" s="168">
        <v>2021</v>
      </c>
      <c r="W6" s="199" t="s">
        <v>39</v>
      </c>
      <c r="X6" s="171">
        <v>2023</v>
      </c>
    </row>
    <row r="7" spans="1:25">
      <c r="B7" s="664" t="s">
        <v>443</v>
      </c>
      <c r="C7" s="429">
        <v>1034449</v>
      </c>
      <c r="D7" s="193">
        <v>1120790</v>
      </c>
      <c r="E7" s="193">
        <v>1213736</v>
      </c>
      <c r="F7" s="193">
        <v>1330707</v>
      </c>
      <c r="G7" s="193">
        <v>1509848</v>
      </c>
      <c r="H7" s="193">
        <v>1577059</v>
      </c>
      <c r="I7" s="194">
        <v>1733255</v>
      </c>
      <c r="J7" s="194">
        <v>1992125</v>
      </c>
      <c r="K7" s="194">
        <v>2222496</v>
      </c>
      <c r="L7" s="193">
        <v>2453281</v>
      </c>
      <c r="M7" s="202">
        <v>3053448.4414691078</v>
      </c>
      <c r="N7" s="196">
        <v>8977</v>
      </c>
      <c r="O7" s="193">
        <v>12195</v>
      </c>
      <c r="P7" s="193">
        <v>16048</v>
      </c>
      <c r="Q7" s="193">
        <v>20348</v>
      </c>
      <c r="R7" s="193">
        <v>27060</v>
      </c>
      <c r="S7" s="193">
        <v>32719</v>
      </c>
      <c r="T7" s="194">
        <v>38097</v>
      </c>
      <c r="U7" s="194">
        <v>45000</v>
      </c>
      <c r="V7" s="194">
        <v>50787</v>
      </c>
      <c r="W7" s="579">
        <v>57174.582000000002</v>
      </c>
      <c r="X7" s="682">
        <v>70304.672999999995</v>
      </c>
    </row>
    <row r="8" spans="1:25">
      <c r="B8" s="667" t="s">
        <v>562</v>
      </c>
      <c r="C8" s="580">
        <v>139744</v>
      </c>
      <c r="D8" s="581">
        <v>188083</v>
      </c>
      <c r="E8" s="581">
        <v>224091</v>
      </c>
      <c r="F8" s="581">
        <v>270913</v>
      </c>
      <c r="G8" s="581">
        <v>315314</v>
      </c>
      <c r="H8" s="581">
        <v>353404</v>
      </c>
      <c r="I8" s="582">
        <v>420140</v>
      </c>
      <c r="J8" s="582">
        <v>358023</v>
      </c>
      <c r="K8" s="582">
        <v>451614</v>
      </c>
      <c r="L8" s="581">
        <v>534514</v>
      </c>
      <c r="M8" s="596">
        <v>637489.58115967701</v>
      </c>
      <c r="N8" s="666">
        <v>2393</v>
      </c>
      <c r="O8" s="581">
        <v>3826</v>
      </c>
      <c r="P8" s="581">
        <v>5687</v>
      </c>
      <c r="Q8" s="581">
        <v>7316</v>
      </c>
      <c r="R8" s="581">
        <v>9027</v>
      </c>
      <c r="S8" s="581">
        <v>11813</v>
      </c>
      <c r="T8" s="582">
        <v>13635</v>
      </c>
      <c r="U8" s="582">
        <v>11947</v>
      </c>
      <c r="V8" s="582">
        <v>13889</v>
      </c>
      <c r="W8" s="582">
        <v>18756</v>
      </c>
      <c r="X8" s="583">
        <v>20636.710233242</v>
      </c>
    </row>
    <row r="9" spans="1:25">
      <c r="B9" s="667" t="s">
        <v>563</v>
      </c>
      <c r="C9" s="580">
        <v>13452</v>
      </c>
      <c r="D9" s="581">
        <v>28694</v>
      </c>
      <c r="E9" s="581">
        <v>169559</v>
      </c>
      <c r="F9" s="581">
        <v>-5654</v>
      </c>
      <c r="G9" s="581">
        <v>40284</v>
      </c>
      <c r="H9" s="581">
        <v>63715</v>
      </c>
      <c r="I9" s="582">
        <v>298850</v>
      </c>
      <c r="J9" s="584">
        <v>-65064</v>
      </c>
      <c r="K9" s="584">
        <v>1391612</v>
      </c>
      <c r="L9" s="683">
        <v>-107274</v>
      </c>
      <c r="M9" s="684">
        <v>700647.29430835706</v>
      </c>
      <c r="N9" s="666">
        <v>-4</v>
      </c>
      <c r="O9" s="581">
        <v>1296</v>
      </c>
      <c r="P9" s="581">
        <v>1364</v>
      </c>
      <c r="Q9" s="581">
        <v>232</v>
      </c>
      <c r="R9" s="581">
        <v>1393</v>
      </c>
      <c r="S9" s="581">
        <v>2740</v>
      </c>
      <c r="T9" s="582">
        <v>5573</v>
      </c>
      <c r="U9" s="582">
        <v>1519</v>
      </c>
      <c r="V9" s="582">
        <v>39797</v>
      </c>
      <c r="W9" s="582">
        <v>-2160.9279999999999</v>
      </c>
      <c r="X9" s="583">
        <v>23111.926669535598</v>
      </c>
    </row>
    <row r="10" spans="1:25">
      <c r="B10" s="667" t="s">
        <v>564</v>
      </c>
      <c r="C10" s="580">
        <v>858673</v>
      </c>
      <c r="D10" s="581">
        <v>783518</v>
      </c>
      <c r="E10" s="581">
        <v>588996</v>
      </c>
      <c r="F10" s="581">
        <v>1219553</v>
      </c>
      <c r="G10" s="581">
        <v>1204495</v>
      </c>
      <c r="H10" s="581">
        <v>-1083394</v>
      </c>
      <c r="I10" s="582">
        <v>4701757</v>
      </c>
      <c r="J10" s="584">
        <v>1144628</v>
      </c>
      <c r="K10" s="584">
        <v>5618892</v>
      </c>
      <c r="L10" s="683">
        <v>-4948655</v>
      </c>
      <c r="M10" s="684">
        <v>5172321.2135372432</v>
      </c>
      <c r="N10" s="666">
        <v>12295</v>
      </c>
      <c r="O10" s="581">
        <v>19583</v>
      </c>
      <c r="P10" s="581">
        <v>8996</v>
      </c>
      <c r="Q10" s="581">
        <v>27956</v>
      </c>
      <c r="R10" s="581">
        <v>37331</v>
      </c>
      <c r="S10" s="581">
        <v>-12485</v>
      </c>
      <c r="T10" s="582">
        <v>138743</v>
      </c>
      <c r="U10" s="582">
        <v>22131</v>
      </c>
      <c r="V10" s="582">
        <v>168745</v>
      </c>
      <c r="W10" s="582">
        <v>-126231.981</v>
      </c>
      <c r="X10" s="583">
        <v>149899.18554388706</v>
      </c>
    </row>
    <row r="11" spans="1:25" ht="42.75">
      <c r="B11" s="667" t="s">
        <v>565</v>
      </c>
      <c r="C11" s="580">
        <v>-5099</v>
      </c>
      <c r="D11" s="581">
        <v>-1853</v>
      </c>
      <c r="E11" s="581">
        <v>3384</v>
      </c>
      <c r="F11" s="581">
        <v>-12000</v>
      </c>
      <c r="G11" s="581">
        <v>-69397</v>
      </c>
      <c r="H11" s="581">
        <v>4232</v>
      </c>
      <c r="I11" s="582">
        <v>8900</v>
      </c>
      <c r="J11" s="584">
        <v>17711</v>
      </c>
      <c r="K11" s="584">
        <v>-18470</v>
      </c>
      <c r="L11" s="683">
        <v>-72720</v>
      </c>
      <c r="M11" s="684">
        <v>-30190.25759861914</v>
      </c>
      <c r="N11" s="666">
        <v>-55</v>
      </c>
      <c r="O11" s="581">
        <v>-142</v>
      </c>
      <c r="P11" s="581">
        <v>151</v>
      </c>
      <c r="Q11" s="581">
        <v>-207</v>
      </c>
      <c r="R11" s="581">
        <v>-1433</v>
      </c>
      <c r="S11" s="581">
        <v>214</v>
      </c>
      <c r="T11" s="582">
        <v>232</v>
      </c>
      <c r="U11" s="582">
        <v>378</v>
      </c>
      <c r="V11" s="582">
        <v>-366</v>
      </c>
      <c r="W11" s="582">
        <v>-1910.0680000000004</v>
      </c>
      <c r="X11" s="583">
        <v>-935.56721147926828</v>
      </c>
    </row>
    <row r="12" spans="1:25">
      <c r="B12" s="667" t="s">
        <v>458</v>
      </c>
      <c r="C12" s="580">
        <v>17684</v>
      </c>
      <c r="D12" s="581">
        <v>6079</v>
      </c>
      <c r="E12" s="581">
        <v>2913</v>
      </c>
      <c r="F12" s="581">
        <v>3630</v>
      </c>
      <c r="G12" s="581">
        <v>5160</v>
      </c>
      <c r="H12" s="581">
        <v>20994</v>
      </c>
      <c r="I12" s="582">
        <v>49</v>
      </c>
      <c r="J12" s="582">
        <v>0</v>
      </c>
      <c r="K12" s="582">
        <v>15</v>
      </c>
      <c r="L12" s="581">
        <v>117</v>
      </c>
      <c r="M12" s="596">
        <v>42</v>
      </c>
      <c r="N12" s="666">
        <v>19</v>
      </c>
      <c r="O12" s="581">
        <v>2</v>
      </c>
      <c r="P12" s="581">
        <v>4</v>
      </c>
      <c r="Q12" s="581">
        <v>4</v>
      </c>
      <c r="R12" s="581">
        <v>2</v>
      </c>
      <c r="S12" s="581">
        <v>1</v>
      </c>
      <c r="T12" s="582">
        <v>0</v>
      </c>
      <c r="U12" s="582">
        <v>0</v>
      </c>
      <c r="V12" s="582">
        <v>1</v>
      </c>
      <c r="W12" s="582">
        <v>0</v>
      </c>
      <c r="X12" s="583">
        <v>0</v>
      </c>
    </row>
    <row r="13" spans="1:25">
      <c r="B13" s="667" t="s">
        <v>566</v>
      </c>
      <c r="C13" s="580">
        <v>-138047</v>
      </c>
      <c r="D13" s="581">
        <v>-163008</v>
      </c>
      <c r="E13" s="581">
        <v>-181139</v>
      </c>
      <c r="F13" s="581">
        <v>-208677</v>
      </c>
      <c r="G13" s="581">
        <v>-222245</v>
      </c>
      <c r="H13" s="581">
        <v>-259764</v>
      </c>
      <c r="I13" s="582">
        <v>-248102</v>
      </c>
      <c r="J13" s="582">
        <v>-291086</v>
      </c>
      <c r="K13" s="582">
        <v>-353731</v>
      </c>
      <c r="L13" s="581">
        <v>-404321</v>
      </c>
      <c r="M13" s="596">
        <v>-462763.4754473978</v>
      </c>
      <c r="N13" s="666">
        <v>-2626</v>
      </c>
      <c r="O13" s="581">
        <v>-4214</v>
      </c>
      <c r="P13" s="581">
        <v>-6453</v>
      </c>
      <c r="Q13" s="581">
        <v>-8677</v>
      </c>
      <c r="R13" s="581">
        <v>-11844</v>
      </c>
      <c r="S13" s="581">
        <v>-15039</v>
      </c>
      <c r="T13" s="582">
        <v>-18465</v>
      </c>
      <c r="U13" s="582">
        <v>-21969</v>
      </c>
      <c r="V13" s="582">
        <v>-24375</v>
      </c>
      <c r="W13" s="582">
        <v>-26682.883999999998</v>
      </c>
      <c r="X13" s="583">
        <v>-29554.284394940467</v>
      </c>
    </row>
    <row r="14" spans="1:25">
      <c r="B14" s="685" t="s">
        <v>567</v>
      </c>
      <c r="C14" s="586">
        <f>C7+C8+C9+C10+C11+C12+C13</f>
        <v>1920856</v>
      </c>
      <c r="D14" s="587">
        <f t="shared" ref="D14:V14" si="0">D7+D8+D9+D10+D11+D12+D13</f>
        <v>1962303</v>
      </c>
      <c r="E14" s="586">
        <f t="shared" si="0"/>
        <v>2021540</v>
      </c>
      <c r="F14" s="586">
        <f t="shared" si="0"/>
        <v>2598472</v>
      </c>
      <c r="G14" s="586">
        <f t="shared" si="0"/>
        <v>2783459</v>
      </c>
      <c r="H14" s="586">
        <f t="shared" si="0"/>
        <v>676246</v>
      </c>
      <c r="I14" s="588">
        <f t="shared" si="0"/>
        <v>6914849</v>
      </c>
      <c r="J14" s="589">
        <f>J7+J8+J9+J10+J11+J12+J13</f>
        <v>3156337</v>
      </c>
      <c r="K14" s="589">
        <f>K7+K8+K9+K10+K11+K12+K13</f>
        <v>9312428</v>
      </c>
      <c r="L14" s="592">
        <f>L7+L8+L9+L10+L11+L12+L13</f>
        <v>-2545058</v>
      </c>
      <c r="M14" s="592">
        <f>M7+M8+M9+M10+M11+M12+M13</f>
        <v>9070994.7974283677</v>
      </c>
      <c r="N14" s="686">
        <f t="shared" si="0"/>
        <v>20999</v>
      </c>
      <c r="O14" s="586">
        <f t="shared" si="0"/>
        <v>32546</v>
      </c>
      <c r="P14" s="586">
        <f t="shared" si="0"/>
        <v>25797</v>
      </c>
      <c r="Q14" s="586">
        <f t="shared" si="0"/>
        <v>46972</v>
      </c>
      <c r="R14" s="586">
        <f t="shared" si="0"/>
        <v>61536</v>
      </c>
      <c r="S14" s="586">
        <f t="shared" si="0"/>
        <v>19963</v>
      </c>
      <c r="T14" s="588">
        <f t="shared" si="0"/>
        <v>177815</v>
      </c>
      <c r="U14" s="591">
        <f t="shared" si="0"/>
        <v>59006</v>
      </c>
      <c r="V14" s="591">
        <f t="shared" si="0"/>
        <v>248478</v>
      </c>
      <c r="W14" s="591">
        <f>W7+W8+W9+W10+W11+W12+W13</f>
        <v>-81055.27900000001</v>
      </c>
      <c r="X14" s="687">
        <f>X7+X8+X9+X10+X11+X12+X13</f>
        <v>233462.64384024491</v>
      </c>
    </row>
    <row r="15" spans="1:25" ht="42.75">
      <c r="B15" s="667" t="s">
        <v>568</v>
      </c>
      <c r="C15" s="580">
        <v>-17997</v>
      </c>
      <c r="D15" s="581">
        <v>1530</v>
      </c>
      <c r="E15" s="581">
        <v>-2076</v>
      </c>
      <c r="F15" s="581">
        <v>-21800</v>
      </c>
      <c r="G15" s="581">
        <v>15027</v>
      </c>
      <c r="H15" s="581">
        <v>3667</v>
      </c>
      <c r="I15" s="582">
        <v>4976</v>
      </c>
      <c r="J15" s="582">
        <v>-9040</v>
      </c>
      <c r="K15" s="582">
        <v>-3493</v>
      </c>
      <c r="L15" s="581">
        <v>-29688</v>
      </c>
      <c r="M15" s="596">
        <v>20277.960083524551</v>
      </c>
      <c r="N15" s="666">
        <v>467</v>
      </c>
      <c r="O15" s="581">
        <v>87</v>
      </c>
      <c r="P15" s="581">
        <v>41</v>
      </c>
      <c r="Q15" s="581">
        <v>-1492</v>
      </c>
      <c r="R15" s="581">
        <v>615</v>
      </c>
      <c r="S15" s="581">
        <v>1613</v>
      </c>
      <c r="T15" s="582">
        <v>566</v>
      </c>
      <c r="U15" s="582">
        <v>-137</v>
      </c>
      <c r="V15" s="582">
        <v>123</v>
      </c>
      <c r="W15" s="582">
        <v>-3943</v>
      </c>
      <c r="X15" s="583">
        <v>521.48121464211545</v>
      </c>
    </row>
    <row r="16" spans="1:25" ht="28.5">
      <c r="B16" s="688" t="s">
        <v>569</v>
      </c>
      <c r="C16" s="586">
        <f>C14+C15</f>
        <v>1902859</v>
      </c>
      <c r="D16" s="592">
        <f>D14+D15</f>
        <v>1963833</v>
      </c>
      <c r="E16" s="592">
        <f t="shared" ref="E16:V16" si="1">E14+E15</f>
        <v>2019464</v>
      </c>
      <c r="F16" s="592">
        <f t="shared" si="1"/>
        <v>2576672</v>
      </c>
      <c r="G16" s="592">
        <f t="shared" si="1"/>
        <v>2798486</v>
      </c>
      <c r="H16" s="592">
        <f t="shared" si="1"/>
        <v>679913</v>
      </c>
      <c r="I16" s="589">
        <f t="shared" si="1"/>
        <v>6919825</v>
      </c>
      <c r="J16" s="589">
        <f t="shared" si="1"/>
        <v>3147297</v>
      </c>
      <c r="K16" s="589">
        <f>K14+K15</f>
        <v>9308935</v>
      </c>
      <c r="L16" s="592">
        <f>L15+L14</f>
        <v>-2574746</v>
      </c>
      <c r="M16" s="592">
        <f>M15+M14</f>
        <v>9091272.7575118914</v>
      </c>
      <c r="N16" s="686">
        <f t="shared" si="1"/>
        <v>21466</v>
      </c>
      <c r="O16" s="592">
        <f t="shared" si="1"/>
        <v>32633</v>
      </c>
      <c r="P16" s="592">
        <f t="shared" si="1"/>
        <v>25838</v>
      </c>
      <c r="Q16" s="592">
        <f t="shared" si="1"/>
        <v>45480</v>
      </c>
      <c r="R16" s="592">
        <f t="shared" si="1"/>
        <v>62151</v>
      </c>
      <c r="S16" s="592">
        <f t="shared" si="1"/>
        <v>21576</v>
      </c>
      <c r="T16" s="589">
        <f t="shared" si="1"/>
        <v>178381</v>
      </c>
      <c r="U16" s="589">
        <f t="shared" si="1"/>
        <v>58869</v>
      </c>
      <c r="V16" s="589">
        <f t="shared" si="1"/>
        <v>248601</v>
      </c>
      <c r="W16" s="589">
        <f>W15+W14</f>
        <v>-84998.27900000001</v>
      </c>
      <c r="X16" s="590">
        <f>X15+X14</f>
        <v>233984.12505488703</v>
      </c>
    </row>
    <row r="17" spans="2:24" ht="28.5">
      <c r="B17" s="688" t="s">
        <v>570</v>
      </c>
      <c r="C17" s="586">
        <f>C18+C19+C20+C21</f>
        <v>3772741</v>
      </c>
      <c r="D17" s="592">
        <f t="shared" ref="D17:U17" si="2">D18+D19+D20+D21</f>
        <v>4265523</v>
      </c>
      <c r="E17" s="592">
        <f t="shared" si="2"/>
        <v>4903714</v>
      </c>
      <c r="F17" s="592">
        <f t="shared" si="2"/>
        <v>5521320</v>
      </c>
      <c r="G17" s="592">
        <f t="shared" si="2"/>
        <v>6063065</v>
      </c>
      <c r="H17" s="592">
        <f t="shared" si="2"/>
        <v>6760989</v>
      </c>
      <c r="I17" s="589">
        <f t="shared" si="2"/>
        <v>4324300</v>
      </c>
      <c r="J17" s="589">
        <f t="shared" si="2"/>
        <v>8513000</v>
      </c>
      <c r="K17" s="589">
        <f t="shared" si="2"/>
        <v>9095698</v>
      </c>
      <c r="L17" s="592">
        <f>L18+L19+L20+L21</f>
        <v>10455080</v>
      </c>
      <c r="M17" s="592">
        <f>M18+M19+M20+M21</f>
        <v>12573184.476000002</v>
      </c>
      <c r="N17" s="686">
        <f t="shared" si="2"/>
        <v>105438</v>
      </c>
      <c r="O17" s="592">
        <f t="shared" si="2"/>
        <v>154831</v>
      </c>
      <c r="P17" s="592">
        <f t="shared" si="2"/>
        <v>204401</v>
      </c>
      <c r="Q17" s="592">
        <f t="shared" si="2"/>
        <v>216270</v>
      </c>
      <c r="R17" s="592">
        <f t="shared" si="2"/>
        <v>236568</v>
      </c>
      <c r="S17" s="592">
        <f t="shared" si="2"/>
        <v>235075</v>
      </c>
      <c r="T17" s="589">
        <f t="shared" si="2"/>
        <v>257312</v>
      </c>
      <c r="U17" s="589">
        <f t="shared" si="2"/>
        <v>244443</v>
      </c>
      <c r="V17" s="589">
        <f>V18+V19+V20+V21</f>
        <v>328873</v>
      </c>
      <c r="W17" s="589">
        <f>W18+W19+W20+W21</f>
        <v>267587.70899999997</v>
      </c>
      <c r="X17" s="590">
        <f>X18+X19+X20+X21</f>
        <v>298887.39199999999</v>
      </c>
    </row>
    <row r="18" spans="2:24" ht="28.5">
      <c r="B18" s="665" t="s">
        <v>571</v>
      </c>
      <c r="C18" s="580">
        <v>3932188</v>
      </c>
      <c r="D18" s="581">
        <v>4328541</v>
      </c>
      <c r="E18" s="581">
        <v>4946937</v>
      </c>
      <c r="F18" s="581">
        <v>5585126</v>
      </c>
      <c r="G18" s="581">
        <v>6133274</v>
      </c>
      <c r="H18" s="581">
        <v>6920424</v>
      </c>
      <c r="I18" s="582">
        <v>11227214</v>
      </c>
      <c r="J18" s="582">
        <v>8691670</v>
      </c>
      <c r="K18" s="582">
        <v>9489926</v>
      </c>
      <c r="L18" s="581">
        <v>10932564</v>
      </c>
      <c r="M18" s="596">
        <v>13158947.778000001</v>
      </c>
      <c r="N18" s="666">
        <v>109916</v>
      </c>
      <c r="O18" s="581">
        <v>160177</v>
      </c>
      <c r="P18" s="581">
        <v>212824</v>
      </c>
      <c r="Q18" s="582">
        <v>238258</v>
      </c>
      <c r="R18" s="581">
        <v>264806</v>
      </c>
      <c r="S18" s="581">
        <v>295006</v>
      </c>
      <c r="T18" s="582">
        <v>298051</v>
      </c>
      <c r="U18" s="582">
        <v>308528</v>
      </c>
      <c r="V18" s="582">
        <v>394429</v>
      </c>
      <c r="W18" s="582">
        <v>388358.54399999999</v>
      </c>
      <c r="X18" s="583">
        <v>421441.68699999998</v>
      </c>
    </row>
    <row r="19" spans="2:24" ht="28.5">
      <c r="B19" s="665" t="s">
        <v>572</v>
      </c>
      <c r="C19" s="580">
        <v>20832</v>
      </c>
      <c r="D19" s="581">
        <v>6728</v>
      </c>
      <c r="E19" s="581">
        <v>6901</v>
      </c>
      <c r="F19" s="581">
        <v>8594</v>
      </c>
      <c r="G19" s="581">
        <v>31104</v>
      </c>
      <c r="H19" s="581">
        <v>42533</v>
      </c>
      <c r="I19" s="582">
        <v>211888</v>
      </c>
      <c r="J19" s="582">
        <v>627972</v>
      </c>
      <c r="K19" s="582">
        <v>1399922</v>
      </c>
      <c r="L19" s="581">
        <v>2070516</v>
      </c>
      <c r="M19" s="596">
        <v>3524025.0359999998</v>
      </c>
      <c r="N19" s="666">
        <v>0</v>
      </c>
      <c r="O19" s="581">
        <v>125</v>
      </c>
      <c r="P19" s="581">
        <v>285</v>
      </c>
      <c r="Q19" s="582">
        <v>1190</v>
      </c>
      <c r="R19" s="581">
        <v>3037</v>
      </c>
      <c r="S19" s="581">
        <v>2639</v>
      </c>
      <c r="T19" s="582">
        <v>4209</v>
      </c>
      <c r="U19" s="582">
        <v>6999</v>
      </c>
      <c r="V19" s="582">
        <v>7306</v>
      </c>
      <c r="W19" s="582">
        <v>28159.165000000001</v>
      </c>
      <c r="X19" s="583">
        <v>55873.298999999999</v>
      </c>
    </row>
    <row r="20" spans="2:24" ht="28.5">
      <c r="B20" s="665" t="s">
        <v>573</v>
      </c>
      <c r="C20" s="580">
        <v>-17953</v>
      </c>
      <c r="D20" s="581">
        <v>-16004</v>
      </c>
      <c r="E20" s="581">
        <v>-29672</v>
      </c>
      <c r="F20" s="581">
        <v>-40721</v>
      </c>
      <c r="G20" s="581">
        <v>-44734</v>
      </c>
      <c r="H20" s="581">
        <v>-54435</v>
      </c>
      <c r="I20" s="582">
        <v>-49268</v>
      </c>
      <c r="J20" s="582">
        <v>-66163</v>
      </c>
      <c r="K20" s="582">
        <v>-129830</v>
      </c>
      <c r="L20" s="581">
        <v>-168704</v>
      </c>
      <c r="M20" s="596">
        <v>-141586.853</v>
      </c>
      <c r="N20" s="666">
        <v>-4478</v>
      </c>
      <c r="O20" s="581">
        <v>-5346</v>
      </c>
      <c r="P20" s="581">
        <v>-8423</v>
      </c>
      <c r="Q20" s="582">
        <v>-21987</v>
      </c>
      <c r="R20" s="581">
        <v>-28238</v>
      </c>
      <c r="S20" s="581">
        <v>-59931</v>
      </c>
      <c r="T20" s="582">
        <v>-40739</v>
      </c>
      <c r="U20" s="582">
        <v>-64086</v>
      </c>
      <c r="V20" s="582">
        <v>-65556</v>
      </c>
      <c r="W20" s="582">
        <v>-120771</v>
      </c>
      <c r="X20" s="583">
        <v>-122554.45299999999</v>
      </c>
    </row>
    <row r="21" spans="2:24" ht="42.75">
      <c r="B21" s="665" t="s">
        <v>574</v>
      </c>
      <c r="C21" s="197">
        <v>-162326</v>
      </c>
      <c r="D21" s="593">
        <v>-53742</v>
      </c>
      <c r="E21" s="593">
        <v>-20452</v>
      </c>
      <c r="F21" s="593">
        <v>-31679</v>
      </c>
      <c r="G21" s="593">
        <v>-56579</v>
      </c>
      <c r="H21" s="593">
        <v>-147533</v>
      </c>
      <c r="I21" s="594">
        <v>-7065534</v>
      </c>
      <c r="J21" s="594">
        <v>-740479</v>
      </c>
      <c r="K21" s="594">
        <v>-1664320</v>
      </c>
      <c r="L21" s="593">
        <v>-2379296</v>
      </c>
      <c r="M21" s="689">
        <v>-3968201.4849999999</v>
      </c>
      <c r="N21" s="595">
        <v>0</v>
      </c>
      <c r="O21" s="593">
        <v>-125</v>
      </c>
      <c r="P21" s="593">
        <v>-285</v>
      </c>
      <c r="Q21" s="582">
        <v>-1191</v>
      </c>
      <c r="R21" s="593">
        <v>-3037</v>
      </c>
      <c r="S21" s="593">
        <v>-2639</v>
      </c>
      <c r="T21" s="582">
        <v>-4209</v>
      </c>
      <c r="U21" s="582">
        <v>-6998</v>
      </c>
      <c r="V21" s="582">
        <v>-7306</v>
      </c>
      <c r="W21" s="582">
        <v>-28159</v>
      </c>
      <c r="X21" s="583">
        <v>-55873.141000000003</v>
      </c>
    </row>
    <row r="22" spans="2:24" ht="29.25" thickBot="1">
      <c r="B22" s="690" t="s">
        <v>575</v>
      </c>
      <c r="C22" s="177">
        <f>C17+C16</f>
        <v>5675600</v>
      </c>
      <c r="D22" s="175">
        <f t="shared" ref="D22:X22" si="3">D17+D16</f>
        <v>6229356</v>
      </c>
      <c r="E22" s="175">
        <f t="shared" si="3"/>
        <v>6923178</v>
      </c>
      <c r="F22" s="175">
        <f t="shared" si="3"/>
        <v>8097992</v>
      </c>
      <c r="G22" s="175">
        <f t="shared" si="3"/>
        <v>8861551</v>
      </c>
      <c r="H22" s="175">
        <f t="shared" si="3"/>
        <v>7440902</v>
      </c>
      <c r="I22" s="176">
        <f t="shared" si="3"/>
        <v>11244125</v>
      </c>
      <c r="J22" s="176">
        <f>J17+J16</f>
        <v>11660297</v>
      </c>
      <c r="K22" s="176">
        <f>K17+K16</f>
        <v>18404633</v>
      </c>
      <c r="L22" s="175">
        <f>L17+L16</f>
        <v>7880334</v>
      </c>
      <c r="M22" s="175">
        <f>M17+M16</f>
        <v>21664457.233511895</v>
      </c>
      <c r="N22" s="177">
        <f t="shared" si="3"/>
        <v>126904</v>
      </c>
      <c r="O22" s="175">
        <f t="shared" si="3"/>
        <v>187464</v>
      </c>
      <c r="P22" s="175">
        <f t="shared" si="3"/>
        <v>230239</v>
      </c>
      <c r="Q22" s="175">
        <f t="shared" si="3"/>
        <v>261750</v>
      </c>
      <c r="R22" s="175">
        <f t="shared" si="3"/>
        <v>298719</v>
      </c>
      <c r="S22" s="175">
        <f t="shared" si="3"/>
        <v>256651</v>
      </c>
      <c r="T22" s="176">
        <f t="shared" si="3"/>
        <v>435693</v>
      </c>
      <c r="U22" s="198">
        <f t="shared" si="3"/>
        <v>303312</v>
      </c>
      <c r="V22" s="198">
        <f t="shared" si="3"/>
        <v>577474</v>
      </c>
      <c r="W22" s="198">
        <f t="shared" si="3"/>
        <v>182589.42999999996</v>
      </c>
      <c r="X22" s="691">
        <f t="shared" si="3"/>
        <v>532871.51705488702</v>
      </c>
    </row>
    <row r="24" spans="2:24">
      <c r="B24" s="144" t="s">
        <v>576</v>
      </c>
    </row>
    <row r="27" spans="2:24">
      <c r="C27" s="167"/>
      <c r="D27" s="167"/>
      <c r="E27" s="167"/>
      <c r="F27" s="167"/>
      <c r="G27" s="167"/>
      <c r="H27" s="167"/>
      <c r="I27" s="167"/>
      <c r="J27" s="167"/>
      <c r="K27" s="167"/>
      <c r="L27" s="167"/>
      <c r="M27" s="167"/>
      <c r="N27" s="167"/>
      <c r="O27" s="167"/>
      <c r="P27" s="167"/>
      <c r="Q27" s="167"/>
      <c r="R27" s="167"/>
      <c r="S27" s="167"/>
    </row>
  </sheetData>
  <mergeCells count="5">
    <mergeCell ref="U1:V1"/>
    <mergeCell ref="B5:B6"/>
    <mergeCell ref="C5:M5"/>
    <mergeCell ref="N5:X5"/>
    <mergeCell ref="B3:X3"/>
  </mergeCells>
  <hyperlinks>
    <hyperlink ref="A1" location="Contents!A1" display="Contents"/>
  </hyperlinks>
  <pageMargins left="0.7" right="0.7" top="0.75" bottom="0.75" header="0.3" footer="0.3"/>
  <ignoredErrors>
    <ignoredError sqref="C6:W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zoomScaleNormal="100" workbookViewId="0"/>
  </sheetViews>
  <sheetFormatPr defaultColWidth="9.140625" defaultRowHeight="14.25"/>
  <cols>
    <col min="1" max="1" width="5.42578125" style="144" customWidth="1"/>
    <col min="2" max="2" width="45.42578125" style="144" customWidth="1"/>
    <col min="3" max="10" width="14.28515625" style="144" customWidth="1"/>
    <col min="11" max="13" width="15.7109375" style="144" bestFit="1" customWidth="1"/>
    <col min="14" max="22" width="14.28515625" style="144" customWidth="1"/>
    <col min="23" max="24" width="12.7109375" style="144" bestFit="1" customWidth="1"/>
    <col min="25" max="16384" width="9.140625" style="144"/>
  </cols>
  <sheetData>
    <row r="1" spans="1:24">
      <c r="A1" s="663" t="s">
        <v>703</v>
      </c>
      <c r="F1" s="167"/>
      <c r="S1" s="574"/>
      <c r="U1" s="574"/>
      <c r="V1" s="574"/>
      <c r="X1" s="648" t="s">
        <v>598</v>
      </c>
    </row>
    <row r="2" spans="1:24">
      <c r="C2" s="167"/>
      <c r="D2" s="167"/>
      <c r="E2" s="167"/>
      <c r="F2" s="167"/>
      <c r="G2" s="167"/>
      <c r="H2" s="167"/>
      <c r="I2" s="167"/>
      <c r="J2" s="167"/>
      <c r="K2" s="167"/>
      <c r="L2" s="167"/>
      <c r="M2" s="167"/>
      <c r="N2" s="167"/>
      <c r="O2" s="167"/>
      <c r="P2" s="167"/>
      <c r="Q2" s="167"/>
      <c r="R2" s="167"/>
      <c r="S2" s="167"/>
    </row>
    <row r="3" spans="1:24" ht="14.25" customHeight="1">
      <c r="B3" s="1490" t="s">
        <v>577</v>
      </c>
      <c r="C3" s="1490"/>
      <c r="D3" s="1490"/>
      <c r="E3" s="1490"/>
      <c r="F3" s="1490"/>
      <c r="G3" s="1490"/>
      <c r="H3" s="1490"/>
      <c r="I3" s="1490"/>
      <c r="J3" s="1490"/>
      <c r="K3" s="1490"/>
      <c r="L3" s="1490"/>
      <c r="M3" s="1490"/>
      <c r="N3" s="1490"/>
      <c r="O3" s="1490"/>
      <c r="P3" s="1490"/>
      <c r="Q3" s="1490"/>
      <c r="R3" s="1490"/>
      <c r="S3" s="1490"/>
      <c r="T3" s="1490"/>
      <c r="U3" s="1490"/>
      <c r="V3" s="1490"/>
      <c r="W3" s="1490"/>
      <c r="X3" s="1490"/>
    </row>
    <row r="4" spans="1:24" ht="15" thickBot="1"/>
    <row r="5" spans="1:24" ht="15" thickBot="1">
      <c r="B5" s="1488" t="s">
        <v>561</v>
      </c>
      <c r="C5" s="1485" t="s">
        <v>511</v>
      </c>
      <c r="D5" s="1486"/>
      <c r="E5" s="1486"/>
      <c r="F5" s="1486"/>
      <c r="G5" s="1486"/>
      <c r="H5" s="1486"/>
      <c r="I5" s="1486"/>
      <c r="J5" s="1486"/>
      <c r="K5" s="1486"/>
      <c r="L5" s="1486"/>
      <c r="M5" s="1487"/>
      <c r="N5" s="1485" t="s">
        <v>525</v>
      </c>
      <c r="O5" s="1486"/>
      <c r="P5" s="1486"/>
      <c r="Q5" s="1486"/>
      <c r="R5" s="1486"/>
      <c r="S5" s="1486"/>
      <c r="T5" s="1486"/>
      <c r="U5" s="1486"/>
      <c r="V5" s="1486"/>
      <c r="W5" s="1486"/>
      <c r="X5" s="1487"/>
    </row>
    <row r="6" spans="1:24" ht="15" thickBot="1">
      <c r="B6" s="1489"/>
      <c r="C6" s="168" t="s">
        <v>36</v>
      </c>
      <c r="D6" s="169" t="s">
        <v>37</v>
      </c>
      <c r="E6" s="169" t="s">
        <v>38</v>
      </c>
      <c r="F6" s="169" t="s">
        <v>2</v>
      </c>
      <c r="G6" s="169" t="s">
        <v>3</v>
      </c>
      <c r="H6" s="169" t="s">
        <v>4</v>
      </c>
      <c r="I6" s="170" t="s">
        <v>5</v>
      </c>
      <c r="J6" s="199" t="s">
        <v>0</v>
      </c>
      <c r="K6" s="199" t="s">
        <v>1</v>
      </c>
      <c r="L6" s="199" t="s">
        <v>39</v>
      </c>
      <c r="M6" s="199" t="s">
        <v>701</v>
      </c>
      <c r="N6" s="200" t="s">
        <v>36</v>
      </c>
      <c r="O6" s="169" t="s">
        <v>37</v>
      </c>
      <c r="P6" s="169" t="s">
        <v>38</v>
      </c>
      <c r="Q6" s="169" t="s">
        <v>2</v>
      </c>
      <c r="R6" s="169" t="s">
        <v>3</v>
      </c>
      <c r="S6" s="169" t="s">
        <v>4</v>
      </c>
      <c r="T6" s="170" t="s">
        <v>5</v>
      </c>
      <c r="U6" s="199" t="s">
        <v>0</v>
      </c>
      <c r="V6" s="199">
        <v>2021</v>
      </c>
      <c r="W6" s="199">
        <v>2022</v>
      </c>
      <c r="X6" s="171" t="s">
        <v>701</v>
      </c>
    </row>
    <row r="7" spans="1:24">
      <c r="B7" s="692" t="s">
        <v>578</v>
      </c>
      <c r="C7" s="201">
        <v>964157</v>
      </c>
      <c r="D7" s="193">
        <v>1127867</v>
      </c>
      <c r="E7" s="193">
        <v>1291438</v>
      </c>
      <c r="F7" s="193">
        <v>1372249</v>
      </c>
      <c r="G7" s="193">
        <v>1776833</v>
      </c>
      <c r="H7" s="193">
        <v>2008643</v>
      </c>
      <c r="I7" s="202">
        <v>2301853</v>
      </c>
      <c r="J7" s="194">
        <v>2391298</v>
      </c>
      <c r="K7" s="194">
        <v>3060114</v>
      </c>
      <c r="L7" s="194">
        <v>2508999</v>
      </c>
      <c r="M7" s="194">
        <v>2663098.4714000002</v>
      </c>
      <c r="N7" s="196">
        <v>37278</v>
      </c>
      <c r="O7" s="193">
        <v>58801</v>
      </c>
      <c r="P7" s="193">
        <v>71449</v>
      </c>
      <c r="Q7" s="193">
        <v>84432</v>
      </c>
      <c r="R7" s="193">
        <v>110632</v>
      </c>
      <c r="S7" s="193">
        <v>126685</v>
      </c>
      <c r="T7" s="202">
        <v>171470</v>
      </c>
      <c r="U7" s="194">
        <v>186262</v>
      </c>
      <c r="V7" s="194">
        <v>235879</v>
      </c>
      <c r="W7" s="194">
        <v>192363.30300000001</v>
      </c>
      <c r="X7" s="195">
        <v>222598.56982999999</v>
      </c>
    </row>
    <row r="8" spans="1:24">
      <c r="B8" s="693" t="s">
        <v>579</v>
      </c>
      <c r="C8" s="203">
        <v>1298384</v>
      </c>
      <c r="D8" s="204">
        <v>1606001</v>
      </c>
      <c r="E8" s="204">
        <v>2168354</v>
      </c>
      <c r="F8" s="204">
        <v>2630082</v>
      </c>
      <c r="G8" s="204">
        <v>3109972</v>
      </c>
      <c r="H8" s="204">
        <v>3582418</v>
      </c>
      <c r="I8" s="203">
        <v>4326802</v>
      </c>
      <c r="J8" s="205">
        <f>J9+J10+J11</f>
        <v>4142802.4950000001</v>
      </c>
      <c r="K8" s="205">
        <f>K9+K10+K11</f>
        <v>4372194.1639810419</v>
      </c>
      <c r="L8" s="205">
        <f>L9+L10+L11</f>
        <v>4063484.9144299999</v>
      </c>
      <c r="M8" s="205">
        <v>4599051.9834562531</v>
      </c>
      <c r="N8" s="206">
        <v>14168</v>
      </c>
      <c r="O8" s="204">
        <v>24472</v>
      </c>
      <c r="P8" s="204">
        <v>39028</v>
      </c>
      <c r="Q8" s="204">
        <v>59371</v>
      </c>
      <c r="R8" s="204">
        <v>78960</v>
      </c>
      <c r="S8" s="204">
        <v>96355</v>
      </c>
      <c r="T8" s="203">
        <v>124176</v>
      </c>
      <c r="U8" s="205">
        <f>U9+U10+U11</f>
        <v>130497.27</v>
      </c>
      <c r="V8" s="205">
        <f>V9+V10+V11</f>
        <v>143447.83461000002</v>
      </c>
      <c r="W8" s="205">
        <f>W9+W10+W11</f>
        <v>144146.13496478699</v>
      </c>
      <c r="X8" s="694">
        <v>175806.49184622799</v>
      </c>
    </row>
    <row r="9" spans="1:24">
      <c r="A9" s="88"/>
      <c r="B9" s="695" t="s">
        <v>580</v>
      </c>
      <c r="C9" s="203">
        <v>584917.17000000016</v>
      </c>
      <c r="D9" s="204">
        <v>684539.09300000011</v>
      </c>
      <c r="E9" s="204">
        <v>837228.64500000002</v>
      </c>
      <c r="F9" s="204">
        <v>985737.46100000013</v>
      </c>
      <c r="G9" s="204">
        <v>1236249.9919999999</v>
      </c>
      <c r="H9" s="204">
        <v>1347008.068</v>
      </c>
      <c r="I9" s="203">
        <v>1668643.4290000002</v>
      </c>
      <c r="J9" s="205">
        <v>1610176.577</v>
      </c>
      <c r="K9" s="205">
        <v>1668206.55410453</v>
      </c>
      <c r="L9" s="205">
        <v>1404152.2790900001</v>
      </c>
      <c r="M9" s="696">
        <v>1622107.533816</v>
      </c>
      <c r="N9" s="206">
        <v>5360.0460000000003</v>
      </c>
      <c r="O9" s="204">
        <v>9856.5169999999998</v>
      </c>
      <c r="P9" s="204">
        <v>15464.720999999998</v>
      </c>
      <c r="Q9" s="204">
        <v>22734.575999999997</v>
      </c>
      <c r="R9" s="204">
        <v>33318.145000000004</v>
      </c>
      <c r="S9" s="204">
        <v>38025.203000000001</v>
      </c>
      <c r="T9" s="203">
        <v>49536.941000000006</v>
      </c>
      <c r="U9" s="205">
        <v>48768.144</v>
      </c>
      <c r="V9" s="205">
        <v>46602.057610000003</v>
      </c>
      <c r="W9" s="205">
        <v>57216.34206933</v>
      </c>
      <c r="X9" s="697">
        <v>60187.892412549998</v>
      </c>
    </row>
    <row r="10" spans="1:24">
      <c r="A10" s="88"/>
      <c r="B10" s="695" t="s">
        <v>581</v>
      </c>
      <c r="C10" s="203">
        <v>610796.22000000009</v>
      </c>
      <c r="D10" s="204">
        <v>806306.84</v>
      </c>
      <c r="E10" s="204">
        <v>1202643.4110000001</v>
      </c>
      <c r="F10" s="204">
        <v>1455927.9380000001</v>
      </c>
      <c r="G10" s="204">
        <v>1709517.416</v>
      </c>
      <c r="H10" s="204">
        <v>1936238.409</v>
      </c>
      <c r="I10" s="203">
        <v>2342006.6730000004</v>
      </c>
      <c r="J10" s="205">
        <v>2163550.83</v>
      </c>
      <c r="K10" s="205">
        <v>2210873.1336729801</v>
      </c>
      <c r="L10" s="205">
        <v>2221156.7663600002</v>
      </c>
      <c r="M10" s="696">
        <v>2418524.2121031601</v>
      </c>
      <c r="N10" s="206">
        <v>7502.601999999999</v>
      </c>
      <c r="O10" s="204">
        <v>12782.386000000002</v>
      </c>
      <c r="P10" s="204">
        <v>20764.040999999997</v>
      </c>
      <c r="Q10" s="698">
        <v>31742.239999999994</v>
      </c>
      <c r="R10" s="204">
        <v>41016.796999999991</v>
      </c>
      <c r="S10" s="204">
        <v>50758.252999999997</v>
      </c>
      <c r="T10" s="203">
        <v>64749.644999999997</v>
      </c>
      <c r="U10" s="205">
        <v>69251.014999999999</v>
      </c>
      <c r="V10" s="205">
        <v>74184.615170000005</v>
      </c>
      <c r="W10" s="205">
        <v>78776.694835905</v>
      </c>
      <c r="X10" s="697">
        <v>93085.445611660005</v>
      </c>
    </row>
    <row r="11" spans="1:24">
      <c r="A11" s="88"/>
      <c r="B11" s="695" t="s">
        <v>582</v>
      </c>
      <c r="C11" s="203">
        <v>102670.74400000001</v>
      </c>
      <c r="D11" s="204">
        <v>115155.129</v>
      </c>
      <c r="E11" s="204">
        <v>128482.389</v>
      </c>
      <c r="F11" s="204">
        <v>188416.96600000001</v>
      </c>
      <c r="G11" s="204">
        <v>164204.88199999998</v>
      </c>
      <c r="H11" s="204">
        <v>299171.52300000004</v>
      </c>
      <c r="I11" s="203">
        <v>316152.00300000003</v>
      </c>
      <c r="J11" s="205">
        <v>369075.08799999999</v>
      </c>
      <c r="K11" s="205">
        <v>493114.47620353202</v>
      </c>
      <c r="L11" s="205">
        <v>438175.86898000003</v>
      </c>
      <c r="M11" s="696">
        <v>558420.23753709195</v>
      </c>
      <c r="N11" s="206">
        <v>1305.7660000000001</v>
      </c>
      <c r="O11" s="204">
        <v>1832.7940000000001</v>
      </c>
      <c r="P11" s="204">
        <v>2799.29</v>
      </c>
      <c r="Q11" s="204">
        <v>4894.1790000000001</v>
      </c>
      <c r="R11" s="204">
        <v>4624.6900000000005</v>
      </c>
      <c r="S11" s="204">
        <v>7571.9070000000002</v>
      </c>
      <c r="T11" s="203">
        <v>9889.8019999999997</v>
      </c>
      <c r="U11" s="205">
        <v>12478.111000000001</v>
      </c>
      <c r="V11" s="205">
        <v>22661.161830000001</v>
      </c>
      <c r="W11" s="205">
        <v>8153.0980595520004</v>
      </c>
      <c r="X11" s="697">
        <v>22533.153822018001</v>
      </c>
    </row>
    <row r="12" spans="1:24">
      <c r="A12" s="88"/>
      <c r="B12" s="699" t="s">
        <v>583</v>
      </c>
      <c r="C12" s="672">
        <v>8887287</v>
      </c>
      <c r="D12" s="581">
        <v>10618201</v>
      </c>
      <c r="E12" s="581">
        <v>13214466</v>
      </c>
      <c r="F12" s="581">
        <v>16331408</v>
      </c>
      <c r="G12" s="581">
        <v>19262872</v>
      </c>
      <c r="H12" s="581">
        <v>16108755</v>
      </c>
      <c r="I12" s="596">
        <v>15367644</v>
      </c>
      <c r="J12" s="582">
        <v>15402510</v>
      </c>
      <c r="K12" s="582">
        <v>15386503</v>
      </c>
      <c r="L12" s="582">
        <v>15358596</v>
      </c>
      <c r="M12" s="584">
        <v>15354587.005999999</v>
      </c>
      <c r="N12" s="666">
        <v>65699</v>
      </c>
      <c r="O12" s="581">
        <v>123550</v>
      </c>
      <c r="P12" s="581">
        <v>204995</v>
      </c>
      <c r="Q12" s="581">
        <v>279794</v>
      </c>
      <c r="R12" s="581">
        <v>373236</v>
      </c>
      <c r="S12" s="581">
        <v>328729</v>
      </c>
      <c r="T12" s="596">
        <v>300540</v>
      </c>
      <c r="U12" s="582">
        <v>299936</v>
      </c>
      <c r="V12" s="582">
        <v>298130</v>
      </c>
      <c r="W12" s="582">
        <v>308095.65600000002</v>
      </c>
      <c r="X12" s="585">
        <v>326700.03226000001</v>
      </c>
    </row>
    <row r="13" spans="1:24">
      <c r="A13" s="88"/>
      <c r="B13" s="699" t="s">
        <v>591</v>
      </c>
      <c r="C13" s="672"/>
      <c r="D13" s="581"/>
      <c r="E13" s="581"/>
      <c r="F13" s="581"/>
      <c r="G13" s="581"/>
      <c r="H13" s="581"/>
      <c r="I13" s="596"/>
      <c r="J13" s="582"/>
      <c r="K13" s="582"/>
      <c r="L13" s="582"/>
      <c r="M13" s="584"/>
      <c r="N13" s="666"/>
      <c r="O13" s="581"/>
      <c r="P13" s="581"/>
      <c r="Q13" s="581"/>
      <c r="R13" s="581"/>
      <c r="S13" s="581"/>
      <c r="T13" s="596"/>
      <c r="U13" s="582"/>
      <c r="V13" s="582"/>
      <c r="W13" s="582"/>
      <c r="X13" s="585">
        <v>1168.4946200000002</v>
      </c>
    </row>
    <row r="14" spans="1:24">
      <c r="A14" s="88"/>
      <c r="B14" s="700" t="s">
        <v>584</v>
      </c>
      <c r="C14" s="672">
        <v>0</v>
      </c>
      <c r="D14" s="581">
        <v>0</v>
      </c>
      <c r="E14" s="581">
        <v>0</v>
      </c>
      <c r="F14" s="581">
        <v>0</v>
      </c>
      <c r="G14" s="581">
        <v>0</v>
      </c>
      <c r="H14" s="581">
        <v>0</v>
      </c>
      <c r="I14" s="596">
        <v>6479</v>
      </c>
      <c r="J14" s="582">
        <v>22670</v>
      </c>
      <c r="K14" s="582">
        <v>22553</v>
      </c>
      <c r="L14" s="582">
        <v>26226</v>
      </c>
      <c r="M14" s="584">
        <v>26226.303</v>
      </c>
      <c r="N14" s="666">
        <v>0</v>
      </c>
      <c r="O14" s="581">
        <v>0</v>
      </c>
      <c r="P14" s="581">
        <v>0</v>
      </c>
      <c r="Q14" s="581">
        <v>0</v>
      </c>
      <c r="R14" s="581">
        <v>0</v>
      </c>
      <c r="S14" s="581">
        <v>0</v>
      </c>
      <c r="T14" s="596">
        <v>16197</v>
      </c>
      <c r="U14" s="582">
        <v>17488</v>
      </c>
      <c r="V14" s="582">
        <v>17398</v>
      </c>
      <c r="W14" s="582">
        <v>20789</v>
      </c>
      <c r="X14" s="585">
        <v>20789.143</v>
      </c>
    </row>
    <row r="15" spans="1:24">
      <c r="A15" s="88"/>
      <c r="B15" s="700" t="s">
        <v>585</v>
      </c>
      <c r="C15" s="672">
        <v>0</v>
      </c>
      <c r="D15" s="581">
        <v>0</v>
      </c>
      <c r="E15" s="581">
        <v>0</v>
      </c>
      <c r="F15" s="581">
        <v>0</v>
      </c>
      <c r="G15" s="581">
        <v>0</v>
      </c>
      <c r="H15" s="581">
        <v>161400</v>
      </c>
      <c r="I15" s="596">
        <v>14616</v>
      </c>
      <c r="J15" s="582">
        <v>19704</v>
      </c>
      <c r="K15" s="582">
        <v>282226</v>
      </c>
      <c r="L15" s="582">
        <v>119749</v>
      </c>
      <c r="M15" s="584">
        <v>257156.77022803097</v>
      </c>
      <c r="N15" s="666">
        <v>0</v>
      </c>
      <c r="O15" s="581">
        <v>0</v>
      </c>
      <c r="P15" s="581">
        <v>0</v>
      </c>
      <c r="Q15" s="581">
        <v>0</v>
      </c>
      <c r="R15" s="581">
        <v>0</v>
      </c>
      <c r="S15" s="581">
        <v>12014</v>
      </c>
      <c r="T15" s="596">
        <v>11</v>
      </c>
      <c r="U15" s="582">
        <v>132</v>
      </c>
      <c r="V15" s="582">
        <v>222</v>
      </c>
      <c r="W15" s="582">
        <v>463</v>
      </c>
      <c r="X15" s="585">
        <v>21520.641471999999</v>
      </c>
    </row>
    <row r="16" spans="1:24">
      <c r="A16" s="88"/>
      <c r="B16" s="701" t="s">
        <v>586</v>
      </c>
      <c r="C16" s="203">
        <v>4640082</v>
      </c>
      <c r="D16" s="204">
        <v>7107426.7649999997</v>
      </c>
      <c r="E16" s="204">
        <v>8868360.4330000002</v>
      </c>
      <c r="F16" s="204">
        <v>10713742.363</v>
      </c>
      <c r="G16" s="204">
        <v>12454989</v>
      </c>
      <c r="H16" s="204">
        <v>13422419</v>
      </c>
      <c r="I16" s="203">
        <v>15963889</v>
      </c>
      <c r="J16" s="205">
        <f>J17+J18+J19</f>
        <v>19664508.249501798</v>
      </c>
      <c r="K16" s="205">
        <f>K17+K18+K19</f>
        <v>27054480.50515607</v>
      </c>
      <c r="L16" s="205">
        <f>L17+L18+L19</f>
        <v>27481660.03811362</v>
      </c>
      <c r="M16" s="696">
        <v>35074614.859153412</v>
      </c>
      <c r="N16" s="206">
        <v>56774</v>
      </c>
      <c r="O16" s="204">
        <v>110686</v>
      </c>
      <c r="P16" s="204">
        <v>166458</v>
      </c>
      <c r="Q16" s="204">
        <v>218383</v>
      </c>
      <c r="R16" s="204">
        <v>277237</v>
      </c>
      <c r="S16" s="204">
        <v>321192</v>
      </c>
      <c r="T16" s="203">
        <v>411298</v>
      </c>
      <c r="U16" s="205">
        <f>U17+U18+U19</f>
        <v>502888.62704010797</v>
      </c>
      <c r="V16" s="205">
        <f>V17+V18+V19</f>
        <v>696076.34513000003</v>
      </c>
      <c r="W16" s="205">
        <f>W17+W18+W19</f>
        <v>693566.63399999996</v>
      </c>
      <c r="X16" s="697">
        <v>849911.18276599993</v>
      </c>
    </row>
    <row r="17" spans="1:24">
      <c r="A17" s="88"/>
      <c r="B17" s="695" t="s">
        <v>580</v>
      </c>
      <c r="C17" s="203">
        <v>1773841.561</v>
      </c>
      <c r="D17" s="204">
        <v>2274381.7919999999</v>
      </c>
      <c r="E17" s="204">
        <v>2353524.9840000002</v>
      </c>
      <c r="F17" s="204">
        <v>1915618.1460000002</v>
      </c>
      <c r="G17" s="204">
        <v>1888778.7050000001</v>
      </c>
      <c r="H17" s="204">
        <v>1877087.385</v>
      </c>
      <c r="I17" s="203">
        <v>1810390.6670000001</v>
      </c>
      <c r="J17" s="205">
        <v>2198842.2990267999</v>
      </c>
      <c r="K17" s="205">
        <v>4523112.8360158699</v>
      </c>
      <c r="L17" s="205">
        <v>1704174.8966988302</v>
      </c>
      <c r="M17" s="696">
        <v>1850270.5321205</v>
      </c>
      <c r="N17" s="206">
        <v>19984.866000000002</v>
      </c>
      <c r="O17" s="204">
        <v>31542.637999999999</v>
      </c>
      <c r="P17" s="204">
        <v>40851.645000000004</v>
      </c>
      <c r="Q17" s="204">
        <v>36628.811000000002</v>
      </c>
      <c r="R17" s="204">
        <v>36964.79</v>
      </c>
      <c r="S17" s="204">
        <v>37372.504000000001</v>
      </c>
      <c r="T17" s="203">
        <v>45358.055</v>
      </c>
      <c r="U17" s="205">
        <v>48383.827969999998</v>
      </c>
      <c r="V17" s="205">
        <v>52548.846239999999</v>
      </c>
      <c r="W17" s="205">
        <v>38259.001309558</v>
      </c>
      <c r="X17" s="697">
        <v>38936.246456624998</v>
      </c>
    </row>
    <row r="18" spans="1:24">
      <c r="A18" s="88"/>
      <c r="B18" s="695" t="s">
        <v>581</v>
      </c>
      <c r="C18" s="203">
        <v>2866240.702</v>
      </c>
      <c r="D18" s="204">
        <v>4833045.9730000002</v>
      </c>
      <c r="E18" s="204">
        <v>6514835.4479999999</v>
      </c>
      <c r="F18" s="204">
        <v>8798124.217000002</v>
      </c>
      <c r="G18" s="204">
        <v>10566210.35</v>
      </c>
      <c r="H18" s="204">
        <v>11545331.77</v>
      </c>
      <c r="I18" s="203">
        <v>14153498.123000003</v>
      </c>
      <c r="J18" s="205">
        <v>17465665.950475</v>
      </c>
      <c r="K18" s="205">
        <v>22531367.669140201</v>
      </c>
      <c r="L18" s="205">
        <v>25777485.141414791</v>
      </c>
      <c r="M18" s="696">
        <v>33224344.327031005</v>
      </c>
      <c r="N18" s="206">
        <v>36788.707999999999</v>
      </c>
      <c r="O18" s="204">
        <v>79143.31</v>
      </c>
      <c r="P18" s="204">
        <v>125606.69500000001</v>
      </c>
      <c r="Q18" s="204">
        <v>181754.68500000003</v>
      </c>
      <c r="R18" s="204">
        <v>240272.38</v>
      </c>
      <c r="S18" s="204">
        <v>283819.49599999998</v>
      </c>
      <c r="T18" s="203">
        <v>365939.71500000003</v>
      </c>
      <c r="U18" s="205">
        <v>454504.79907010798</v>
      </c>
      <c r="V18" s="205">
        <v>643527.49889000005</v>
      </c>
      <c r="W18" s="205">
        <v>655307.63269044191</v>
      </c>
      <c r="X18" s="697">
        <v>810974.93627977604</v>
      </c>
    </row>
    <row r="19" spans="1:24">
      <c r="A19" s="88"/>
      <c r="B19" s="695" t="s">
        <v>587</v>
      </c>
      <c r="C19" s="203">
        <v>0</v>
      </c>
      <c r="D19" s="204">
        <v>0</v>
      </c>
      <c r="E19" s="204">
        <v>0</v>
      </c>
      <c r="F19" s="204">
        <v>0</v>
      </c>
      <c r="G19" s="204">
        <v>0</v>
      </c>
      <c r="H19" s="204">
        <v>0</v>
      </c>
      <c r="I19" s="203">
        <v>0</v>
      </c>
      <c r="J19" s="205">
        <v>0</v>
      </c>
      <c r="K19" s="205">
        <v>0</v>
      </c>
      <c r="L19" s="205">
        <v>0</v>
      </c>
      <c r="M19" s="696">
        <v>0</v>
      </c>
      <c r="N19" s="206">
        <v>0</v>
      </c>
      <c r="O19" s="204">
        <v>0</v>
      </c>
      <c r="P19" s="204">
        <v>0</v>
      </c>
      <c r="Q19" s="204">
        <v>0</v>
      </c>
      <c r="R19" s="204">
        <v>0</v>
      </c>
      <c r="S19" s="204">
        <v>0</v>
      </c>
      <c r="T19" s="203">
        <v>0</v>
      </c>
      <c r="U19" s="205">
        <v>0</v>
      </c>
      <c r="V19" s="205">
        <v>0</v>
      </c>
      <c r="W19" s="205">
        <v>0</v>
      </c>
      <c r="X19" s="697">
        <v>0</v>
      </c>
    </row>
    <row r="20" spans="1:24" ht="43.5" thickBot="1">
      <c r="A20" s="88"/>
      <c r="B20" s="702" t="s">
        <v>588</v>
      </c>
      <c r="C20" s="703">
        <f t="shared" ref="C20:W20" si="0">C7+C8+C12+C14+C15+C16</f>
        <v>15789910</v>
      </c>
      <c r="D20" s="175">
        <f t="shared" si="0"/>
        <v>20459495.765000001</v>
      </c>
      <c r="E20" s="175">
        <f t="shared" si="0"/>
        <v>25542618.432999998</v>
      </c>
      <c r="F20" s="175">
        <f t="shared" si="0"/>
        <v>31047481.362999998</v>
      </c>
      <c r="G20" s="175">
        <f t="shared" si="0"/>
        <v>36604666</v>
      </c>
      <c r="H20" s="175">
        <f t="shared" si="0"/>
        <v>35283635</v>
      </c>
      <c r="I20" s="703">
        <f t="shared" si="0"/>
        <v>37981283</v>
      </c>
      <c r="J20" s="176">
        <f>J7+J8+J12+J14+J15+J16</f>
        <v>41643492.744501799</v>
      </c>
      <c r="K20" s="176">
        <f t="shared" si="0"/>
        <v>50178070.669137113</v>
      </c>
      <c r="L20" s="176">
        <f t="shared" si="0"/>
        <v>49558714.952543616</v>
      </c>
      <c r="M20" s="198">
        <f>M7+M8+M12+M14+M15+M16</f>
        <v>57974735.393237695</v>
      </c>
      <c r="N20" s="177">
        <f t="shared" si="0"/>
        <v>173919</v>
      </c>
      <c r="O20" s="175">
        <f t="shared" si="0"/>
        <v>317509</v>
      </c>
      <c r="P20" s="175">
        <f t="shared" si="0"/>
        <v>481930</v>
      </c>
      <c r="Q20" s="175">
        <f t="shared" si="0"/>
        <v>641980</v>
      </c>
      <c r="R20" s="175">
        <f t="shared" si="0"/>
        <v>840065</v>
      </c>
      <c r="S20" s="175">
        <f t="shared" si="0"/>
        <v>884975</v>
      </c>
      <c r="T20" s="703">
        <f t="shared" si="0"/>
        <v>1023692</v>
      </c>
      <c r="U20" s="176">
        <f t="shared" si="0"/>
        <v>1137203.897040108</v>
      </c>
      <c r="V20" s="176">
        <f t="shared" si="0"/>
        <v>1391153.1797400001</v>
      </c>
      <c r="W20" s="176">
        <f t="shared" si="0"/>
        <v>1359423.7279647868</v>
      </c>
      <c r="X20" s="691">
        <f>X7+X8+X12+X14+X15+X16+X13</f>
        <v>1618494.5557942279</v>
      </c>
    </row>
    <row r="21" spans="1:24">
      <c r="A21" s="88"/>
      <c r="B21" s="692" t="s">
        <v>589</v>
      </c>
      <c r="C21" s="202">
        <v>0</v>
      </c>
      <c r="D21" s="193">
        <v>0</v>
      </c>
      <c r="E21" s="193">
        <v>293052</v>
      </c>
      <c r="F21" s="193">
        <v>318917</v>
      </c>
      <c r="G21" s="193">
        <v>0</v>
      </c>
      <c r="H21" s="193">
        <v>0</v>
      </c>
      <c r="I21" s="202">
        <v>0</v>
      </c>
      <c r="J21" s="194">
        <v>26641</v>
      </c>
      <c r="K21" s="194">
        <v>0</v>
      </c>
      <c r="L21" s="194">
        <v>49861</v>
      </c>
      <c r="M21" s="704">
        <v>0</v>
      </c>
      <c r="N21" s="196">
        <v>0</v>
      </c>
      <c r="O21" s="193">
        <v>0</v>
      </c>
      <c r="P21" s="193">
        <v>0</v>
      </c>
      <c r="Q21" s="193">
        <v>0</v>
      </c>
      <c r="R21" s="193">
        <v>0</v>
      </c>
      <c r="S21" s="193">
        <v>0</v>
      </c>
      <c r="T21" s="202">
        <v>0</v>
      </c>
      <c r="U21" s="194">
        <v>0</v>
      </c>
      <c r="V21" s="194">
        <v>0</v>
      </c>
      <c r="W21" s="194">
        <v>0</v>
      </c>
      <c r="X21" s="705">
        <v>0</v>
      </c>
    </row>
    <row r="22" spans="1:24">
      <c r="A22" s="88"/>
      <c r="B22" s="700" t="s">
        <v>590</v>
      </c>
      <c r="C22" s="596">
        <v>7071724</v>
      </c>
      <c r="D22" s="581">
        <v>7977655</v>
      </c>
      <c r="E22" s="581">
        <v>8644693</v>
      </c>
      <c r="F22" s="581">
        <v>8672195</v>
      </c>
      <c r="G22" s="581">
        <v>9644132</v>
      </c>
      <c r="H22" s="581">
        <v>7562066</v>
      </c>
      <c r="I22" s="596">
        <v>7999424</v>
      </c>
      <c r="J22" s="582">
        <v>9225979</v>
      </c>
      <c r="K22" s="582">
        <v>12534481</v>
      </c>
      <c r="L22" s="582">
        <v>17387706</v>
      </c>
      <c r="M22" s="584">
        <v>26642339.278000001</v>
      </c>
      <c r="N22" s="666">
        <v>67391</v>
      </c>
      <c r="O22" s="581">
        <v>99879</v>
      </c>
      <c r="P22" s="581">
        <v>144944</v>
      </c>
      <c r="Q22" s="581">
        <v>167919</v>
      </c>
      <c r="R22" s="581">
        <v>200969</v>
      </c>
      <c r="S22" s="581">
        <v>263290</v>
      </c>
      <c r="T22" s="596">
        <v>386200</v>
      </c>
      <c r="U22" s="582">
        <v>466803</v>
      </c>
      <c r="V22" s="582">
        <v>688033</v>
      </c>
      <c r="W22" s="582">
        <v>833109</v>
      </c>
      <c r="X22" s="585">
        <v>1039189.841</v>
      </c>
    </row>
    <row r="23" spans="1:24">
      <c r="A23" s="88"/>
      <c r="B23" s="693" t="s">
        <v>591</v>
      </c>
      <c r="C23" s="203">
        <v>0</v>
      </c>
      <c r="D23" s="204">
        <v>0</v>
      </c>
      <c r="E23" s="204">
        <v>83029</v>
      </c>
      <c r="F23" s="204">
        <v>224454</v>
      </c>
      <c r="G23" s="204">
        <v>352048</v>
      </c>
      <c r="H23" s="204">
        <v>0</v>
      </c>
      <c r="I23" s="203">
        <v>0</v>
      </c>
      <c r="J23" s="205">
        <f>J24+J25+J26</f>
        <v>0</v>
      </c>
      <c r="K23" s="205">
        <f>K24+K25+K26</f>
        <v>0</v>
      </c>
      <c r="L23" s="205">
        <f>L24+L25+L26</f>
        <v>934308.84602594399</v>
      </c>
      <c r="M23" s="696">
        <v>865606.15599999996</v>
      </c>
      <c r="N23" s="206">
        <v>0</v>
      </c>
      <c r="O23" s="204">
        <v>0</v>
      </c>
      <c r="P23" s="204">
        <v>0</v>
      </c>
      <c r="Q23" s="204">
        <v>6364</v>
      </c>
      <c r="R23" s="204">
        <v>8194</v>
      </c>
      <c r="S23" s="204">
        <v>0</v>
      </c>
      <c r="T23" s="203">
        <v>0</v>
      </c>
      <c r="U23" s="205">
        <f>U24+U25+U26</f>
        <v>0</v>
      </c>
      <c r="V23" s="205">
        <f>V24+V25+V26</f>
        <v>0</v>
      </c>
      <c r="W23" s="205">
        <f>W24+W25+W26</f>
        <v>28130</v>
      </c>
      <c r="X23" s="697">
        <v>39759.351999999999</v>
      </c>
    </row>
    <row r="24" spans="1:24">
      <c r="A24" s="88"/>
      <c r="B24" s="695" t="s">
        <v>580</v>
      </c>
      <c r="C24" s="203">
        <v>0</v>
      </c>
      <c r="D24" s="204">
        <v>0</v>
      </c>
      <c r="E24" s="204">
        <v>0</v>
      </c>
      <c r="F24" s="204">
        <v>61062.74</v>
      </c>
      <c r="G24" s="204">
        <v>0</v>
      </c>
      <c r="H24" s="204">
        <v>0</v>
      </c>
      <c r="I24" s="203">
        <v>0</v>
      </c>
      <c r="J24" s="205">
        <v>0</v>
      </c>
      <c r="K24" s="205">
        <v>0</v>
      </c>
      <c r="L24" s="205">
        <v>159803.696200751</v>
      </c>
      <c r="M24" s="696">
        <v>360992.60341058054</v>
      </c>
      <c r="N24" s="206">
        <v>0</v>
      </c>
      <c r="O24" s="204">
        <v>0</v>
      </c>
      <c r="P24" s="204">
        <v>0</v>
      </c>
      <c r="Q24" s="204">
        <v>2442.5100000000002</v>
      </c>
      <c r="R24" s="204">
        <v>0</v>
      </c>
      <c r="S24" s="204">
        <v>0</v>
      </c>
      <c r="T24" s="203">
        <v>0</v>
      </c>
      <c r="U24" s="205">
        <v>0</v>
      </c>
      <c r="V24" s="205">
        <v>0</v>
      </c>
      <c r="W24" s="205">
        <v>0</v>
      </c>
      <c r="X24" s="697">
        <v>13542.166697617673</v>
      </c>
    </row>
    <row r="25" spans="1:24">
      <c r="A25" s="88"/>
      <c r="B25" s="695" t="s">
        <v>581</v>
      </c>
      <c r="C25" s="203">
        <v>0</v>
      </c>
      <c r="D25" s="204">
        <v>0</v>
      </c>
      <c r="E25" s="204">
        <v>83028.921000000002</v>
      </c>
      <c r="F25" s="204">
        <v>163391.038</v>
      </c>
      <c r="G25" s="204">
        <v>352047.788</v>
      </c>
      <c r="H25" s="204">
        <v>0</v>
      </c>
      <c r="I25" s="203">
        <v>0</v>
      </c>
      <c r="J25" s="205">
        <v>0</v>
      </c>
      <c r="K25" s="205">
        <v>0</v>
      </c>
      <c r="L25" s="205">
        <v>774505.14982519299</v>
      </c>
      <c r="M25" s="696">
        <v>753567.9226575233</v>
      </c>
      <c r="N25" s="206">
        <v>0</v>
      </c>
      <c r="O25" s="204">
        <v>0</v>
      </c>
      <c r="P25" s="204">
        <v>0</v>
      </c>
      <c r="Q25" s="204">
        <v>3921.3850000000002</v>
      </c>
      <c r="R25" s="204">
        <v>8193.732</v>
      </c>
      <c r="S25" s="204">
        <v>0</v>
      </c>
      <c r="T25" s="203">
        <v>0</v>
      </c>
      <c r="U25" s="205">
        <v>0</v>
      </c>
      <c r="V25" s="205">
        <v>0</v>
      </c>
      <c r="W25" s="205">
        <v>28130</v>
      </c>
      <c r="X25" s="697">
        <v>27385.679647206485</v>
      </c>
    </row>
    <row r="26" spans="1:24">
      <c r="A26" s="88"/>
      <c r="B26" s="695" t="s">
        <v>587</v>
      </c>
      <c r="C26" s="203">
        <v>0</v>
      </c>
      <c r="D26" s="204">
        <v>0</v>
      </c>
      <c r="E26" s="204">
        <v>0</v>
      </c>
      <c r="F26" s="204">
        <v>0</v>
      </c>
      <c r="G26" s="204">
        <v>0</v>
      </c>
      <c r="H26" s="204">
        <v>0</v>
      </c>
      <c r="I26" s="203">
        <v>0</v>
      </c>
      <c r="J26" s="205">
        <v>0</v>
      </c>
      <c r="K26" s="205">
        <v>0</v>
      </c>
      <c r="L26" s="205">
        <v>0</v>
      </c>
      <c r="M26" s="696">
        <v>0</v>
      </c>
      <c r="N26" s="206">
        <v>0</v>
      </c>
      <c r="O26" s="204">
        <v>0</v>
      </c>
      <c r="P26" s="204">
        <v>0</v>
      </c>
      <c r="Q26" s="204">
        <v>0</v>
      </c>
      <c r="R26" s="204">
        <v>0</v>
      </c>
      <c r="S26" s="204">
        <v>0</v>
      </c>
      <c r="T26" s="203">
        <v>0</v>
      </c>
      <c r="U26" s="205">
        <v>0</v>
      </c>
      <c r="V26" s="205">
        <v>0</v>
      </c>
      <c r="W26" s="205">
        <v>0</v>
      </c>
      <c r="X26" s="697">
        <v>0</v>
      </c>
    </row>
    <row r="27" spans="1:24">
      <c r="B27" s="693" t="s">
        <v>606</v>
      </c>
      <c r="C27" s="706"/>
      <c r="D27" s="204"/>
      <c r="E27" s="204"/>
      <c r="F27" s="204"/>
      <c r="G27" s="204"/>
      <c r="H27" s="204"/>
      <c r="I27" s="203"/>
      <c r="J27" s="205"/>
      <c r="K27" s="205"/>
      <c r="L27" s="204">
        <v>0</v>
      </c>
      <c r="M27" s="707">
        <v>248954.37</v>
      </c>
      <c r="N27" s="206"/>
      <c r="O27" s="204"/>
      <c r="P27" s="204"/>
      <c r="Q27" s="204"/>
      <c r="R27" s="204"/>
      <c r="S27" s="204"/>
      <c r="T27" s="203"/>
      <c r="U27" s="205"/>
      <c r="V27" s="205"/>
      <c r="W27" s="204">
        <v>0</v>
      </c>
      <c r="X27" s="697">
        <v>0</v>
      </c>
    </row>
    <row r="28" spans="1:24">
      <c r="B28" s="693" t="s">
        <v>704</v>
      </c>
      <c r="C28" s="706"/>
      <c r="D28" s="204"/>
      <c r="E28" s="204"/>
      <c r="F28" s="204"/>
      <c r="G28" s="204"/>
      <c r="H28" s="204"/>
      <c r="I28" s="203"/>
      <c r="J28" s="205"/>
      <c r="K28" s="205"/>
      <c r="L28" s="204">
        <v>0</v>
      </c>
      <c r="M28" s="707">
        <v>285253.20699999999</v>
      </c>
      <c r="N28" s="206"/>
      <c r="O28" s="204"/>
      <c r="P28" s="204"/>
      <c r="Q28" s="204"/>
      <c r="R28" s="204"/>
      <c r="S28" s="204"/>
      <c r="T28" s="203"/>
      <c r="U28" s="205"/>
      <c r="V28" s="205"/>
      <c r="W28" s="204">
        <v>0</v>
      </c>
      <c r="X28" s="694">
        <v>8319.6630000000005</v>
      </c>
    </row>
    <row r="29" spans="1:24" ht="43.5" thickBot="1">
      <c r="B29" s="702" t="s">
        <v>592</v>
      </c>
      <c r="C29" s="703">
        <f t="shared" ref="C29:W29" si="1">C21+C22+C23</f>
        <v>7071724</v>
      </c>
      <c r="D29" s="175">
        <f t="shared" si="1"/>
        <v>7977655</v>
      </c>
      <c r="E29" s="175">
        <f t="shared" si="1"/>
        <v>9020774</v>
      </c>
      <c r="F29" s="175">
        <f t="shared" si="1"/>
        <v>9215566</v>
      </c>
      <c r="G29" s="175">
        <f t="shared" si="1"/>
        <v>9996180</v>
      </c>
      <c r="H29" s="175">
        <f t="shared" si="1"/>
        <v>7562066</v>
      </c>
      <c r="I29" s="703">
        <f t="shared" si="1"/>
        <v>7999424</v>
      </c>
      <c r="J29" s="176">
        <f t="shared" si="1"/>
        <v>9252620</v>
      </c>
      <c r="K29" s="176">
        <f t="shared" si="1"/>
        <v>12534481</v>
      </c>
      <c r="L29" s="176">
        <f>L21+L22+L23</f>
        <v>18371875.846025944</v>
      </c>
      <c r="M29" s="176">
        <f>M21+M22+M23+M27+M28</f>
        <v>28042153.011</v>
      </c>
      <c r="N29" s="177">
        <f t="shared" si="1"/>
        <v>67391</v>
      </c>
      <c r="O29" s="175">
        <f t="shared" si="1"/>
        <v>99879</v>
      </c>
      <c r="P29" s="175">
        <f t="shared" si="1"/>
        <v>144944</v>
      </c>
      <c r="Q29" s="175">
        <f t="shared" si="1"/>
        <v>174283</v>
      </c>
      <c r="R29" s="175">
        <f t="shared" si="1"/>
        <v>209163</v>
      </c>
      <c r="S29" s="175">
        <f t="shared" si="1"/>
        <v>263290</v>
      </c>
      <c r="T29" s="703">
        <f t="shared" si="1"/>
        <v>386200</v>
      </c>
      <c r="U29" s="176">
        <f t="shared" si="1"/>
        <v>466803</v>
      </c>
      <c r="V29" s="176">
        <f t="shared" si="1"/>
        <v>688033</v>
      </c>
      <c r="W29" s="176">
        <f t="shared" si="1"/>
        <v>861239</v>
      </c>
      <c r="X29" s="674">
        <f>X21+X22+X23+X28</f>
        <v>1087268.8559999999</v>
      </c>
    </row>
    <row r="30" spans="1:24">
      <c r="B30" s="708" t="s">
        <v>589</v>
      </c>
      <c r="C30" s="202"/>
      <c r="D30" s="193"/>
      <c r="E30" s="193"/>
      <c r="F30" s="193"/>
      <c r="G30" s="193"/>
      <c r="H30" s="193"/>
      <c r="I30" s="202"/>
      <c r="J30" s="194"/>
      <c r="K30" s="194"/>
      <c r="L30" s="194"/>
      <c r="M30" s="194"/>
      <c r="N30" s="196"/>
      <c r="O30" s="193"/>
      <c r="P30" s="193"/>
      <c r="Q30" s="193"/>
      <c r="R30" s="193"/>
      <c r="S30" s="193"/>
      <c r="T30" s="202"/>
      <c r="U30" s="194"/>
      <c r="V30" s="194"/>
      <c r="W30" s="194">
        <v>0</v>
      </c>
      <c r="X30" s="195">
        <v>1203.2253600000001</v>
      </c>
    </row>
    <row r="31" spans="1:24">
      <c r="B31" s="709" t="s">
        <v>593</v>
      </c>
      <c r="C31" s="710">
        <v>582614</v>
      </c>
      <c r="D31" s="711">
        <v>582586</v>
      </c>
      <c r="E31" s="711">
        <v>1830971</v>
      </c>
      <c r="F31" s="711">
        <v>3962375</v>
      </c>
      <c r="G31" s="711">
        <v>5640913</v>
      </c>
      <c r="H31" s="711">
        <v>13276776</v>
      </c>
      <c r="I31" s="710">
        <v>21139998</v>
      </c>
      <c r="J31" s="579">
        <v>27493511</v>
      </c>
      <c r="K31" s="579">
        <v>35376225</v>
      </c>
      <c r="L31" s="579">
        <v>39083901</v>
      </c>
      <c r="M31" s="579">
        <v>44540064.235578701</v>
      </c>
      <c r="N31" s="712">
        <v>0</v>
      </c>
      <c r="O31" s="711">
        <v>0</v>
      </c>
      <c r="P31" s="711">
        <v>8195</v>
      </c>
      <c r="Q31" s="711">
        <v>40077</v>
      </c>
      <c r="R31" s="711">
        <v>58859</v>
      </c>
      <c r="S31" s="711">
        <v>139549</v>
      </c>
      <c r="T31" s="710">
        <v>258999</v>
      </c>
      <c r="U31" s="579">
        <v>342365</v>
      </c>
      <c r="V31" s="579">
        <v>447495</v>
      </c>
      <c r="W31" s="579">
        <v>525892.353</v>
      </c>
      <c r="X31" s="682">
        <v>631601.55763000005</v>
      </c>
    </row>
    <row r="32" spans="1:24">
      <c r="B32" s="713" t="s">
        <v>594</v>
      </c>
      <c r="C32" s="596">
        <v>106810</v>
      </c>
      <c r="D32" s="581">
        <v>26013</v>
      </c>
      <c r="E32" s="581">
        <v>416189</v>
      </c>
      <c r="F32" s="581">
        <v>615539</v>
      </c>
      <c r="G32" s="581">
        <v>362035</v>
      </c>
      <c r="H32" s="581">
        <v>462006</v>
      </c>
      <c r="I32" s="596">
        <v>332719</v>
      </c>
      <c r="J32" s="582">
        <v>356093</v>
      </c>
      <c r="K32" s="582">
        <v>151794</v>
      </c>
      <c r="L32" s="582">
        <v>536388</v>
      </c>
      <c r="M32" s="582">
        <v>278186.72779452102</v>
      </c>
      <c r="N32" s="666">
        <v>8450</v>
      </c>
      <c r="O32" s="581">
        <v>3003</v>
      </c>
      <c r="P32" s="581">
        <v>30320</v>
      </c>
      <c r="Q32" s="581">
        <v>23973</v>
      </c>
      <c r="R32" s="581">
        <v>19220</v>
      </c>
      <c r="S32" s="581">
        <v>5450</v>
      </c>
      <c r="T32" s="596">
        <v>18209</v>
      </c>
      <c r="U32" s="582">
        <v>36086</v>
      </c>
      <c r="V32" s="582">
        <v>21722</v>
      </c>
      <c r="W32" s="582">
        <v>22489</v>
      </c>
      <c r="X32" s="583">
        <v>15381.503771999998</v>
      </c>
    </row>
    <row r="33" spans="2:24">
      <c r="B33" s="713" t="s">
        <v>595</v>
      </c>
      <c r="C33" s="596">
        <v>3213621</v>
      </c>
      <c r="D33" s="581">
        <v>3604076</v>
      </c>
      <c r="E33" s="581">
        <v>2434439</v>
      </c>
      <c r="F33" s="581">
        <v>3100270</v>
      </c>
      <c r="G33" s="581">
        <v>4191113</v>
      </c>
      <c r="H33" s="581">
        <v>6635371</v>
      </c>
      <c r="I33" s="596">
        <v>7922600</v>
      </c>
      <c r="J33" s="582">
        <v>8279884</v>
      </c>
      <c r="K33" s="582">
        <v>7066308</v>
      </c>
      <c r="L33" s="582">
        <v>5689062</v>
      </c>
      <c r="M33" s="582">
        <v>3369922.6893260553</v>
      </c>
      <c r="N33" s="666">
        <v>63341</v>
      </c>
      <c r="O33" s="581">
        <v>72376</v>
      </c>
      <c r="P33" s="581">
        <v>61670</v>
      </c>
      <c r="Q33" s="581">
        <v>106405</v>
      </c>
      <c r="R33" s="581">
        <v>151244</v>
      </c>
      <c r="S33" s="581">
        <v>220452</v>
      </c>
      <c r="T33" s="596">
        <v>280160</v>
      </c>
      <c r="U33" s="582">
        <v>289124</v>
      </c>
      <c r="V33" s="582">
        <v>304780</v>
      </c>
      <c r="W33" s="582">
        <v>268049</v>
      </c>
      <c r="X33" s="583">
        <v>183011.063211</v>
      </c>
    </row>
    <row r="34" spans="2:24" ht="29.25" thickBot="1">
      <c r="B34" s="702" t="s">
        <v>596</v>
      </c>
      <c r="C34" s="703">
        <f t="shared" ref="C34:T34" si="2">C31+C32+C33</f>
        <v>3903045</v>
      </c>
      <c r="D34" s="175">
        <f t="shared" si="2"/>
        <v>4212675</v>
      </c>
      <c r="E34" s="175">
        <f t="shared" si="2"/>
        <v>4681599</v>
      </c>
      <c r="F34" s="175">
        <f t="shared" si="2"/>
        <v>7678184</v>
      </c>
      <c r="G34" s="175">
        <f t="shared" si="2"/>
        <v>10194061</v>
      </c>
      <c r="H34" s="175">
        <f t="shared" si="2"/>
        <v>20374153</v>
      </c>
      <c r="I34" s="703">
        <f t="shared" si="2"/>
        <v>29395317</v>
      </c>
      <c r="J34" s="176">
        <f t="shared" si="2"/>
        <v>36129488</v>
      </c>
      <c r="K34" s="176">
        <f t="shared" si="2"/>
        <v>42594327</v>
      </c>
      <c r="L34" s="176">
        <f t="shared" si="2"/>
        <v>45309351</v>
      </c>
      <c r="M34" s="176">
        <f>M31+M32+M33</f>
        <v>48188173.652699277</v>
      </c>
      <c r="N34" s="177">
        <f t="shared" si="2"/>
        <v>71791</v>
      </c>
      <c r="O34" s="175">
        <f t="shared" si="2"/>
        <v>75379</v>
      </c>
      <c r="P34" s="175">
        <f t="shared" si="2"/>
        <v>100185</v>
      </c>
      <c r="Q34" s="175">
        <f t="shared" si="2"/>
        <v>170455</v>
      </c>
      <c r="R34" s="175">
        <f t="shared" si="2"/>
        <v>229323</v>
      </c>
      <c r="S34" s="175">
        <f t="shared" si="2"/>
        <v>365451</v>
      </c>
      <c r="T34" s="703">
        <f t="shared" si="2"/>
        <v>557368</v>
      </c>
      <c r="U34" s="176">
        <f>U31+U32+U33</f>
        <v>667575</v>
      </c>
      <c r="V34" s="176">
        <f>V31+V32+V33</f>
        <v>773997</v>
      </c>
      <c r="W34" s="176">
        <f>W31+W32+W33</f>
        <v>816430.353</v>
      </c>
      <c r="X34" s="674">
        <f>X31+X32+X33+X30</f>
        <v>831197.34997300012</v>
      </c>
    </row>
    <row r="35" spans="2:24" ht="15" thickBot="1">
      <c r="B35" s="714" t="s">
        <v>597</v>
      </c>
      <c r="C35" s="715">
        <f t="shared" ref="C35:U35" si="3">C34+C29+C20</f>
        <v>26764679</v>
      </c>
      <c r="D35" s="716">
        <f t="shared" si="3"/>
        <v>32649825.765000001</v>
      </c>
      <c r="E35" s="716">
        <f t="shared" si="3"/>
        <v>39244991.432999998</v>
      </c>
      <c r="F35" s="716">
        <f t="shared" si="3"/>
        <v>47941231.362999998</v>
      </c>
      <c r="G35" s="716">
        <f t="shared" si="3"/>
        <v>56794907</v>
      </c>
      <c r="H35" s="716">
        <f t="shared" si="3"/>
        <v>63219854</v>
      </c>
      <c r="I35" s="715">
        <f t="shared" si="3"/>
        <v>75376024</v>
      </c>
      <c r="J35" s="182">
        <f t="shared" si="3"/>
        <v>87025600.744501799</v>
      </c>
      <c r="K35" s="182">
        <f t="shared" si="3"/>
        <v>105306878.66913712</v>
      </c>
      <c r="L35" s="182">
        <f t="shared" si="3"/>
        <v>113239941.79856956</v>
      </c>
      <c r="M35" s="182">
        <f t="shared" si="3"/>
        <v>134205062.05693696</v>
      </c>
      <c r="N35" s="717">
        <f t="shared" si="3"/>
        <v>313101</v>
      </c>
      <c r="O35" s="716">
        <f t="shared" si="3"/>
        <v>492767</v>
      </c>
      <c r="P35" s="716">
        <f t="shared" si="3"/>
        <v>727059</v>
      </c>
      <c r="Q35" s="716">
        <f t="shared" si="3"/>
        <v>986718</v>
      </c>
      <c r="R35" s="716">
        <f t="shared" si="3"/>
        <v>1278551</v>
      </c>
      <c r="S35" s="716">
        <f t="shared" si="3"/>
        <v>1513716</v>
      </c>
      <c r="T35" s="715">
        <f t="shared" si="3"/>
        <v>1967260</v>
      </c>
      <c r="U35" s="182">
        <f t="shared" si="3"/>
        <v>2271581.8970401082</v>
      </c>
      <c r="V35" s="182">
        <f>V34+V29+V20</f>
        <v>2853183.1797400001</v>
      </c>
      <c r="W35" s="182">
        <f>W34+W29+W20</f>
        <v>3037093.0809647869</v>
      </c>
      <c r="X35" s="718">
        <f>X34+X29+X20</f>
        <v>3536960.7617672281</v>
      </c>
    </row>
    <row r="37" spans="2:24">
      <c r="B37" s="1492" t="s">
        <v>705</v>
      </c>
      <c r="C37" s="1492"/>
      <c r="D37" s="1492"/>
      <c r="E37" s="1492"/>
      <c r="F37" s="1492"/>
      <c r="G37" s="1492"/>
      <c r="H37" s="1492"/>
      <c r="I37" s="1492"/>
      <c r="J37" s="1492"/>
      <c r="K37" s="1492"/>
      <c r="L37" s="1492"/>
      <c r="M37" s="1492"/>
      <c r="N37" s="1492"/>
      <c r="O37" s="1492"/>
      <c r="P37" s="1492"/>
      <c r="Q37" s="1492"/>
      <c r="R37" s="1492"/>
      <c r="S37" s="1492"/>
      <c r="T37" s="1492"/>
    </row>
  </sheetData>
  <mergeCells count="5">
    <mergeCell ref="B37:T37"/>
    <mergeCell ref="B3:X3"/>
    <mergeCell ref="B5:B6"/>
    <mergeCell ref="C5:M5"/>
    <mergeCell ref="N5:X5"/>
  </mergeCells>
  <hyperlinks>
    <hyperlink ref="A1" location="Contents!A1" display="Contents"/>
  </hyperlinks>
  <pageMargins left="0.7" right="0.7" top="0.75" bottom="0.75" header="0.3" footer="0.3"/>
  <pageSetup paperSize="9" orientation="portrait" r:id="rId1"/>
  <ignoredErrors>
    <ignoredError sqref="C6:X6"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zoomScale="90" zoomScaleNormal="90" workbookViewId="0"/>
  </sheetViews>
  <sheetFormatPr defaultColWidth="8.85546875" defaultRowHeight="14.25"/>
  <cols>
    <col min="1" max="1" width="8.85546875" style="208"/>
    <col min="2" max="2" width="41" style="208" customWidth="1"/>
    <col min="3" max="20" width="14.28515625" style="208" customWidth="1"/>
    <col min="21" max="22" width="12.140625" style="208" customWidth="1"/>
    <col min="23" max="23" width="11.42578125" style="208" bestFit="1" customWidth="1"/>
    <col min="24" max="24" width="11.28515625" style="208" bestFit="1" customWidth="1"/>
    <col min="25" max="16384" width="8.85546875" style="208"/>
  </cols>
  <sheetData>
    <row r="1" spans="1:24">
      <c r="A1" s="663" t="s">
        <v>703</v>
      </c>
      <c r="B1" s="485"/>
      <c r="C1" s="485"/>
      <c r="U1" s="747"/>
      <c r="V1" s="747"/>
      <c r="X1" s="647" t="s">
        <v>613</v>
      </c>
    </row>
    <row r="2" spans="1:24">
      <c r="C2" s="485"/>
      <c r="H2" s="485"/>
      <c r="I2" s="485"/>
      <c r="J2" s="485"/>
      <c r="K2" s="485"/>
      <c r="L2" s="485"/>
      <c r="M2" s="485"/>
    </row>
    <row r="3" spans="1:24" ht="14.25" customHeight="1">
      <c r="B3" s="1499" t="s">
        <v>599</v>
      </c>
      <c r="C3" s="1499"/>
      <c r="D3" s="1499"/>
      <c r="E3" s="1499"/>
      <c r="F3" s="1499"/>
      <c r="G3" s="1499"/>
      <c r="H3" s="1499"/>
      <c r="I3" s="1499"/>
      <c r="J3" s="1499"/>
      <c r="K3" s="1499"/>
      <c r="L3" s="1499"/>
      <c r="M3" s="1499"/>
      <c r="N3" s="1499"/>
      <c r="O3" s="1499"/>
      <c r="P3" s="1499"/>
      <c r="Q3" s="1499"/>
      <c r="R3" s="1499"/>
      <c r="S3" s="1499"/>
      <c r="T3" s="1499"/>
      <c r="U3" s="1499"/>
      <c r="V3" s="1499"/>
      <c r="W3" s="1499"/>
      <c r="X3" s="1499"/>
    </row>
    <row r="4" spans="1:24" ht="15" thickBot="1">
      <c r="B4" s="486"/>
      <c r="C4" s="486"/>
      <c r="D4" s="486"/>
      <c r="E4" s="486"/>
      <c r="F4" s="486"/>
      <c r="G4" s="486"/>
      <c r="H4" s="486"/>
      <c r="I4" s="486"/>
      <c r="J4" s="486"/>
      <c r="K4" s="486"/>
      <c r="L4" s="486"/>
      <c r="M4" s="486"/>
      <c r="N4" s="486"/>
      <c r="O4" s="486"/>
      <c r="P4" s="486"/>
    </row>
    <row r="5" spans="1:24" ht="15" thickBot="1">
      <c r="B5" s="1493" t="s">
        <v>537</v>
      </c>
      <c r="C5" s="1495" t="s">
        <v>511</v>
      </c>
      <c r="D5" s="1496"/>
      <c r="E5" s="1496"/>
      <c r="F5" s="1496"/>
      <c r="G5" s="1496"/>
      <c r="H5" s="1496"/>
      <c r="I5" s="1496"/>
      <c r="J5" s="1496"/>
      <c r="K5" s="1496"/>
      <c r="L5" s="1496"/>
      <c r="M5" s="1497"/>
      <c r="N5" s="1495" t="s">
        <v>511</v>
      </c>
      <c r="O5" s="1496"/>
      <c r="P5" s="1496"/>
      <c r="Q5" s="1496"/>
      <c r="R5" s="1496"/>
      <c r="S5" s="1496"/>
      <c r="T5" s="1496"/>
      <c r="U5" s="1496"/>
      <c r="V5" s="1496"/>
      <c r="W5" s="1496"/>
      <c r="X5" s="1497"/>
    </row>
    <row r="6" spans="1:24" ht="15" thickBot="1">
      <c r="B6" s="1494"/>
      <c r="C6" s="209">
        <v>2013</v>
      </c>
      <c r="D6" s="210" t="s">
        <v>37</v>
      </c>
      <c r="E6" s="210" t="s">
        <v>38</v>
      </c>
      <c r="F6" s="210" t="s">
        <v>2</v>
      </c>
      <c r="G6" s="210">
        <v>2017</v>
      </c>
      <c r="H6" s="210">
        <v>2018</v>
      </c>
      <c r="I6" s="211">
        <v>2019</v>
      </c>
      <c r="J6" s="211">
        <v>2020</v>
      </c>
      <c r="K6" s="211">
        <v>2021</v>
      </c>
      <c r="L6" s="211">
        <v>2022</v>
      </c>
      <c r="M6" s="212">
        <v>2023</v>
      </c>
      <c r="N6" s="719">
        <v>2013</v>
      </c>
      <c r="O6" s="211" t="s">
        <v>37</v>
      </c>
      <c r="P6" s="210" t="s">
        <v>38</v>
      </c>
      <c r="Q6" s="210" t="s">
        <v>2</v>
      </c>
      <c r="R6" s="210">
        <v>2017</v>
      </c>
      <c r="S6" s="210">
        <v>2018</v>
      </c>
      <c r="T6" s="210">
        <v>2019</v>
      </c>
      <c r="U6" s="213">
        <v>2020</v>
      </c>
      <c r="V6" s="210">
        <v>2021</v>
      </c>
      <c r="W6" s="210">
        <v>2022</v>
      </c>
      <c r="X6" s="720">
        <v>2023</v>
      </c>
    </row>
    <row r="7" spans="1:24">
      <c r="B7" s="721" t="s">
        <v>600</v>
      </c>
      <c r="C7" s="214">
        <v>2894.442</v>
      </c>
      <c r="D7" s="215">
        <v>-13549.235000000001</v>
      </c>
      <c r="E7" s="215">
        <v>-4062.79</v>
      </c>
      <c r="F7" s="215">
        <v>-372</v>
      </c>
      <c r="G7" s="215">
        <v>625.38499999999999</v>
      </c>
      <c r="H7" s="215">
        <v>10808.569</v>
      </c>
      <c r="I7" s="216">
        <v>-6017.4610000000002</v>
      </c>
      <c r="J7" s="216">
        <v>10426.416999999999</v>
      </c>
      <c r="K7" s="216">
        <v>15950</v>
      </c>
      <c r="L7" s="216">
        <v>9959.5659999999989</v>
      </c>
      <c r="M7" s="217">
        <v>513.56488000000002</v>
      </c>
      <c r="N7" s="722">
        <v>18</v>
      </c>
      <c r="O7" s="218">
        <v>173.46299999999999</v>
      </c>
      <c r="P7" s="218">
        <v>-125.55800000000001</v>
      </c>
      <c r="Q7" s="218">
        <v>0</v>
      </c>
      <c r="R7" s="218">
        <v>93.507999999999996</v>
      </c>
      <c r="S7" s="218">
        <v>1653.1980000000001</v>
      </c>
      <c r="T7" s="219">
        <v>-395.39800000000002</v>
      </c>
      <c r="U7" s="219">
        <v>455.416</v>
      </c>
      <c r="V7" s="219">
        <v>1075</v>
      </c>
      <c r="W7" s="219">
        <v>480.89399999999995</v>
      </c>
      <c r="X7" s="723">
        <v>57.493200000000101</v>
      </c>
    </row>
    <row r="8" spans="1:24">
      <c r="B8" s="724" t="s">
        <v>601</v>
      </c>
      <c r="C8" s="725">
        <v>6040.5450000000001</v>
      </c>
      <c r="D8" s="597">
        <v>5638.4170000000004</v>
      </c>
      <c r="E8" s="597">
        <v>8740.35</v>
      </c>
      <c r="F8" s="597">
        <v>40094.79</v>
      </c>
      <c r="G8" s="597">
        <v>-2925.4250000000002</v>
      </c>
      <c r="H8" s="597">
        <v>34868.491000000002</v>
      </c>
      <c r="I8" s="598">
        <v>85309.74</v>
      </c>
      <c r="J8" s="598">
        <v>-18616.786</v>
      </c>
      <c r="K8" s="598">
        <v>344676</v>
      </c>
      <c r="L8" s="598">
        <v>47326.428</v>
      </c>
      <c r="M8" s="599">
        <v>454693.55900000001</v>
      </c>
      <c r="N8" s="726">
        <v>11</v>
      </c>
      <c r="O8" s="597">
        <v>419.95100000000002</v>
      </c>
      <c r="P8" s="597">
        <v>-280.85899999999998</v>
      </c>
      <c r="Q8" s="597">
        <v>665.57600000000002</v>
      </c>
      <c r="R8" s="597">
        <v>34.67</v>
      </c>
      <c r="S8" s="597">
        <v>378.16899999999998</v>
      </c>
      <c r="T8" s="598">
        <v>1648.7760000000001</v>
      </c>
      <c r="U8" s="598">
        <v>807.15</v>
      </c>
      <c r="V8" s="598">
        <v>10175</v>
      </c>
      <c r="W8" s="598">
        <v>1383.2840000000001</v>
      </c>
      <c r="X8" s="599">
        <v>16353.024192041001</v>
      </c>
    </row>
    <row r="9" spans="1:24" ht="28.5">
      <c r="B9" s="724" t="s">
        <v>602</v>
      </c>
      <c r="C9" s="725">
        <v>0</v>
      </c>
      <c r="D9" s="597">
        <v>0</v>
      </c>
      <c r="E9" s="597">
        <v>0</v>
      </c>
      <c r="F9" s="597">
        <v>0</v>
      </c>
      <c r="G9" s="597">
        <v>0</v>
      </c>
      <c r="H9" s="597">
        <v>0</v>
      </c>
      <c r="I9" s="598">
        <v>0</v>
      </c>
      <c r="J9" s="598">
        <v>0</v>
      </c>
      <c r="K9" s="598">
        <v>0</v>
      </c>
      <c r="L9" s="598">
        <v>0</v>
      </c>
      <c r="M9" s="599">
        <v>0</v>
      </c>
      <c r="N9" s="726">
        <v>0</v>
      </c>
      <c r="O9" s="597">
        <v>0</v>
      </c>
      <c r="P9" s="597">
        <v>0</v>
      </c>
      <c r="Q9" s="597">
        <v>0</v>
      </c>
      <c r="R9" s="597">
        <v>0</v>
      </c>
      <c r="S9" s="597">
        <v>0</v>
      </c>
      <c r="T9" s="598">
        <v>0</v>
      </c>
      <c r="U9" s="598">
        <v>0</v>
      </c>
      <c r="V9" s="598">
        <v>0</v>
      </c>
      <c r="W9" s="598">
        <v>0</v>
      </c>
      <c r="X9" s="599">
        <v>0</v>
      </c>
    </row>
    <row r="10" spans="1:24" ht="28.5">
      <c r="B10" s="724" t="s">
        <v>603</v>
      </c>
      <c r="C10" s="725">
        <v>5112.9710000000005</v>
      </c>
      <c r="D10" s="597">
        <v>3486.0660000000007</v>
      </c>
      <c r="E10" s="597">
        <v>138878.747</v>
      </c>
      <c r="F10" s="597">
        <v>-53840.703999999998</v>
      </c>
      <c r="G10" s="597">
        <v>37563.296000000002</v>
      </c>
      <c r="H10" s="597">
        <v>26959.789000000001</v>
      </c>
      <c r="I10" s="598">
        <v>177583.94099999999</v>
      </c>
      <c r="J10" s="598">
        <v>-61580.328999999998</v>
      </c>
      <c r="K10" s="598">
        <v>1032589</v>
      </c>
      <c r="L10" s="598">
        <v>-170688.141</v>
      </c>
      <c r="M10" s="599">
        <v>232517.86988001</v>
      </c>
      <c r="N10" s="726">
        <v>34</v>
      </c>
      <c r="O10" s="597">
        <v>114.554</v>
      </c>
      <c r="P10" s="597">
        <v>1334.694</v>
      </c>
      <c r="Q10" s="597">
        <v>-693.42700000000002</v>
      </c>
      <c r="R10" s="597">
        <v>1030.809</v>
      </c>
      <c r="S10" s="597">
        <v>821.01900000000001</v>
      </c>
      <c r="T10" s="598">
        <v>3448.107</v>
      </c>
      <c r="U10" s="598">
        <v>-677.72799999999995</v>
      </c>
      <c r="V10" s="598">
        <v>27694</v>
      </c>
      <c r="W10" s="598">
        <v>-4893.6570000000002</v>
      </c>
      <c r="X10" s="599">
        <v>5836.0627652599997</v>
      </c>
    </row>
    <row r="11" spans="1:24">
      <c r="B11" s="727" t="s">
        <v>604</v>
      </c>
      <c r="C11" s="725">
        <v>519.32299999999987</v>
      </c>
      <c r="D11" s="597">
        <v>24157.553</v>
      </c>
      <c r="E11" s="597">
        <v>13020.099</v>
      </c>
      <c r="F11" s="597">
        <v>501.03800000000001</v>
      </c>
      <c r="G11" s="597">
        <v>6672.8190000000004</v>
      </c>
      <c r="H11" s="597">
        <v>837.02800000000002</v>
      </c>
      <c r="I11" s="598">
        <v>36592</v>
      </c>
      <c r="J11" s="598">
        <v>588</v>
      </c>
      <c r="K11" s="598">
        <v>95</v>
      </c>
      <c r="L11" s="598">
        <v>46</v>
      </c>
      <c r="M11" s="599">
        <v>261.97505200000001</v>
      </c>
      <c r="N11" s="726">
        <v>-17</v>
      </c>
      <c r="O11" s="597">
        <v>588.19200000000001</v>
      </c>
      <c r="P11" s="597">
        <v>75</v>
      </c>
      <c r="Q11" s="597">
        <v>201</v>
      </c>
      <c r="R11" s="597">
        <v>299.904</v>
      </c>
      <c r="S11" s="597">
        <v>99</v>
      </c>
      <c r="T11" s="598">
        <v>674.66800000000001</v>
      </c>
      <c r="U11" s="598">
        <v>811</v>
      </c>
      <c r="V11" s="598">
        <v>23</v>
      </c>
      <c r="W11" s="598">
        <v>-1.3360000000000001</v>
      </c>
      <c r="X11" s="599">
        <v>-160.71941153800009</v>
      </c>
    </row>
    <row r="12" spans="1:24">
      <c r="B12" s="727" t="s">
        <v>605</v>
      </c>
      <c r="C12" s="725">
        <v>0</v>
      </c>
      <c r="D12" s="597">
        <v>0</v>
      </c>
      <c r="E12" s="597"/>
      <c r="F12" s="597">
        <v>4286.1059999999998</v>
      </c>
      <c r="G12" s="597">
        <v>-1652.5060000000001</v>
      </c>
      <c r="H12" s="597">
        <v>-9963.5310000000009</v>
      </c>
      <c r="I12" s="598">
        <v>0</v>
      </c>
      <c r="J12" s="598">
        <v>0</v>
      </c>
      <c r="K12" s="598">
        <v>0</v>
      </c>
      <c r="L12" s="598">
        <v>0</v>
      </c>
      <c r="M12" s="599">
        <v>6923.0207900000105</v>
      </c>
      <c r="N12" s="726">
        <v>0</v>
      </c>
      <c r="O12" s="597">
        <v>0</v>
      </c>
      <c r="P12" s="597">
        <v>0</v>
      </c>
      <c r="Q12" s="597">
        <v>0</v>
      </c>
      <c r="R12" s="597">
        <v>-66.099999999999994</v>
      </c>
      <c r="S12" s="597">
        <v>-219.495</v>
      </c>
      <c r="T12" s="598">
        <v>0</v>
      </c>
      <c r="U12" s="598">
        <v>0</v>
      </c>
      <c r="V12" s="598">
        <v>0</v>
      </c>
      <c r="W12" s="598">
        <v>0</v>
      </c>
      <c r="X12" s="599">
        <v>0</v>
      </c>
    </row>
    <row r="13" spans="1:24">
      <c r="B13" s="727" t="s">
        <v>584</v>
      </c>
      <c r="C13" s="725">
        <v>0</v>
      </c>
      <c r="D13" s="597">
        <v>0</v>
      </c>
      <c r="E13" s="597">
        <v>0</v>
      </c>
      <c r="F13" s="597">
        <v>0</v>
      </c>
      <c r="G13" s="597">
        <v>0</v>
      </c>
      <c r="H13" s="597">
        <v>0</v>
      </c>
      <c r="I13" s="598">
        <v>0</v>
      </c>
      <c r="J13" s="598">
        <v>0</v>
      </c>
      <c r="K13" s="598">
        <v>1074</v>
      </c>
      <c r="L13" s="598">
        <v>1073.3520000000001</v>
      </c>
      <c r="M13" s="599">
        <v>1259.56</v>
      </c>
      <c r="N13" s="726">
        <v>0</v>
      </c>
      <c r="O13" s="597">
        <v>0</v>
      </c>
      <c r="P13" s="597">
        <v>0</v>
      </c>
      <c r="Q13" s="597">
        <v>0</v>
      </c>
      <c r="R13" s="597">
        <v>0</v>
      </c>
      <c r="S13" s="597">
        <v>0</v>
      </c>
      <c r="T13" s="598">
        <v>0</v>
      </c>
      <c r="U13" s="598">
        <v>0</v>
      </c>
      <c r="V13" s="598">
        <v>828</v>
      </c>
      <c r="W13" s="598">
        <v>828.01400000000001</v>
      </c>
      <c r="X13" s="599">
        <v>998.43192123300003</v>
      </c>
    </row>
    <row r="14" spans="1:24">
      <c r="B14" s="727" t="s">
        <v>606</v>
      </c>
      <c r="C14" s="725">
        <v>0</v>
      </c>
      <c r="D14" s="597">
        <v>0</v>
      </c>
      <c r="E14" s="597">
        <v>0</v>
      </c>
      <c r="F14" s="597">
        <v>0</v>
      </c>
      <c r="G14" s="597">
        <v>0</v>
      </c>
      <c r="H14" s="597">
        <v>0</v>
      </c>
      <c r="I14" s="598">
        <v>0</v>
      </c>
      <c r="J14" s="598">
        <v>0</v>
      </c>
      <c r="K14" s="598">
        <v>0</v>
      </c>
      <c r="L14" s="598">
        <v>0</v>
      </c>
      <c r="M14" s="599">
        <v>0</v>
      </c>
      <c r="N14" s="726">
        <v>0</v>
      </c>
      <c r="O14" s="597">
        <v>0</v>
      </c>
      <c r="P14" s="597">
        <v>0</v>
      </c>
      <c r="Q14" s="597">
        <v>0</v>
      </c>
      <c r="R14" s="597">
        <v>0</v>
      </c>
      <c r="S14" s="597">
        <v>0</v>
      </c>
      <c r="T14" s="598">
        <v>0</v>
      </c>
      <c r="U14" s="598">
        <v>0</v>
      </c>
      <c r="V14" s="598">
        <v>0</v>
      </c>
      <c r="W14" s="598">
        <v>0</v>
      </c>
      <c r="X14" s="599">
        <v>0</v>
      </c>
    </row>
    <row r="15" spans="1:24" ht="28.5">
      <c r="B15" s="724" t="s">
        <v>607</v>
      </c>
      <c r="C15" s="725">
        <v>0</v>
      </c>
      <c r="D15" s="597">
        <v>0</v>
      </c>
      <c r="E15" s="597">
        <v>0</v>
      </c>
      <c r="F15" s="597">
        <v>0</v>
      </c>
      <c r="G15" s="597">
        <v>0</v>
      </c>
      <c r="H15" s="597">
        <v>204.17099999999999</v>
      </c>
      <c r="I15" s="598">
        <v>5381.3760000000002</v>
      </c>
      <c r="J15" s="598">
        <v>4118.8620000000001</v>
      </c>
      <c r="K15" s="598">
        <v>1845</v>
      </c>
      <c r="L15" s="598">
        <v>5454.3809999999994</v>
      </c>
      <c r="M15" s="599">
        <v>4477.3305549999804</v>
      </c>
      <c r="N15" s="726">
        <v>0</v>
      </c>
      <c r="O15" s="597">
        <v>0</v>
      </c>
      <c r="P15" s="597">
        <v>0</v>
      </c>
      <c r="Q15" s="597">
        <v>0</v>
      </c>
      <c r="R15" s="597">
        <v>0</v>
      </c>
      <c r="S15" s="597">
        <v>7.6070000000000002</v>
      </c>
      <c r="T15" s="598">
        <v>196.928</v>
      </c>
      <c r="U15" s="598">
        <v>122.511</v>
      </c>
      <c r="V15" s="598">
        <v>2</v>
      </c>
      <c r="W15" s="598">
        <v>5.286999999999999</v>
      </c>
      <c r="X15" s="599">
        <v>27.491358563439398</v>
      </c>
    </row>
    <row r="16" spans="1:24" ht="29.25" thickBot="1">
      <c r="B16" s="728" t="s">
        <v>608</v>
      </c>
      <c r="C16" s="600">
        <v>-1115.2070000000001</v>
      </c>
      <c r="D16" s="601">
        <v>8961.5059999999994</v>
      </c>
      <c r="E16" s="601">
        <v>12982.316999999999</v>
      </c>
      <c r="F16" s="601">
        <v>3677.0430000000001</v>
      </c>
      <c r="G16" s="601">
        <v>0</v>
      </c>
      <c r="H16" s="601">
        <v>0</v>
      </c>
      <c r="I16" s="602">
        <v>0</v>
      </c>
      <c r="J16" s="602">
        <v>0</v>
      </c>
      <c r="K16" s="602">
        <v>-4617</v>
      </c>
      <c r="L16" s="602">
        <v>-445.19899999999996</v>
      </c>
      <c r="M16" s="603">
        <v>0</v>
      </c>
      <c r="N16" s="729">
        <v>-50</v>
      </c>
      <c r="O16" s="601">
        <v>0</v>
      </c>
      <c r="P16" s="601">
        <v>361.09100000000001</v>
      </c>
      <c r="Q16" s="601">
        <v>58.63</v>
      </c>
      <c r="R16" s="601">
        <v>0</v>
      </c>
      <c r="S16" s="601">
        <v>0</v>
      </c>
      <c r="T16" s="602">
        <v>0</v>
      </c>
      <c r="U16" s="602">
        <v>0</v>
      </c>
      <c r="V16" s="602">
        <v>0</v>
      </c>
      <c r="W16" s="602">
        <v>36.585999999999999</v>
      </c>
      <c r="X16" s="603">
        <v>0</v>
      </c>
    </row>
    <row r="17" spans="2:24" ht="29.25" thickBot="1">
      <c r="B17" s="730" t="s">
        <v>609</v>
      </c>
      <c r="C17" s="731">
        <f>C7+C8+C11+C12+C15+C16+C10+C13+C14+C9</f>
        <v>13452.074000000001</v>
      </c>
      <c r="D17" s="732">
        <f>D7+D8+D11+D12+D15+D16+D10+D13+D14+D9</f>
        <v>28694.307000000001</v>
      </c>
      <c r="E17" s="732">
        <f t="shared" ref="E17:K17" si="0">E7+E8+E11+E12+E15+E16+E10+E13+E14+E9</f>
        <v>169558.723</v>
      </c>
      <c r="F17" s="732">
        <f t="shared" si="0"/>
        <v>-5653.726999999999</v>
      </c>
      <c r="G17" s="732">
        <f t="shared" si="0"/>
        <v>40283.569000000003</v>
      </c>
      <c r="H17" s="732">
        <f t="shared" si="0"/>
        <v>63714.516999999993</v>
      </c>
      <c r="I17" s="732">
        <f t="shared" si="0"/>
        <v>298849.59600000002</v>
      </c>
      <c r="J17" s="732">
        <f t="shared" si="0"/>
        <v>-65063.835999999996</v>
      </c>
      <c r="K17" s="732">
        <f t="shared" si="0"/>
        <v>1391612</v>
      </c>
      <c r="L17" s="733">
        <f t="shared" ref="L17" si="1">L7+L8+L11+L12+L15+L16+L10+L13+L14</f>
        <v>-107273.613</v>
      </c>
      <c r="M17" s="733">
        <f>M7+M8+M11+M12+M15+M16+M10+M13+M14</f>
        <v>700646.88015701016</v>
      </c>
      <c r="N17" s="734">
        <f>N7+N8+N11+N12+N15+N16+N10+N13+N14+N9</f>
        <v>-4</v>
      </c>
      <c r="O17" s="732">
        <f>O7+O8+O11+O12+O15+O16+O10+O13+O14+O9</f>
        <v>1296.1600000000001</v>
      </c>
      <c r="P17" s="732">
        <f t="shared" ref="P17:V17" si="2">P7+P8+P11+P12+P15+P16+P10+P13+P14+P9</f>
        <v>1364.3679999999999</v>
      </c>
      <c r="Q17" s="732">
        <f t="shared" si="2"/>
        <v>231.779</v>
      </c>
      <c r="R17" s="732">
        <f t="shared" si="2"/>
        <v>1392.7909999999999</v>
      </c>
      <c r="S17" s="732">
        <f t="shared" si="2"/>
        <v>2739.4980000000005</v>
      </c>
      <c r="T17" s="732">
        <f t="shared" si="2"/>
        <v>5573.0810000000001</v>
      </c>
      <c r="U17" s="732">
        <f t="shared" si="2"/>
        <v>1518.3489999999997</v>
      </c>
      <c r="V17" s="732">
        <f t="shared" si="2"/>
        <v>39797</v>
      </c>
      <c r="W17" s="733">
        <f>W7+W8+W11+W12+W15+W16+W10+W13+W14+W9</f>
        <v>-2160.9279999999999</v>
      </c>
      <c r="X17" s="735">
        <f>X7+X8+X11+X12+X15+X16+X10+X13+X14+X9</f>
        <v>23111.784025559442</v>
      </c>
    </row>
    <row r="18" spans="2:24">
      <c r="B18" s="721" t="s">
        <v>600</v>
      </c>
      <c r="C18" s="214">
        <v>117225.35799999999</v>
      </c>
      <c r="D18" s="215">
        <v>75980.351999999999</v>
      </c>
      <c r="E18" s="215">
        <v>7050.9779999999992</v>
      </c>
      <c r="F18" s="215">
        <v>61157.657999999996</v>
      </c>
      <c r="G18" s="215">
        <v>373866.06599999999</v>
      </c>
      <c r="H18" s="215">
        <v>270032.27500000002</v>
      </c>
      <c r="I18" s="216">
        <v>519695.59600000002</v>
      </c>
      <c r="J18" s="216">
        <v>75065.845000000001</v>
      </c>
      <c r="K18" s="216">
        <v>641311</v>
      </c>
      <c r="L18" s="216">
        <v>-136715.6</v>
      </c>
      <c r="M18" s="217">
        <v>160417.02016499999</v>
      </c>
      <c r="N18" s="722">
        <v>4346.8710000000001</v>
      </c>
      <c r="O18" s="218">
        <v>8524.6689999999999</v>
      </c>
      <c r="P18" s="218">
        <v>-282.34300000000002</v>
      </c>
      <c r="Q18" s="218">
        <v>4122.3339999999998</v>
      </c>
      <c r="R18" s="218">
        <v>18485.347999999998</v>
      </c>
      <c r="S18" s="218">
        <v>19724.921999999999</v>
      </c>
      <c r="T18" s="219">
        <v>27951.296999999999</v>
      </c>
      <c r="U18" s="219">
        <v>-4367.5230000000001</v>
      </c>
      <c r="V18" s="219">
        <v>34803</v>
      </c>
      <c r="W18" s="219">
        <v>1281.499</v>
      </c>
      <c r="X18" s="723">
        <v>18450.498459999995</v>
      </c>
    </row>
    <row r="19" spans="2:24">
      <c r="B19" s="724" t="s">
        <v>601</v>
      </c>
      <c r="C19" s="725">
        <v>213854.954</v>
      </c>
      <c r="D19" s="597">
        <v>146128.614</v>
      </c>
      <c r="E19" s="597">
        <v>166860.981</v>
      </c>
      <c r="F19" s="597">
        <v>219292.78700000001</v>
      </c>
      <c r="G19" s="597">
        <v>182766.576</v>
      </c>
      <c r="H19" s="597">
        <v>-214357.30499999999</v>
      </c>
      <c r="I19" s="598">
        <v>987062.25699999998</v>
      </c>
      <c r="J19" s="598">
        <v>52460.195</v>
      </c>
      <c r="K19" s="598">
        <v>896989</v>
      </c>
      <c r="L19" s="598">
        <v>-653962.84500000009</v>
      </c>
      <c r="M19" s="599">
        <v>617549.90599999996</v>
      </c>
      <c r="N19" s="726">
        <v>1922.915</v>
      </c>
      <c r="O19" s="604">
        <v>2763.7350000000001</v>
      </c>
      <c r="P19" s="604">
        <v>2461.6580000000004</v>
      </c>
      <c r="Q19" s="604">
        <v>4856.4100000000008</v>
      </c>
      <c r="R19" s="604">
        <v>5127.09</v>
      </c>
      <c r="S19" s="604">
        <v>-5962.5720000000001</v>
      </c>
      <c r="T19" s="605">
        <v>28848.991000000002</v>
      </c>
      <c r="U19" s="605">
        <v>1229.78</v>
      </c>
      <c r="V19" s="605">
        <v>30821</v>
      </c>
      <c r="W19" s="605">
        <v>-24520.39</v>
      </c>
      <c r="X19" s="736">
        <v>24624.244801247998</v>
      </c>
    </row>
    <row r="20" spans="2:24" ht="28.5">
      <c r="B20" s="724" t="s">
        <v>602</v>
      </c>
      <c r="C20" s="725">
        <v>0</v>
      </c>
      <c r="D20" s="597">
        <v>0</v>
      </c>
      <c r="E20" s="597">
        <v>0</v>
      </c>
      <c r="F20" s="597">
        <v>0</v>
      </c>
      <c r="G20" s="597">
        <v>0</v>
      </c>
      <c r="H20" s="597">
        <v>0</v>
      </c>
      <c r="I20" s="598">
        <v>0</v>
      </c>
      <c r="J20" s="598">
        <v>0</v>
      </c>
      <c r="K20" s="598">
        <v>0</v>
      </c>
      <c r="L20" s="598">
        <v>-2037.5</v>
      </c>
      <c r="M20" s="599">
        <v>0</v>
      </c>
      <c r="N20" s="726">
        <v>0</v>
      </c>
      <c r="O20" s="604">
        <v>0</v>
      </c>
      <c r="P20" s="604">
        <v>0</v>
      </c>
      <c r="Q20" s="604">
        <v>0</v>
      </c>
      <c r="R20" s="604">
        <v>0</v>
      </c>
      <c r="S20" s="604">
        <v>0</v>
      </c>
      <c r="T20" s="605">
        <v>0</v>
      </c>
      <c r="U20" s="605">
        <v>0</v>
      </c>
      <c r="V20" s="605">
        <v>0</v>
      </c>
      <c r="W20" s="605">
        <v>-7.7560000000000002</v>
      </c>
      <c r="X20" s="736">
        <v>18.971245</v>
      </c>
    </row>
    <row r="21" spans="2:24" ht="28.5">
      <c r="B21" s="724" t="s">
        <v>610</v>
      </c>
      <c r="C21" s="725">
        <v>535931.94900000002</v>
      </c>
      <c r="D21" s="597">
        <v>551702.72699999996</v>
      </c>
      <c r="E21" s="597">
        <v>404684.25799999997</v>
      </c>
      <c r="F21" s="597">
        <v>956872.32199999993</v>
      </c>
      <c r="G21" s="597">
        <v>661712.79099999997</v>
      </c>
      <c r="H21" s="597">
        <v>-1141753.274</v>
      </c>
      <c r="I21" s="598">
        <v>3178544.23</v>
      </c>
      <c r="J21" s="598">
        <v>973368.11</v>
      </c>
      <c r="K21" s="598">
        <v>4094415</v>
      </c>
      <c r="L21" s="598">
        <v>-4053623.3739999998</v>
      </c>
      <c r="M21" s="599">
        <v>4368702.2571010003</v>
      </c>
      <c r="N21" s="726">
        <v>6219.2460000000001</v>
      </c>
      <c r="O21" s="604">
        <v>7956.1729999999998</v>
      </c>
      <c r="P21" s="604">
        <v>6468.2060000000001</v>
      </c>
      <c r="Q21" s="604">
        <v>19610.48</v>
      </c>
      <c r="R21" s="604">
        <v>13605.982</v>
      </c>
      <c r="S21" s="604">
        <v>-26424.582000000002</v>
      </c>
      <c r="T21" s="605">
        <v>81170.565000000002</v>
      </c>
      <c r="U21" s="605">
        <v>23794</v>
      </c>
      <c r="V21" s="605">
        <v>101632</v>
      </c>
      <c r="W21" s="605">
        <v>-100873.75</v>
      </c>
      <c r="X21" s="736">
        <v>105673.18759794798</v>
      </c>
    </row>
    <row r="22" spans="2:24">
      <c r="B22" s="727" t="s">
        <v>604</v>
      </c>
      <c r="C22" s="725">
        <v>-756.32899999999995</v>
      </c>
      <c r="D22" s="597">
        <v>-6342.4809999999998</v>
      </c>
      <c r="E22" s="597">
        <v>12826.759</v>
      </c>
      <c r="F22" s="597">
        <v>-21438.287</v>
      </c>
      <c r="G22" s="597">
        <v>-8431.5249999999996</v>
      </c>
      <c r="H22" s="597">
        <v>1449.586</v>
      </c>
      <c r="I22" s="598">
        <v>-1432</v>
      </c>
      <c r="J22" s="598">
        <v>36624.777000000002</v>
      </c>
      <c r="K22" s="598">
        <v>-11792</v>
      </c>
      <c r="L22" s="598">
        <v>-23205.829000000002</v>
      </c>
      <c r="M22" s="599">
        <v>43.809877999999998</v>
      </c>
      <c r="N22" s="726">
        <v>-41</v>
      </c>
      <c r="O22" s="604">
        <v>-80</v>
      </c>
      <c r="P22" s="604">
        <v>377</v>
      </c>
      <c r="Q22" s="604">
        <v>-715</v>
      </c>
      <c r="R22" s="604">
        <v>-7</v>
      </c>
      <c r="S22" s="604">
        <v>200</v>
      </c>
      <c r="T22" s="605">
        <v>38</v>
      </c>
      <c r="U22" s="605">
        <v>853</v>
      </c>
      <c r="V22" s="605">
        <v>-288</v>
      </c>
      <c r="W22" s="605">
        <v>-540.14800000000002</v>
      </c>
      <c r="X22" s="736">
        <v>-61.370074000000002</v>
      </c>
    </row>
    <row r="23" spans="2:24">
      <c r="B23" s="727" t="s">
        <v>605</v>
      </c>
      <c r="C23" s="725">
        <v>0</v>
      </c>
      <c r="D23" s="597">
        <v>0</v>
      </c>
      <c r="E23" s="597">
        <v>0</v>
      </c>
      <c r="F23" s="597">
        <v>0</v>
      </c>
      <c r="G23" s="597">
        <v>0</v>
      </c>
      <c r="H23" s="597">
        <v>0</v>
      </c>
      <c r="I23" s="598">
        <v>0</v>
      </c>
      <c r="J23" s="598">
        <v>0</v>
      </c>
      <c r="K23" s="598">
        <v>0</v>
      </c>
      <c r="L23" s="598">
        <v>0</v>
      </c>
      <c r="M23" s="599">
        <v>0</v>
      </c>
      <c r="N23" s="726">
        <v>0</v>
      </c>
      <c r="O23" s="604">
        <v>0</v>
      </c>
      <c r="P23" s="604">
        <v>0</v>
      </c>
      <c r="Q23" s="604">
        <v>0</v>
      </c>
      <c r="R23" s="604">
        <v>0</v>
      </c>
      <c r="S23" s="604">
        <v>0</v>
      </c>
      <c r="T23" s="605">
        <v>0</v>
      </c>
      <c r="U23" s="605">
        <v>0</v>
      </c>
      <c r="V23" s="605">
        <v>0</v>
      </c>
      <c r="W23" s="605">
        <v>0</v>
      </c>
      <c r="X23" s="736">
        <v>46.084400000000002</v>
      </c>
    </row>
    <row r="24" spans="2:24">
      <c r="B24" s="727" t="s">
        <v>584</v>
      </c>
      <c r="C24" s="725">
        <v>0</v>
      </c>
      <c r="D24" s="597">
        <v>0</v>
      </c>
      <c r="E24" s="597">
        <v>0</v>
      </c>
      <c r="F24" s="597">
        <v>0</v>
      </c>
      <c r="G24" s="597">
        <v>0</v>
      </c>
      <c r="H24" s="597">
        <v>0</v>
      </c>
      <c r="I24" s="598">
        <v>214.40600000000001</v>
      </c>
      <c r="J24" s="598">
        <v>782.89300000000003</v>
      </c>
      <c r="K24" s="598">
        <v>748</v>
      </c>
      <c r="L24" s="598">
        <v>744.82299999999998</v>
      </c>
      <c r="M24" s="599">
        <v>1014.091</v>
      </c>
      <c r="N24" s="726">
        <v>0</v>
      </c>
      <c r="O24" s="604">
        <v>0</v>
      </c>
      <c r="P24" s="604">
        <v>0</v>
      </c>
      <c r="Q24" s="604">
        <v>0</v>
      </c>
      <c r="R24" s="604">
        <v>0</v>
      </c>
      <c r="S24" s="604">
        <v>0</v>
      </c>
      <c r="T24" s="605">
        <v>536.01400000000001</v>
      </c>
      <c r="U24" s="605">
        <v>656.92600000000004</v>
      </c>
      <c r="V24" s="605">
        <v>577</v>
      </c>
      <c r="W24" s="605">
        <v>580.83699999999999</v>
      </c>
      <c r="X24" s="736">
        <v>803.852907534</v>
      </c>
    </row>
    <row r="25" spans="2:24">
      <c r="B25" s="727" t="s">
        <v>606</v>
      </c>
      <c r="C25" s="725">
        <v>0</v>
      </c>
      <c r="D25" s="597">
        <v>0</v>
      </c>
      <c r="E25" s="597">
        <v>0</v>
      </c>
      <c r="F25" s="597">
        <v>0</v>
      </c>
      <c r="G25" s="597">
        <v>0</v>
      </c>
      <c r="H25" s="597">
        <v>0</v>
      </c>
      <c r="I25" s="598">
        <v>0</v>
      </c>
      <c r="J25" s="598">
        <v>0</v>
      </c>
      <c r="K25" s="598">
        <v>0</v>
      </c>
      <c r="L25" s="598">
        <v>0</v>
      </c>
      <c r="M25" s="599">
        <v>0</v>
      </c>
      <c r="N25" s="726">
        <v>0</v>
      </c>
      <c r="O25" s="604">
        <v>0</v>
      </c>
      <c r="P25" s="604">
        <v>0</v>
      </c>
      <c r="Q25" s="604">
        <v>0</v>
      </c>
      <c r="R25" s="604">
        <v>0</v>
      </c>
      <c r="S25" s="604">
        <v>0</v>
      </c>
      <c r="T25" s="605">
        <v>0</v>
      </c>
      <c r="U25" s="605">
        <v>0</v>
      </c>
      <c r="V25" s="605">
        <v>0</v>
      </c>
      <c r="W25" s="605">
        <v>0</v>
      </c>
      <c r="X25" s="736">
        <v>0</v>
      </c>
    </row>
    <row r="26" spans="2:24" ht="28.5">
      <c r="B26" s="724" t="s">
        <v>607</v>
      </c>
      <c r="C26" s="725">
        <v>0</v>
      </c>
      <c r="D26" s="597">
        <v>0</v>
      </c>
      <c r="E26" s="597">
        <v>0</v>
      </c>
      <c r="F26" s="597">
        <v>0</v>
      </c>
      <c r="G26" s="597">
        <v>0</v>
      </c>
      <c r="H26" s="597">
        <v>433.584</v>
      </c>
      <c r="I26" s="598">
        <v>32.938000000000002</v>
      </c>
      <c r="J26" s="598">
        <v>120.209</v>
      </c>
      <c r="K26" s="598">
        <v>1900</v>
      </c>
      <c r="L26" s="598">
        <v>4.9510000000000005</v>
      </c>
      <c r="M26" s="599">
        <v>9129.8457750000071</v>
      </c>
      <c r="N26" s="726">
        <v>0</v>
      </c>
      <c r="O26" s="604">
        <v>0</v>
      </c>
      <c r="P26" s="604">
        <v>0</v>
      </c>
      <c r="Q26" s="604">
        <v>0</v>
      </c>
      <c r="R26" s="604">
        <v>0</v>
      </c>
      <c r="S26" s="604">
        <v>12.686999999999999</v>
      </c>
      <c r="T26" s="605">
        <v>2.9000000000000001E-2</v>
      </c>
      <c r="U26" s="605">
        <v>0.72099999999999997</v>
      </c>
      <c r="V26" s="605">
        <v>4</v>
      </c>
      <c r="W26" s="605">
        <v>3.4489999999999998</v>
      </c>
      <c r="X26" s="736">
        <v>10.24187461000286</v>
      </c>
    </row>
    <row r="27" spans="2:24" ht="29.25" thickBot="1">
      <c r="B27" s="728" t="s">
        <v>608</v>
      </c>
      <c r="C27" s="600">
        <v>-7584.223</v>
      </c>
      <c r="D27" s="601">
        <v>16048.328</v>
      </c>
      <c r="E27" s="601">
        <v>-2425.9679999999998</v>
      </c>
      <c r="F27" s="601">
        <v>3666.3470000000002</v>
      </c>
      <c r="G27" s="601">
        <v>-5417.7179999999998</v>
      </c>
      <c r="H27" s="601">
        <v>801.255</v>
      </c>
      <c r="I27" s="602">
        <v>17639.27</v>
      </c>
      <c r="J27" s="602">
        <v>6206.2830000000004</v>
      </c>
      <c r="K27" s="602">
        <v>-4679</v>
      </c>
      <c r="L27" s="602">
        <v>-79858.758000000002</v>
      </c>
      <c r="M27" s="603">
        <v>15463.484</v>
      </c>
      <c r="N27" s="729">
        <v>-152.67599999999999</v>
      </c>
      <c r="O27" s="606">
        <v>417.726</v>
      </c>
      <c r="P27" s="606">
        <v>-28.539000000000001</v>
      </c>
      <c r="Q27" s="606">
        <v>81.474000000000004</v>
      </c>
      <c r="R27" s="606">
        <v>120.39400000000001</v>
      </c>
      <c r="S27" s="606">
        <v>-35.097999999999999</v>
      </c>
      <c r="T27" s="607">
        <v>198.529</v>
      </c>
      <c r="U27" s="607">
        <v>-36</v>
      </c>
      <c r="V27" s="607">
        <v>1196</v>
      </c>
      <c r="W27" s="607">
        <v>-2155.9370000000004</v>
      </c>
      <c r="X27" s="737">
        <v>333.97915461700001</v>
      </c>
    </row>
    <row r="28" spans="2:24" ht="14.25" customHeight="1" thickBot="1">
      <c r="B28" s="738" t="s">
        <v>611</v>
      </c>
      <c r="C28" s="731">
        <f>C18+C19+C21+C22+C23+C24+C25+C26+C27+C20</f>
        <v>858671.70899999992</v>
      </c>
      <c r="D28" s="732">
        <f>D18+D19+D21+D22+D23+D24+D25+D26+D27+D20</f>
        <v>783517.53999999992</v>
      </c>
      <c r="E28" s="732">
        <f t="shared" ref="E28:K28" si="3">E18+E19+E21+E22+E23+E24+E25+E26+E27+E20</f>
        <v>588997.00799999991</v>
      </c>
      <c r="F28" s="732">
        <f t="shared" si="3"/>
        <v>1219550.827</v>
      </c>
      <c r="G28" s="732">
        <f t="shared" si="3"/>
        <v>1204496.19</v>
      </c>
      <c r="H28" s="732">
        <f t="shared" si="3"/>
        <v>-1083393.8790000002</v>
      </c>
      <c r="I28" s="732">
        <f t="shared" si="3"/>
        <v>4701756.6970000006</v>
      </c>
      <c r="J28" s="732">
        <f t="shared" si="3"/>
        <v>1144628.3119999999</v>
      </c>
      <c r="K28" s="732">
        <f t="shared" si="3"/>
        <v>5618892</v>
      </c>
      <c r="L28" s="733">
        <f>L18+L19+L21+L22+L23+L24+L25+L26+L27+L20</f>
        <v>-4948654.1320000002</v>
      </c>
      <c r="M28" s="733">
        <f>M18+M19+M21+M22+M23+M24+M25+M26+M27+M20</f>
        <v>5172320.413919</v>
      </c>
      <c r="N28" s="739">
        <f>N18+N19+N21+N22+N23+N24+N25+N26+N27+N20</f>
        <v>12295.356</v>
      </c>
      <c r="O28" s="740">
        <f>O18+O19+O21+O22+O23+O24+O25+O26+O27+O20</f>
        <v>19582.303</v>
      </c>
      <c r="P28" s="740">
        <f t="shared" ref="P28:V28" si="4">P18+P19+P21+P22+P23+P24+P25+P26+P27+P20</f>
        <v>8995.982</v>
      </c>
      <c r="Q28" s="740">
        <f t="shared" si="4"/>
        <v>27955.698</v>
      </c>
      <c r="R28" s="740">
        <f t="shared" si="4"/>
        <v>37331.813999999998</v>
      </c>
      <c r="S28" s="740">
        <f t="shared" si="4"/>
        <v>-12484.643000000004</v>
      </c>
      <c r="T28" s="740">
        <f t="shared" si="4"/>
        <v>138743.42500000002</v>
      </c>
      <c r="U28" s="740">
        <f t="shared" si="4"/>
        <v>22130.903999999999</v>
      </c>
      <c r="V28" s="740">
        <f t="shared" si="4"/>
        <v>168745</v>
      </c>
      <c r="W28" s="741">
        <f>W18+W19+W21+W22+W23+W24+W25+W26+W27+W20</f>
        <v>-126232.19600000001</v>
      </c>
      <c r="X28" s="742">
        <f>X18+X19+X21+X22+X23+X24+X25+X26+X27+X20</f>
        <v>149899.69036695696</v>
      </c>
    </row>
    <row r="29" spans="2:24">
      <c r="B29" s="743"/>
      <c r="C29" s="744"/>
      <c r="D29" s="744"/>
      <c r="E29" s="744"/>
      <c r="F29" s="744"/>
      <c r="G29" s="744"/>
      <c r="H29" s="745"/>
      <c r="I29" s="744"/>
      <c r="J29" s="744"/>
      <c r="K29" s="744"/>
      <c r="L29" s="744"/>
      <c r="M29" s="744"/>
      <c r="N29" s="221"/>
      <c r="O29" s="744"/>
      <c r="P29" s="744"/>
      <c r="Q29" s="744"/>
      <c r="R29" s="744"/>
      <c r="S29" s="744"/>
      <c r="T29" s="744"/>
      <c r="U29" s="744"/>
      <c r="V29" s="744"/>
      <c r="W29" s="744"/>
      <c r="X29" s="744"/>
    </row>
    <row r="30" spans="2:24" ht="14.25" customHeight="1">
      <c r="B30" s="1498" t="s">
        <v>612</v>
      </c>
      <c r="C30" s="1498"/>
      <c r="D30" s="1498"/>
      <c r="E30" s="1498"/>
      <c r="F30" s="1498"/>
      <c r="G30" s="1498"/>
      <c r="H30" s="1498"/>
      <c r="I30" s="1498"/>
      <c r="J30" s="1498"/>
      <c r="K30" s="1498"/>
      <c r="L30" s="1498"/>
      <c r="M30" s="1498"/>
      <c r="N30" s="1498"/>
      <c r="O30" s="1498"/>
      <c r="P30" s="1498"/>
      <c r="Q30" s="1498"/>
      <c r="R30" s="1498"/>
      <c r="S30" s="1498"/>
      <c r="T30" s="1498"/>
      <c r="U30" s="746"/>
      <c r="V30" s="744"/>
      <c r="W30" s="744"/>
      <c r="X30" s="744"/>
    </row>
    <row r="31" spans="2:24">
      <c r="B31" s="222"/>
      <c r="C31" s="222"/>
      <c r="D31" s="222"/>
      <c r="E31" s="222"/>
      <c r="F31" s="222"/>
      <c r="G31" s="222"/>
      <c r="H31" s="222"/>
      <c r="I31" s="484"/>
      <c r="J31" s="223"/>
      <c r="K31" s="223"/>
      <c r="L31" s="223"/>
    </row>
    <row r="32" spans="2:24">
      <c r="J32" s="224"/>
      <c r="K32" s="224"/>
      <c r="L32" s="224"/>
    </row>
    <row r="33" spans="3:20">
      <c r="C33" s="220"/>
      <c r="D33" s="220"/>
      <c r="E33" s="220"/>
      <c r="F33" s="220"/>
      <c r="G33" s="220"/>
      <c r="H33" s="220"/>
      <c r="I33" s="220"/>
      <c r="J33" s="220"/>
      <c r="K33" s="220"/>
      <c r="L33" s="220"/>
      <c r="M33" s="220"/>
      <c r="N33" s="220"/>
      <c r="O33" s="220"/>
      <c r="P33" s="220"/>
      <c r="Q33" s="220"/>
      <c r="R33" s="220"/>
      <c r="S33" s="220"/>
      <c r="T33" s="220"/>
    </row>
    <row r="38" spans="3:20">
      <c r="C38" s="220"/>
      <c r="D38" s="220"/>
      <c r="E38" s="220"/>
      <c r="F38" s="220"/>
      <c r="G38" s="220"/>
      <c r="H38" s="220"/>
      <c r="I38" s="220"/>
      <c r="J38" s="220"/>
      <c r="K38" s="220"/>
      <c r="L38" s="220"/>
      <c r="M38" s="220"/>
      <c r="N38" s="220"/>
      <c r="O38" s="220"/>
      <c r="P38" s="220"/>
      <c r="Q38" s="220"/>
      <c r="R38" s="220"/>
      <c r="S38" s="220"/>
      <c r="T38" s="220"/>
    </row>
  </sheetData>
  <mergeCells count="5">
    <mergeCell ref="B5:B6"/>
    <mergeCell ref="C5:M5"/>
    <mergeCell ref="N5:X5"/>
    <mergeCell ref="B30:T30"/>
    <mergeCell ref="B3:X3"/>
  </mergeCells>
  <hyperlinks>
    <hyperlink ref="A1" location="Contents!A1" display="Contents"/>
  </hyperlinks>
  <pageMargins left="0.7" right="0.7" top="0.75" bottom="0.75" header="0.3" footer="0.3"/>
  <pageSetup paperSize="9" orientation="portrait" r:id="rId1"/>
  <ignoredErrors>
    <ignoredError sqref="D6:F6 O6:Q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workbookViewId="0"/>
  </sheetViews>
  <sheetFormatPr defaultColWidth="9.140625" defaultRowHeight="14.25"/>
  <cols>
    <col min="1" max="1" width="9.140625" style="144"/>
    <col min="2" max="2" width="36.140625" style="144" customWidth="1"/>
    <col min="3" max="18" width="9.140625" style="144"/>
    <col min="19" max="20" width="10.7109375" style="144" customWidth="1"/>
    <col min="21" max="16384" width="9.140625" style="144"/>
  </cols>
  <sheetData>
    <row r="1" spans="1:24">
      <c r="A1" s="663" t="s">
        <v>703</v>
      </c>
      <c r="S1" s="228"/>
      <c r="T1" s="228"/>
      <c r="V1" s="228"/>
      <c r="X1" s="648" t="s">
        <v>631</v>
      </c>
    </row>
    <row r="3" spans="1:24" ht="14.25" customHeight="1">
      <c r="B3" s="1505" t="s">
        <v>614</v>
      </c>
      <c r="C3" s="1505"/>
      <c r="D3" s="1505"/>
      <c r="E3" s="1505"/>
      <c r="F3" s="1505"/>
      <c r="G3" s="1505"/>
      <c r="H3" s="1505"/>
      <c r="I3" s="1505"/>
      <c r="J3" s="1505"/>
      <c r="K3" s="1505"/>
      <c r="L3" s="1505"/>
      <c r="M3" s="1505"/>
      <c r="N3" s="1505"/>
      <c r="O3" s="1505"/>
      <c r="P3" s="1505"/>
      <c r="Q3" s="1505"/>
      <c r="R3" s="1505"/>
      <c r="S3" s="1505"/>
      <c r="T3" s="1505"/>
      <c r="U3" s="1505"/>
      <c r="V3" s="1505"/>
      <c r="W3" s="1505"/>
      <c r="X3" s="1505"/>
    </row>
    <row r="4" spans="1:24" ht="15" thickBot="1">
      <c r="B4" s="225"/>
      <c r="C4" s="225"/>
      <c r="D4" s="225"/>
      <c r="E4" s="225"/>
      <c r="F4" s="225"/>
      <c r="G4" s="225"/>
      <c r="H4" s="225"/>
      <c r="I4" s="225"/>
      <c r="J4" s="225"/>
      <c r="K4" s="225"/>
      <c r="L4" s="225"/>
    </row>
    <row r="5" spans="1:24" ht="15" customHeight="1" thickBot="1">
      <c r="B5" s="1500" t="s">
        <v>615</v>
      </c>
      <c r="C5" s="1495" t="s">
        <v>511</v>
      </c>
      <c r="D5" s="1496"/>
      <c r="E5" s="1496"/>
      <c r="F5" s="1496"/>
      <c r="G5" s="1496"/>
      <c r="H5" s="1496"/>
      <c r="I5" s="1496"/>
      <c r="J5" s="1496"/>
      <c r="K5" s="1496"/>
      <c r="L5" s="1496"/>
      <c r="M5" s="1497"/>
      <c r="N5" s="1502" t="s">
        <v>525</v>
      </c>
      <c r="O5" s="1503"/>
      <c r="P5" s="1503"/>
      <c r="Q5" s="1503"/>
      <c r="R5" s="1503"/>
      <c r="S5" s="1503"/>
      <c r="T5" s="1503"/>
      <c r="U5" s="1503"/>
      <c r="V5" s="1503"/>
      <c r="W5" s="1503"/>
      <c r="X5" s="1504"/>
    </row>
    <row r="6" spans="1:24" ht="15" thickBot="1">
      <c r="B6" s="1501"/>
      <c r="C6" s="748">
        <v>2013</v>
      </c>
      <c r="D6" s="749">
        <v>2014</v>
      </c>
      <c r="E6" s="749">
        <v>2015</v>
      </c>
      <c r="F6" s="749">
        <v>2016</v>
      </c>
      <c r="G6" s="749">
        <v>2017</v>
      </c>
      <c r="H6" s="749">
        <v>2018</v>
      </c>
      <c r="I6" s="170" t="s">
        <v>5</v>
      </c>
      <c r="J6" s="750">
        <v>2020</v>
      </c>
      <c r="K6" s="750">
        <v>2021</v>
      </c>
      <c r="L6" s="750">
        <v>2022</v>
      </c>
      <c r="M6" s="751">
        <v>2023</v>
      </c>
      <c r="N6" s="748">
        <v>2013</v>
      </c>
      <c r="O6" s="749">
        <v>2014</v>
      </c>
      <c r="P6" s="749">
        <v>2015</v>
      </c>
      <c r="Q6" s="749">
        <v>2016</v>
      </c>
      <c r="R6" s="749">
        <v>2017</v>
      </c>
      <c r="S6" s="749">
        <v>2018</v>
      </c>
      <c r="T6" s="199" t="s">
        <v>5</v>
      </c>
      <c r="U6" s="226">
        <v>2020</v>
      </c>
      <c r="V6" s="226">
        <v>2021</v>
      </c>
      <c r="W6" s="226">
        <v>2022</v>
      </c>
      <c r="X6" s="752">
        <v>2023</v>
      </c>
    </row>
    <row r="7" spans="1:24" ht="57">
      <c r="B7" s="664" t="s">
        <v>616</v>
      </c>
      <c r="C7" s="753">
        <v>5.4750555130260503</v>
      </c>
      <c r="D7" s="754">
        <v>5.614865436025096</v>
      </c>
      <c r="E7" s="754">
        <v>5.6460579493432306</v>
      </c>
      <c r="F7" s="754">
        <v>5.6592780633401452</v>
      </c>
      <c r="G7" s="754">
        <v>5.6485127987632833</v>
      </c>
      <c r="H7" s="754">
        <v>5.3043173950256373</v>
      </c>
      <c r="I7" s="608">
        <v>5.6730215719112076</v>
      </c>
      <c r="J7" s="608">
        <v>5.5113157244250921</v>
      </c>
      <c r="K7" s="608">
        <v>5.7442326138840372</v>
      </c>
      <c r="L7" s="608">
        <v>5.178856418730593</v>
      </c>
      <c r="M7" s="609">
        <v>5.2562062183062501</v>
      </c>
      <c r="N7" s="753">
        <v>6.2533361397454534</v>
      </c>
      <c r="O7" s="754">
        <v>6.6343952324465345</v>
      </c>
      <c r="P7" s="754">
        <v>6.3425047622861381</v>
      </c>
      <c r="Q7" s="754">
        <v>6.1617135845848177</v>
      </c>
      <c r="R7" s="754">
        <v>6.1189072954059718</v>
      </c>
      <c r="S7" s="754">
        <v>5.6414656077345402</v>
      </c>
      <c r="T7" s="608">
        <v>6.1408722771364666</v>
      </c>
      <c r="U7" s="608">
        <v>5.8262626873932177</v>
      </c>
      <c r="V7" s="608">
        <v>6.185257456074627</v>
      </c>
      <c r="W7" s="608">
        <v>5.3223122491389505</v>
      </c>
      <c r="X7" s="609">
        <v>5.6023567217265207</v>
      </c>
    </row>
    <row r="8" spans="1:24" ht="28.5">
      <c r="B8" s="667" t="s">
        <v>617</v>
      </c>
      <c r="C8" s="755">
        <v>8.2423814403838147</v>
      </c>
      <c r="D8" s="610">
        <v>6.7288037028964283</v>
      </c>
      <c r="E8" s="610">
        <v>5.9247202142805611</v>
      </c>
      <c r="F8" s="610">
        <v>5.8064750340874536</v>
      </c>
      <c r="G8" s="610">
        <v>5.530992119663793</v>
      </c>
      <c r="H8" s="610">
        <v>1.2857544060412749</v>
      </c>
      <c r="I8" s="611">
        <v>10.555666957683655</v>
      </c>
      <c r="J8" s="611">
        <v>3.3005598136115255</v>
      </c>
      <c r="K8" s="611">
        <v>9.2824989423188899</v>
      </c>
      <c r="L8" s="611">
        <v>-3.4285515273835898</v>
      </c>
      <c r="M8" s="612">
        <v>6.5740945953167209</v>
      </c>
      <c r="N8" s="755">
        <v>9.1255097795424227</v>
      </c>
      <c r="O8" s="610">
        <v>8.184206949434035</v>
      </c>
      <c r="P8" s="610">
        <v>4.7579042063554953</v>
      </c>
      <c r="Q8" s="610">
        <v>5.0501795970054575</v>
      </c>
      <c r="R8" s="610">
        <v>5.8335572493700392</v>
      </c>
      <c r="S8" s="610">
        <v>1.8718116068310002</v>
      </c>
      <c r="T8" s="611">
        <v>10.9393315888614</v>
      </c>
      <c r="U8" s="611">
        <v>2.607915770911454</v>
      </c>
      <c r="V8" s="611">
        <v>10.285750888114</v>
      </c>
      <c r="W8" s="611">
        <v>-3.3338081951482099</v>
      </c>
      <c r="X8" s="612">
        <v>6.7879018471414794</v>
      </c>
    </row>
    <row r="9" spans="1:24" ht="28.5">
      <c r="B9" s="667" t="s">
        <v>618</v>
      </c>
      <c r="C9" s="755">
        <v>6.1723777970083198</v>
      </c>
      <c r="D9" s="610">
        <v>7.8098132076889231</v>
      </c>
      <c r="E9" s="610">
        <v>6.9623980680888087</v>
      </c>
      <c r="F9" s="610">
        <v>6.1512026625827412</v>
      </c>
      <c r="G9" s="610">
        <v>5.7547391850810303</v>
      </c>
      <c r="H9" s="610">
        <v>4.1918528318530699</v>
      </c>
      <c r="I9" s="611">
        <v>5.8224293418323843</v>
      </c>
      <c r="J9" s="611">
        <v>5.2221681316361668</v>
      </c>
      <c r="K9" s="611">
        <v>8.2293910456042401</v>
      </c>
      <c r="L9" s="611">
        <v>3.6694060986090071</v>
      </c>
      <c r="M9" s="612">
        <v>4.9982518736708901</v>
      </c>
      <c r="N9" s="755">
        <v>6.562645247475146</v>
      </c>
      <c r="O9" s="610">
        <v>7.7428014013025113</v>
      </c>
      <c r="P9" s="610">
        <v>7.3235518998079927</v>
      </c>
      <c r="Q9" s="610">
        <v>6.0094680588241109</v>
      </c>
      <c r="R9" s="610">
        <v>5.2172905564977317</v>
      </c>
      <c r="S9" s="610">
        <v>4.2283360871580369</v>
      </c>
      <c r="T9" s="611">
        <v>6.1450954500772212</v>
      </c>
      <c r="U9" s="611">
        <v>5.0518931812611925</v>
      </c>
      <c r="V9" s="611">
        <v>7.8920260640492899</v>
      </c>
      <c r="W9" s="611">
        <v>3.2357451512540618</v>
      </c>
      <c r="X9" s="612">
        <v>4.82315203518987</v>
      </c>
    </row>
    <row r="10" spans="1:24" ht="28.5">
      <c r="B10" s="667" t="s">
        <v>619</v>
      </c>
      <c r="C10" s="755">
        <v>7.9974756376200693</v>
      </c>
      <c r="D10" s="610">
        <v>6.4856596631832168</v>
      </c>
      <c r="E10" s="610">
        <v>6.233192756507548</v>
      </c>
      <c r="F10" s="610">
        <v>7.0277529794452231</v>
      </c>
      <c r="G10" s="610">
        <v>6.4429996829816014</v>
      </c>
      <c r="H10" s="610">
        <v>5.039069332689377</v>
      </c>
      <c r="I10" s="611">
        <v>5.8392909260529882</v>
      </c>
      <c r="J10" s="611">
        <v>5.4002630144128458</v>
      </c>
      <c r="K10" s="611">
        <v>6.2684254962784971</v>
      </c>
      <c r="L10" s="611">
        <v>4.6220218478492487</v>
      </c>
      <c r="M10" s="612">
        <v>5.9040630978347597</v>
      </c>
      <c r="N10" s="755" t="s">
        <v>620</v>
      </c>
      <c r="O10" s="610">
        <v>6.6905655883359119</v>
      </c>
      <c r="P10" s="610">
        <v>6.5285402667628372</v>
      </c>
      <c r="Q10" s="610">
        <v>6.5949739355102999</v>
      </c>
      <c r="R10" s="610">
        <v>6.566930762181272</v>
      </c>
      <c r="S10" s="610">
        <v>5.1242717889072686</v>
      </c>
      <c r="T10" s="611">
        <v>5.6437335962363093</v>
      </c>
      <c r="U10" s="611">
        <v>5.2077639930688484</v>
      </c>
      <c r="V10" s="611">
        <v>6.2516226825547401</v>
      </c>
      <c r="W10" s="611">
        <v>4.4393950759429961</v>
      </c>
      <c r="X10" s="612">
        <v>5.5587242535587498</v>
      </c>
    </row>
    <row r="11" spans="1:24" ht="28.5">
      <c r="B11" s="667" t="s">
        <v>621</v>
      </c>
      <c r="C11" s="755">
        <v>5.3204910989376515</v>
      </c>
      <c r="D11" s="610">
        <v>5.0375323538523116</v>
      </c>
      <c r="E11" s="610">
        <v>7.5167827364738953</v>
      </c>
      <c r="F11" s="610">
        <v>6.3084195686733766</v>
      </c>
      <c r="G11" s="610">
        <v>6.0717384620747605</v>
      </c>
      <c r="H11" s="610">
        <v>5.9760428885691841</v>
      </c>
      <c r="I11" s="611">
        <v>6.3064446294001124</v>
      </c>
      <c r="J11" s="611">
        <v>5.6630060467549068</v>
      </c>
      <c r="K11" s="611">
        <v>6.1531513295550129</v>
      </c>
      <c r="L11" s="611">
        <v>4.9198595989632281</v>
      </c>
      <c r="M11" s="612">
        <v>5.1811905707796502</v>
      </c>
      <c r="N11" s="755" t="s">
        <v>620</v>
      </c>
      <c r="O11" s="610" t="s">
        <v>620</v>
      </c>
      <c r="P11" s="610" t="s">
        <v>620</v>
      </c>
      <c r="Q11" s="610">
        <v>5.6774226588440886</v>
      </c>
      <c r="R11" s="610">
        <v>5.7753215035865058</v>
      </c>
      <c r="S11" s="610">
        <v>5.6498851931890712</v>
      </c>
      <c r="T11" s="611">
        <v>6.5204176199312833</v>
      </c>
      <c r="U11" s="611">
        <v>5.529067091849563</v>
      </c>
      <c r="V11" s="611">
        <v>5.7943293003903262</v>
      </c>
      <c r="W11" s="611">
        <v>4.6626818403850097</v>
      </c>
      <c r="X11" s="612">
        <v>5.1048292615117701</v>
      </c>
    </row>
    <row r="12" spans="1:24" ht="29.25" thickBot="1">
      <c r="B12" s="756" t="s">
        <v>622</v>
      </c>
      <c r="C12" s="613" t="s">
        <v>620</v>
      </c>
      <c r="D12" s="614" t="s">
        <v>620</v>
      </c>
      <c r="E12" s="614" t="s">
        <v>620</v>
      </c>
      <c r="F12" s="615">
        <v>5.5688882289879604</v>
      </c>
      <c r="G12" s="615">
        <v>5.2516141726296626</v>
      </c>
      <c r="H12" s="615">
        <v>6.5102628455658893</v>
      </c>
      <c r="I12" s="616">
        <v>6.162698576041949</v>
      </c>
      <c r="J12" s="616">
        <v>5.8164954750096358</v>
      </c>
      <c r="K12" s="616">
        <v>6.6469809519366931</v>
      </c>
      <c r="L12" s="616">
        <v>5.5283951509552525</v>
      </c>
      <c r="M12" s="617">
        <v>5.4706267710609202</v>
      </c>
      <c r="N12" s="757" t="s">
        <v>620</v>
      </c>
      <c r="O12" s="615" t="s">
        <v>620</v>
      </c>
      <c r="P12" s="615" t="s">
        <v>620</v>
      </c>
      <c r="Q12" s="615" t="s">
        <v>620</v>
      </c>
      <c r="R12" s="615" t="s">
        <v>620</v>
      </c>
      <c r="S12" s="615" t="s">
        <v>620</v>
      </c>
      <c r="T12" s="616">
        <v>6.1609456195112475</v>
      </c>
      <c r="U12" s="616">
        <v>5.8657136231464122</v>
      </c>
      <c r="V12" s="616">
        <v>6.425942819489129</v>
      </c>
      <c r="W12" s="616">
        <v>5.5011122520427671</v>
      </c>
      <c r="X12" s="617">
        <v>5.3455988827290097</v>
      </c>
    </row>
    <row r="13" spans="1:24" ht="57">
      <c r="B13" s="664" t="s">
        <v>623</v>
      </c>
      <c r="C13" s="618">
        <v>2.5627051246097432</v>
      </c>
      <c r="D13" s="619">
        <v>3.0964949118255092</v>
      </c>
      <c r="E13" s="619">
        <v>3.4294108814284741</v>
      </c>
      <c r="F13" s="619">
        <v>3.6636498208307389</v>
      </c>
      <c r="G13" s="619">
        <v>3.6220719555688508</v>
      </c>
      <c r="H13" s="619">
        <v>3.3646850927347982</v>
      </c>
      <c r="I13" s="620">
        <v>3.8450896657215461</v>
      </c>
      <c r="J13" s="620">
        <v>3.6553540447948674</v>
      </c>
      <c r="K13" s="620">
        <v>3.7017896188413113</v>
      </c>
      <c r="L13" s="620">
        <v>2.2188311019513574</v>
      </c>
      <c r="M13" s="621">
        <v>2.2595068358624002</v>
      </c>
      <c r="N13" s="618">
        <v>3.468160738343895</v>
      </c>
      <c r="O13" s="619">
        <v>4.4782355613292975</v>
      </c>
      <c r="P13" s="619">
        <v>4.599000643531852</v>
      </c>
      <c r="Q13" s="619">
        <v>4.6840162706431014</v>
      </c>
      <c r="R13" s="619">
        <v>4.5356586586466987</v>
      </c>
      <c r="S13" s="619">
        <v>4.1344893852112428</v>
      </c>
      <c r="T13" s="619">
        <v>4.744720525021588</v>
      </c>
      <c r="U13" s="620">
        <v>4.3543664259964761</v>
      </c>
      <c r="V13" s="620">
        <v>4.4366775275181798</v>
      </c>
      <c r="W13" s="620">
        <v>2.37187163626785</v>
      </c>
      <c r="X13" s="621">
        <v>2.5569641200545199</v>
      </c>
    </row>
    <row r="14" spans="1:24" ht="28.5">
      <c r="B14" s="667" t="s">
        <v>624</v>
      </c>
      <c r="C14" s="758">
        <v>6.8923814403837396</v>
      </c>
      <c r="D14" s="610">
        <v>7.2781534337726734</v>
      </c>
      <c r="E14" s="610">
        <v>6.3606226140855346</v>
      </c>
      <c r="F14" s="610">
        <v>5.9723485553049454</v>
      </c>
      <c r="G14" s="610">
        <v>3.1673695989966859</v>
      </c>
      <c r="H14" s="610">
        <v>0.37549239101330717</v>
      </c>
      <c r="I14" s="611">
        <v>10.163554284585301</v>
      </c>
      <c r="J14" s="611">
        <v>1.0483774444315279</v>
      </c>
      <c r="K14" s="611">
        <v>4.4158366390742003</v>
      </c>
      <c r="L14" s="611">
        <v>-22.1654612199174</v>
      </c>
      <c r="M14" s="612">
        <v>2.95466342593213</v>
      </c>
      <c r="N14" s="755">
        <v>7.7755097795423476</v>
      </c>
      <c r="O14" s="610">
        <v>8.7335566803102793</v>
      </c>
      <c r="P14" s="610">
        <v>5.1938066061604697</v>
      </c>
      <c r="Q14" s="610">
        <v>5.2160531182229501</v>
      </c>
      <c r="R14" s="610">
        <v>3.4699347287029298</v>
      </c>
      <c r="S14" s="610">
        <v>0.96154959180303301</v>
      </c>
      <c r="T14" s="622">
        <v>10.543972227713599</v>
      </c>
      <c r="U14" s="623">
        <v>0.35573340173146301</v>
      </c>
      <c r="V14" s="623">
        <v>5.4189563213128498</v>
      </c>
      <c r="W14" s="623">
        <v>-22.067295515833798</v>
      </c>
      <c r="X14" s="759">
        <v>3.1684706777568801</v>
      </c>
    </row>
    <row r="15" spans="1:24" ht="28.5">
      <c r="B15" s="667" t="s">
        <v>625</v>
      </c>
      <c r="C15" s="755">
        <v>3.2314438830015382</v>
      </c>
      <c r="D15" s="610">
        <v>6.002527229131573</v>
      </c>
      <c r="E15" s="610">
        <v>6.8445789621217603</v>
      </c>
      <c r="F15" s="610">
        <v>6.5350410038816449</v>
      </c>
      <c r="G15" s="610">
        <v>5.1753153146011632</v>
      </c>
      <c r="H15" s="610">
        <v>3.1611592957169519</v>
      </c>
      <c r="I15" s="611">
        <v>4.6027696094284405</v>
      </c>
      <c r="J15" s="611">
        <v>4.0392533215236206</v>
      </c>
      <c r="K15" s="611">
        <v>5.7409848922319711</v>
      </c>
      <c r="L15" s="611">
        <v>-5.6165332269066921</v>
      </c>
      <c r="M15" s="612">
        <v>-5.1769219042742503</v>
      </c>
      <c r="N15" s="755">
        <v>3.6217113334683635</v>
      </c>
      <c r="O15" s="610">
        <v>5.9355154227451505</v>
      </c>
      <c r="P15" s="610">
        <v>7.2057327938409372</v>
      </c>
      <c r="Q15" s="610">
        <v>6.3933064001230182</v>
      </c>
      <c r="R15" s="610">
        <v>4.6378666860178743</v>
      </c>
      <c r="S15" s="610">
        <v>3.1976425510219189</v>
      </c>
      <c r="T15" s="610">
        <v>4.9254357176732775</v>
      </c>
      <c r="U15" s="611">
        <v>3.8689783711486361</v>
      </c>
      <c r="V15" s="611">
        <v>5.4036199106770217</v>
      </c>
      <c r="W15" s="611">
        <v>-5.1483210541897337</v>
      </c>
      <c r="X15" s="612">
        <v>-4.0418569841475707</v>
      </c>
    </row>
    <row r="16" spans="1:24" ht="28.5">
      <c r="B16" s="667" t="s">
        <v>626</v>
      </c>
      <c r="C16" s="755">
        <v>5.9857079532890687</v>
      </c>
      <c r="D16" s="610">
        <v>4.2486602842598957</v>
      </c>
      <c r="E16" s="610">
        <v>4.6796823696631771</v>
      </c>
      <c r="F16" s="610">
        <v>6.0690708523187809</v>
      </c>
      <c r="G16" s="610">
        <v>5.9370521722762613</v>
      </c>
      <c r="H16" s="610">
        <v>4.6204887420909486</v>
      </c>
      <c r="I16" s="611">
        <v>5.2306503968733278</v>
      </c>
      <c r="J16" s="611">
        <v>4.2541388869434735</v>
      </c>
      <c r="K16" s="611">
        <v>4.1225018988234732</v>
      </c>
      <c r="L16" s="611">
        <v>-0.60058538029606567</v>
      </c>
      <c r="M16" s="612">
        <v>0.12243850097124599</v>
      </c>
      <c r="N16" s="755" t="s">
        <v>620</v>
      </c>
      <c r="O16" s="610">
        <v>4.617827360569529</v>
      </c>
      <c r="P16" s="610">
        <v>5.3770468288332305</v>
      </c>
      <c r="Q16" s="610">
        <v>5.9519236252630758</v>
      </c>
      <c r="R16" s="610">
        <v>6.2418599040559064</v>
      </c>
      <c r="S16" s="610">
        <v>4.6754352928364131</v>
      </c>
      <c r="T16" s="610">
        <v>5.0939591200642429</v>
      </c>
      <c r="U16" s="611">
        <v>4.0983986474380325</v>
      </c>
      <c r="V16" s="611">
        <v>4.2816674020453984</v>
      </c>
      <c r="W16" s="611">
        <v>-0.67299707797694686</v>
      </c>
      <c r="X16" s="612">
        <v>-6.1781155062029101E-2</v>
      </c>
    </row>
    <row r="17" spans="2:24" ht="28.5">
      <c r="B17" s="667" t="s">
        <v>627</v>
      </c>
      <c r="C17" s="755">
        <v>2.4399041401323198</v>
      </c>
      <c r="D17" s="610">
        <v>3.1037734513352317</v>
      </c>
      <c r="E17" s="610">
        <v>6.2269241052816318</v>
      </c>
      <c r="F17" s="610">
        <v>4.8030787167003961</v>
      </c>
      <c r="G17" s="610">
        <v>4.6505999565884082</v>
      </c>
      <c r="H17" s="610">
        <v>4.8247740430821429</v>
      </c>
      <c r="I17" s="611">
        <v>5.7586520662692893</v>
      </c>
      <c r="J17" s="611">
        <v>4.9878355524081739</v>
      </c>
      <c r="K17" s="611">
        <v>4.7124072704523963</v>
      </c>
      <c r="L17" s="611">
        <v>0.89465802434957076</v>
      </c>
      <c r="M17" s="612">
        <v>0.601476742378794</v>
      </c>
      <c r="N17" s="755" t="s">
        <v>620</v>
      </c>
      <c r="O17" s="610" t="s">
        <v>620</v>
      </c>
      <c r="P17" s="610" t="s">
        <v>620</v>
      </c>
      <c r="Q17" s="610">
        <v>4.6808909927862459</v>
      </c>
      <c r="R17" s="610">
        <v>4.7950369945318272</v>
      </c>
      <c r="S17" s="610">
        <v>4.6482231263095226</v>
      </c>
      <c r="T17" s="610">
        <v>5.9454573371468751</v>
      </c>
      <c r="U17" s="611">
        <v>4.8947010231253882</v>
      </c>
      <c r="V17" s="611">
        <v>4.4230766140148079</v>
      </c>
      <c r="W17" s="611">
        <v>0.69961797164630346</v>
      </c>
      <c r="X17" s="612">
        <v>0.489984114672392</v>
      </c>
    </row>
    <row r="18" spans="2:24" ht="29.25" thickBot="1">
      <c r="B18" s="760" t="s">
        <v>628</v>
      </c>
      <c r="C18" s="613" t="s">
        <v>620</v>
      </c>
      <c r="D18" s="614" t="s">
        <v>620</v>
      </c>
      <c r="E18" s="614" t="s">
        <v>620</v>
      </c>
      <c r="F18" s="614">
        <v>3.6787047085125311</v>
      </c>
      <c r="G18" s="614">
        <v>3.726059531938644</v>
      </c>
      <c r="H18" s="614">
        <v>5.298223470803781</v>
      </c>
      <c r="I18" s="624">
        <v>4.7431466183643707</v>
      </c>
      <c r="J18" s="624">
        <v>4.4668829095537648</v>
      </c>
      <c r="K18" s="624">
        <v>5.0964130999684611</v>
      </c>
      <c r="L18" s="624">
        <v>2.6911555973211003</v>
      </c>
      <c r="M18" s="625">
        <v>2.4054018181963901</v>
      </c>
      <c r="N18" s="613" t="s">
        <v>620</v>
      </c>
      <c r="O18" s="614" t="s">
        <v>620</v>
      </c>
      <c r="P18" s="614" t="s">
        <v>620</v>
      </c>
      <c r="Q18" s="614" t="s">
        <v>620</v>
      </c>
      <c r="R18" s="614" t="s">
        <v>620</v>
      </c>
      <c r="S18" s="614" t="s">
        <v>620</v>
      </c>
      <c r="T18" s="614">
        <v>4.7413936618336692</v>
      </c>
      <c r="U18" s="624">
        <v>4.5161010576905305</v>
      </c>
      <c r="V18" s="624">
        <v>4.8753749675208864</v>
      </c>
      <c r="W18" s="624">
        <v>2.6638726984086043</v>
      </c>
      <c r="X18" s="625">
        <v>2.2803739298644898</v>
      </c>
    </row>
    <row r="21" spans="2:24" ht="55.5" customHeight="1">
      <c r="B21" s="1506" t="s">
        <v>629</v>
      </c>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row>
    <row r="22" spans="2:24">
      <c r="B22" s="761" t="s">
        <v>630</v>
      </c>
      <c r="C22" s="762"/>
      <c r="D22" s="762"/>
      <c r="E22" s="762"/>
      <c r="F22" s="762"/>
      <c r="G22" s="762"/>
      <c r="H22" s="762"/>
      <c r="I22" s="762"/>
      <c r="J22" s="762"/>
      <c r="K22" s="762"/>
      <c r="L22" s="762"/>
      <c r="M22" s="762"/>
      <c r="N22" s="762"/>
      <c r="O22" s="762"/>
      <c r="P22" s="762"/>
      <c r="Q22" s="762"/>
      <c r="R22" s="762"/>
      <c r="S22" s="762"/>
      <c r="T22" s="762"/>
      <c r="U22" s="762"/>
      <c r="V22" s="762"/>
      <c r="W22" s="762"/>
      <c r="X22" s="762"/>
    </row>
  </sheetData>
  <mergeCells count="5">
    <mergeCell ref="B5:B6"/>
    <mergeCell ref="C5:M5"/>
    <mergeCell ref="N5:X5"/>
    <mergeCell ref="B3:X3"/>
    <mergeCell ref="B21:X21"/>
  </mergeCells>
  <hyperlinks>
    <hyperlink ref="A1" location="Contents!A1" display="Contents"/>
  </hyperlinks>
  <pageMargins left="0.7" right="0.7" top="0.75" bottom="0.75" header="0.3" footer="0.3"/>
  <ignoredErrors>
    <ignoredError sqref="S6:T6 I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8"/>
  <sheetViews>
    <sheetView zoomScaleNormal="100" workbookViewId="0"/>
  </sheetViews>
  <sheetFormatPr defaultColWidth="9.140625" defaultRowHeight="14.25"/>
  <cols>
    <col min="1" max="1" width="60.140625" style="227" customWidth="1"/>
    <col min="2" max="28" width="9.28515625" style="227" customWidth="1"/>
    <col min="29" max="29" width="14.5703125" style="227" customWidth="1"/>
    <col min="30" max="33" width="9.28515625" style="227" customWidth="1"/>
    <col min="34" max="34" width="16" style="227" customWidth="1"/>
    <col min="35" max="38" width="9.28515625" style="227" customWidth="1"/>
    <col min="39" max="39" width="10.28515625" style="227" customWidth="1"/>
    <col min="40" max="16384" width="9.140625" style="227"/>
  </cols>
  <sheetData>
    <row r="1" spans="1:48">
      <c r="A1" s="663" t="s">
        <v>703</v>
      </c>
      <c r="W1" s="228"/>
      <c r="X1" s="228"/>
      <c r="Y1" s="228"/>
      <c r="Z1" s="228"/>
      <c r="AA1" s="228"/>
      <c r="AM1" s="228"/>
      <c r="AV1" s="648" t="s">
        <v>673</v>
      </c>
    </row>
    <row r="3" spans="1:48" ht="14.25" customHeight="1">
      <c r="A3" s="1499" t="s">
        <v>632</v>
      </c>
      <c r="B3" s="1499"/>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499"/>
      <c r="AQ3" s="1499"/>
      <c r="AR3" s="1499"/>
      <c r="AS3" s="1499"/>
      <c r="AT3" s="1499"/>
      <c r="AU3" s="1499"/>
      <c r="AV3" s="1499"/>
    </row>
    <row r="4" spans="1:48" ht="15" thickBot="1">
      <c r="A4" s="229"/>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row>
    <row r="5" spans="1:48" ht="42" customHeight="1" thickBot="1">
      <c r="A5" s="1526" t="s">
        <v>633</v>
      </c>
      <c r="B5" s="1511" t="s">
        <v>634</v>
      </c>
      <c r="C5" s="1512"/>
      <c r="D5" s="1512"/>
      <c r="E5" s="1512"/>
      <c r="F5" s="1512"/>
      <c r="G5" s="1513"/>
      <c r="H5" s="1507" t="s">
        <v>635</v>
      </c>
      <c r="I5" s="1508"/>
      <c r="J5" s="1508"/>
      <c r="K5" s="1508"/>
      <c r="L5" s="1508"/>
      <c r="M5" s="1514"/>
      <c r="N5" s="1507" t="s">
        <v>636</v>
      </c>
      <c r="O5" s="1508"/>
      <c r="P5" s="1508"/>
      <c r="Q5" s="1508"/>
      <c r="R5" s="1508"/>
      <c r="S5" s="1514"/>
      <c r="T5" s="1521" t="s">
        <v>637</v>
      </c>
      <c r="U5" s="1522"/>
      <c r="V5" s="1522"/>
      <c r="W5" s="1522"/>
      <c r="X5" s="1522"/>
      <c r="Y5" s="1523"/>
      <c r="Z5" s="1507" t="s">
        <v>638</v>
      </c>
      <c r="AA5" s="1508"/>
      <c r="AB5" s="1508"/>
      <c r="AC5" s="1508"/>
      <c r="AD5" s="1508"/>
      <c r="AE5" s="1514"/>
      <c r="AF5" s="1507" t="s">
        <v>639</v>
      </c>
      <c r="AG5" s="1508"/>
      <c r="AH5" s="1508"/>
      <c r="AI5" s="1508"/>
      <c r="AJ5" s="1508"/>
      <c r="AK5" s="1514"/>
      <c r="AL5" s="1507" t="s">
        <v>640</v>
      </c>
      <c r="AM5" s="1508"/>
      <c r="AN5" s="1514"/>
      <c r="AO5" s="1507" t="s">
        <v>641</v>
      </c>
      <c r="AP5" s="1514"/>
      <c r="AQ5" s="1518" t="s">
        <v>642</v>
      </c>
      <c r="AR5" s="1519"/>
      <c r="AS5" s="1519"/>
      <c r="AT5" s="1519"/>
      <c r="AU5" s="1519"/>
      <c r="AV5" s="1520"/>
    </row>
    <row r="6" spans="1:48" ht="15" thickBot="1">
      <c r="A6" s="1527"/>
      <c r="B6" s="230">
        <v>2018</v>
      </c>
      <c r="C6" s="231">
        <v>2019</v>
      </c>
      <c r="D6" s="232">
        <v>2020</v>
      </c>
      <c r="E6" s="232">
        <v>2021</v>
      </c>
      <c r="F6" s="232">
        <v>2022</v>
      </c>
      <c r="G6" s="233">
        <v>2023</v>
      </c>
      <c r="H6" s="230">
        <v>2018</v>
      </c>
      <c r="I6" s="231">
        <v>2019</v>
      </c>
      <c r="J6" s="232">
        <v>2020</v>
      </c>
      <c r="K6" s="231">
        <v>2021</v>
      </c>
      <c r="L6" s="232">
        <v>2022</v>
      </c>
      <c r="M6" s="233">
        <v>2023</v>
      </c>
      <c r="N6" s="234">
        <v>2018</v>
      </c>
      <c r="O6" s="231">
        <v>2019</v>
      </c>
      <c r="P6" s="232">
        <v>2020</v>
      </c>
      <c r="Q6" s="232">
        <v>2021</v>
      </c>
      <c r="R6" s="232">
        <v>2022</v>
      </c>
      <c r="S6" s="233">
        <v>2023</v>
      </c>
      <c r="T6" s="235">
        <v>2018</v>
      </c>
      <c r="U6" s="236">
        <v>2019</v>
      </c>
      <c r="V6" s="237">
        <v>2020</v>
      </c>
      <c r="W6" s="236">
        <v>2021</v>
      </c>
      <c r="X6" s="430">
        <v>2022</v>
      </c>
      <c r="Y6" s="238">
        <v>2023</v>
      </c>
      <c r="Z6" s="230">
        <v>2018</v>
      </c>
      <c r="AA6" s="231">
        <v>2019</v>
      </c>
      <c r="AB6" s="232">
        <v>2020</v>
      </c>
      <c r="AC6" s="231">
        <v>2021</v>
      </c>
      <c r="AD6" s="266">
        <v>2022</v>
      </c>
      <c r="AE6" s="233">
        <v>2023</v>
      </c>
      <c r="AF6" s="234">
        <v>2018</v>
      </c>
      <c r="AG6" s="231">
        <v>2019</v>
      </c>
      <c r="AH6" s="232">
        <v>2020</v>
      </c>
      <c r="AI6" s="231">
        <v>2021</v>
      </c>
      <c r="AJ6" s="266">
        <v>2022</v>
      </c>
      <c r="AK6" s="233">
        <v>2023</v>
      </c>
      <c r="AL6" s="267">
        <v>2021</v>
      </c>
      <c r="AM6" s="232">
        <v>2022</v>
      </c>
      <c r="AN6" s="233">
        <v>2023</v>
      </c>
      <c r="AO6" s="267">
        <v>2022</v>
      </c>
      <c r="AP6" s="233">
        <v>2023</v>
      </c>
      <c r="AQ6" s="763">
        <v>2018</v>
      </c>
      <c r="AR6" s="764">
        <v>2019</v>
      </c>
      <c r="AS6" s="765">
        <v>2020</v>
      </c>
      <c r="AT6" s="765">
        <v>2021</v>
      </c>
      <c r="AU6" s="765">
        <v>2022</v>
      </c>
      <c r="AV6" s="766">
        <v>2023</v>
      </c>
    </row>
    <row r="7" spans="1:48" ht="28.5">
      <c r="A7" s="767" t="s">
        <v>643</v>
      </c>
      <c r="B7" s="240">
        <v>14.60252773721786</v>
      </c>
      <c r="C7" s="241">
        <v>15.473487414564518</v>
      </c>
      <c r="D7" s="242">
        <v>14.116677277822667</v>
      </c>
      <c r="E7" s="242">
        <v>13.009721135949304</v>
      </c>
      <c r="F7" s="242">
        <v>10.589856540100728</v>
      </c>
      <c r="G7" s="243">
        <v>9.5783093804253294</v>
      </c>
      <c r="H7" s="240">
        <v>7.080221711607166</v>
      </c>
      <c r="I7" s="241">
        <v>6.2680591293556809</v>
      </c>
      <c r="J7" s="242">
        <v>5.7635072262343785</v>
      </c>
      <c r="K7" s="241">
        <v>5.9067879689156344</v>
      </c>
      <c r="L7" s="242">
        <v>5.3863352639499773</v>
      </c>
      <c r="M7" s="243">
        <v>4.4799709370283267</v>
      </c>
      <c r="N7" s="244" t="s">
        <v>739</v>
      </c>
      <c r="O7" s="245">
        <v>100</v>
      </c>
      <c r="P7" s="242">
        <v>4.0582712205477902</v>
      </c>
      <c r="Q7" s="242">
        <v>5.4493511399649561</v>
      </c>
      <c r="R7" s="242">
        <v>4.2483497178522862</v>
      </c>
      <c r="S7" s="243">
        <v>3.6573861089411732</v>
      </c>
      <c r="T7" s="246">
        <v>10.625238273155709</v>
      </c>
      <c r="U7" s="247">
        <v>10.307251828128972</v>
      </c>
      <c r="V7" s="248">
        <v>9.3229552123277983</v>
      </c>
      <c r="W7" s="247">
        <v>9.0931206387195402</v>
      </c>
      <c r="X7" s="431">
        <v>7.7117664344084051</v>
      </c>
      <c r="Y7" s="249">
        <v>6.6372400742649953</v>
      </c>
      <c r="Z7" s="240">
        <v>33.723294238821602</v>
      </c>
      <c r="AA7" s="241">
        <v>35.509097764491941</v>
      </c>
      <c r="AB7" s="242">
        <v>34.316912025617199</v>
      </c>
      <c r="AC7" s="241">
        <v>33.128249912143872</v>
      </c>
      <c r="AD7" s="268">
        <v>29.348619921254581</v>
      </c>
      <c r="AE7" s="243">
        <v>28.418356264539785</v>
      </c>
      <c r="AF7" s="262">
        <v>11.826185596136284</v>
      </c>
      <c r="AG7" s="241">
        <v>11.782230339461258</v>
      </c>
      <c r="AH7" s="242">
        <v>10.162809567942055</v>
      </c>
      <c r="AI7" s="241">
        <v>8.6098164360578195</v>
      </c>
      <c r="AJ7" s="268">
        <v>6.1950069453945611</v>
      </c>
      <c r="AK7" s="243">
        <v>5.2235416733053128</v>
      </c>
      <c r="AL7" s="269">
        <v>16.235178237553917</v>
      </c>
      <c r="AM7" s="242">
        <v>6.0709028538108711</v>
      </c>
      <c r="AN7" s="243">
        <v>5.5462539115849827</v>
      </c>
      <c r="AO7" s="269">
        <v>6.8162546460642961</v>
      </c>
      <c r="AP7" s="243">
        <v>23.897679670279047</v>
      </c>
      <c r="AQ7" s="246">
        <v>23.329621232373814</v>
      </c>
      <c r="AR7" s="247">
        <v>24.47411223673647</v>
      </c>
      <c r="AS7" s="248">
        <v>23.13395727570142</v>
      </c>
      <c r="AT7" s="248">
        <v>22.414479634109508</v>
      </c>
      <c r="AU7" s="432">
        <v>19.002660807403132</v>
      </c>
      <c r="AV7" s="768">
        <v>18.122784931943052</v>
      </c>
    </row>
    <row r="8" spans="1:48" ht="28.5">
      <c r="A8" s="767" t="s">
        <v>644</v>
      </c>
      <c r="B8" s="769">
        <v>85.397472262782145</v>
      </c>
      <c r="C8" s="626">
        <v>84.526512585435484</v>
      </c>
      <c r="D8" s="627">
        <v>85.88332272217734</v>
      </c>
      <c r="E8" s="627">
        <v>86.990278864050694</v>
      </c>
      <c r="F8" s="627">
        <v>89.410143459899274</v>
      </c>
      <c r="G8" s="628">
        <v>90.421690619574676</v>
      </c>
      <c r="H8" s="769">
        <v>92.919778288392834</v>
      </c>
      <c r="I8" s="626">
        <v>93.731940870644323</v>
      </c>
      <c r="J8" s="627">
        <v>94.236492773765619</v>
      </c>
      <c r="K8" s="626">
        <v>94.093212031084363</v>
      </c>
      <c r="L8" s="627">
        <v>94.613664736050026</v>
      </c>
      <c r="M8" s="628">
        <v>95.520029062971673</v>
      </c>
      <c r="N8" s="629" t="s">
        <v>739</v>
      </c>
      <c r="O8" s="630">
        <v>0</v>
      </c>
      <c r="P8" s="627">
        <v>95.94172877945222</v>
      </c>
      <c r="Q8" s="627">
        <v>94.550648860035039</v>
      </c>
      <c r="R8" s="627">
        <v>95.751650282147708</v>
      </c>
      <c r="S8" s="628">
        <f>100-S7</f>
        <v>96.342613891058832</v>
      </c>
      <c r="T8" s="770">
        <v>89.374761726844298</v>
      </c>
      <c r="U8" s="631">
        <v>89.692748171871031</v>
      </c>
      <c r="V8" s="632">
        <v>90.677044787672202</v>
      </c>
      <c r="W8" s="631">
        <v>90.90687936128046</v>
      </c>
      <c r="X8" s="633">
        <v>92.288233565591597</v>
      </c>
      <c r="Y8" s="637">
        <v>93.362759925735006</v>
      </c>
      <c r="Z8" s="769">
        <v>66.276705761178391</v>
      </c>
      <c r="AA8" s="626">
        <v>64.490902235508059</v>
      </c>
      <c r="AB8" s="627">
        <v>65.683087974382786</v>
      </c>
      <c r="AC8" s="626">
        <v>66.871750087856128</v>
      </c>
      <c r="AD8" s="634">
        <v>70.651380078745419</v>
      </c>
      <c r="AE8" s="628">
        <v>71.581643735460219</v>
      </c>
      <c r="AF8" s="638">
        <v>88.173814403863716</v>
      </c>
      <c r="AG8" s="626">
        <v>88.21776966053875</v>
      </c>
      <c r="AH8" s="627">
        <v>89.837190432057952</v>
      </c>
      <c r="AI8" s="626">
        <v>91.390183563942173</v>
      </c>
      <c r="AJ8" s="634">
        <v>93.804993054605433</v>
      </c>
      <c r="AK8" s="628">
        <v>94.776458326694694</v>
      </c>
      <c r="AL8" s="771">
        <v>83.76482176244609</v>
      </c>
      <c r="AM8" s="627">
        <v>93.929097146189122</v>
      </c>
      <c r="AN8" s="628">
        <v>94.453746088415016</v>
      </c>
      <c r="AO8" s="771">
        <v>93.183745353935706</v>
      </c>
      <c r="AP8" s="628">
        <v>76.102320329720953</v>
      </c>
      <c r="AQ8" s="770">
        <v>76.67037876762619</v>
      </c>
      <c r="AR8" s="631">
        <v>75.525887763263526</v>
      </c>
      <c r="AS8" s="632">
        <v>76.86604272429858</v>
      </c>
      <c r="AT8" s="632">
        <v>77.585520365890488</v>
      </c>
      <c r="AU8" s="635">
        <v>80.997339192596868</v>
      </c>
      <c r="AV8" s="768">
        <v>81.877215068056955</v>
      </c>
    </row>
    <row r="9" spans="1:48" ht="28.5">
      <c r="A9" s="767" t="s">
        <v>645</v>
      </c>
      <c r="B9" s="769">
        <v>99.473827330287719</v>
      </c>
      <c r="C9" s="626">
        <v>98.985491570608161</v>
      </c>
      <c r="D9" s="627">
        <v>98.308685525469059</v>
      </c>
      <c r="E9" s="627">
        <v>97.505718646146903</v>
      </c>
      <c r="F9" s="627">
        <v>95.648450773555624</v>
      </c>
      <c r="G9" s="628">
        <v>94.448963670077518</v>
      </c>
      <c r="H9" s="772">
        <v>100</v>
      </c>
      <c r="I9" s="245">
        <v>100</v>
      </c>
      <c r="J9" s="636">
        <v>100</v>
      </c>
      <c r="K9" s="630">
        <v>100</v>
      </c>
      <c r="L9" s="627">
        <v>99.607364249540083</v>
      </c>
      <c r="M9" s="628">
        <v>100</v>
      </c>
      <c r="N9" s="629" t="s">
        <v>739</v>
      </c>
      <c r="O9" s="626">
        <v>100</v>
      </c>
      <c r="P9" s="627">
        <v>93.424021464247346</v>
      </c>
      <c r="Q9" s="627">
        <v>98.926058826749099</v>
      </c>
      <c r="R9" s="627">
        <v>99.887800759447003</v>
      </c>
      <c r="S9" s="628">
        <v>100</v>
      </c>
      <c r="T9" s="770">
        <v>99.753970732813031</v>
      </c>
      <c r="U9" s="631">
        <v>99.509551642464203</v>
      </c>
      <c r="V9" s="632">
        <v>99.105565089618651</v>
      </c>
      <c r="W9" s="631">
        <v>98.836454307948031</v>
      </c>
      <c r="X9" s="633">
        <v>97.872542789714188</v>
      </c>
      <c r="Y9" s="637">
        <v>97.543394727267312</v>
      </c>
      <c r="Z9" s="769">
        <v>99.729369687375652</v>
      </c>
      <c r="AA9" s="626">
        <v>98.973768475922768</v>
      </c>
      <c r="AB9" s="627">
        <v>97.937404816728375</v>
      </c>
      <c r="AC9" s="626">
        <v>97.18807961377837</v>
      </c>
      <c r="AD9" s="634">
        <v>95.116868196087822</v>
      </c>
      <c r="AE9" s="628">
        <v>93.767267084179295</v>
      </c>
      <c r="AF9" s="638">
        <v>100</v>
      </c>
      <c r="AG9" s="626">
        <v>100</v>
      </c>
      <c r="AH9" s="627">
        <v>100</v>
      </c>
      <c r="AI9" s="626">
        <v>100</v>
      </c>
      <c r="AJ9" s="634">
        <v>100</v>
      </c>
      <c r="AK9" s="628">
        <v>100</v>
      </c>
      <c r="AL9" s="771">
        <v>99.114764356726084</v>
      </c>
      <c r="AM9" s="627">
        <v>99.840070437930422</v>
      </c>
      <c r="AN9" s="628">
        <v>100.00000000000003</v>
      </c>
      <c r="AO9" s="771">
        <v>100</v>
      </c>
      <c r="AP9" s="628">
        <v>97.005005676117094</v>
      </c>
      <c r="AQ9" s="770">
        <v>99.875199633589034</v>
      </c>
      <c r="AR9" s="631">
        <v>99.500375338105883</v>
      </c>
      <c r="AS9" s="632">
        <v>99.010963239780608</v>
      </c>
      <c r="AT9" s="632">
        <v>98.715486099960586</v>
      </c>
      <c r="AU9" s="635">
        <v>97.769320484589201</v>
      </c>
      <c r="AV9" s="768">
        <v>97.027132602952719</v>
      </c>
    </row>
    <row r="10" spans="1:48" ht="29.25" thickBot="1">
      <c r="A10" s="773" t="s">
        <v>646</v>
      </c>
      <c r="B10" s="250">
        <v>0.52617266971228804</v>
      </c>
      <c r="C10" s="251">
        <v>1.0145084293918327</v>
      </c>
      <c r="D10" s="252">
        <v>1.6913144745309412</v>
      </c>
      <c r="E10" s="252">
        <v>2.4942813538530895</v>
      </c>
      <c r="F10" s="252">
        <v>4.3515492264443765</v>
      </c>
      <c r="G10" s="253">
        <v>5.5510363299224821</v>
      </c>
      <c r="H10" s="254">
        <v>0</v>
      </c>
      <c r="I10" s="255">
        <v>0</v>
      </c>
      <c r="J10" s="256">
        <v>0</v>
      </c>
      <c r="K10" s="255">
        <v>0</v>
      </c>
      <c r="L10" s="252">
        <v>0.39263575045991672</v>
      </c>
      <c r="M10" s="253">
        <v>0</v>
      </c>
      <c r="N10" s="257" t="s">
        <v>739</v>
      </c>
      <c r="O10" s="251">
        <v>0</v>
      </c>
      <c r="P10" s="252">
        <v>6.5759785357526388</v>
      </c>
      <c r="Q10" s="252">
        <v>1.0739411732508699</v>
      </c>
      <c r="R10" s="252">
        <v>0.11219924055299657</v>
      </c>
      <c r="S10" s="253">
        <v>0</v>
      </c>
      <c r="T10" s="258">
        <v>0.24602926718696949</v>
      </c>
      <c r="U10" s="259">
        <v>0.49044835753579719</v>
      </c>
      <c r="V10" s="260">
        <v>0.89443491038134937</v>
      </c>
      <c r="W10" s="259">
        <v>1.1635456920519687</v>
      </c>
      <c r="X10" s="433">
        <v>2.1274572102858116</v>
      </c>
      <c r="Y10" s="261">
        <v>2.4566052727326877</v>
      </c>
      <c r="Z10" s="250">
        <f>100-Z9</f>
        <v>0.27063031262434833</v>
      </c>
      <c r="AA10" s="251">
        <f t="shared" ref="AA10:AD10" si="0">100-AA9</f>
        <v>1.0262315240772324</v>
      </c>
      <c r="AB10" s="251">
        <f t="shared" si="0"/>
        <v>2.0625951832716254</v>
      </c>
      <c r="AC10" s="251">
        <f t="shared" si="0"/>
        <v>2.8119203862216295</v>
      </c>
      <c r="AD10" s="252">
        <f t="shared" si="0"/>
        <v>4.8831318039121783</v>
      </c>
      <c r="AE10" s="253">
        <v>6.232732915820705</v>
      </c>
      <c r="AF10" s="263">
        <v>0</v>
      </c>
      <c r="AG10" s="251">
        <v>0</v>
      </c>
      <c r="AH10" s="252">
        <v>0</v>
      </c>
      <c r="AI10" s="251">
        <v>0</v>
      </c>
      <c r="AJ10" s="270">
        <v>0</v>
      </c>
      <c r="AK10" s="253">
        <v>0</v>
      </c>
      <c r="AL10" s="271">
        <v>0.88523564327393012</v>
      </c>
      <c r="AM10" s="252">
        <v>0.15992956206957842</v>
      </c>
      <c r="AN10" s="253">
        <v>0</v>
      </c>
      <c r="AO10" s="271">
        <v>0</v>
      </c>
      <c r="AP10" s="253">
        <v>2.9949943238829064</v>
      </c>
      <c r="AQ10" s="258">
        <v>0.12480036641096603</v>
      </c>
      <c r="AR10" s="259">
        <v>0.49962466189411714</v>
      </c>
      <c r="AS10" s="260">
        <v>0.98903676021939191</v>
      </c>
      <c r="AT10" s="260">
        <v>1.2845139000394141</v>
      </c>
      <c r="AU10" s="434">
        <v>2.2306795154107988</v>
      </c>
      <c r="AV10" s="774">
        <v>2.9728673970472812</v>
      </c>
    </row>
    <row r="11" spans="1:48" ht="15" thickBot="1"/>
    <row r="12" spans="1:48" ht="44.45" customHeight="1" thickBot="1">
      <c r="A12" s="1524" t="s">
        <v>647</v>
      </c>
      <c r="B12" s="1511" t="s">
        <v>634</v>
      </c>
      <c r="C12" s="1512"/>
      <c r="D12" s="1512"/>
      <c r="E12" s="1512"/>
      <c r="F12" s="1512"/>
      <c r="G12" s="1513"/>
      <c r="H12" s="1507" t="s">
        <v>635</v>
      </c>
      <c r="I12" s="1508"/>
      <c r="J12" s="1508"/>
      <c r="K12" s="1508"/>
      <c r="L12" s="1508"/>
      <c r="M12" s="1514"/>
      <c r="N12" s="1507" t="s">
        <v>636</v>
      </c>
      <c r="O12" s="1508"/>
      <c r="P12" s="1508"/>
      <c r="Q12" s="1508"/>
      <c r="R12" s="1508"/>
      <c r="S12" s="1514"/>
      <c r="T12" s="1521" t="s">
        <v>637</v>
      </c>
      <c r="U12" s="1522"/>
      <c r="V12" s="1522"/>
      <c r="W12" s="1522"/>
      <c r="X12" s="1522"/>
      <c r="Y12" s="1523"/>
      <c r="Z12" s="1507" t="s">
        <v>638</v>
      </c>
      <c r="AA12" s="1508"/>
      <c r="AB12" s="1508"/>
      <c r="AC12" s="1508"/>
      <c r="AD12" s="1508"/>
      <c r="AE12" s="1514"/>
      <c r="AF12" s="1507" t="s">
        <v>639</v>
      </c>
      <c r="AG12" s="1508"/>
      <c r="AH12" s="1508"/>
      <c r="AI12" s="1508"/>
      <c r="AJ12" s="1508"/>
      <c r="AK12" s="1514"/>
      <c r="AL12" s="1507" t="s">
        <v>640</v>
      </c>
      <c r="AM12" s="1508"/>
      <c r="AN12" s="1514"/>
      <c r="AO12" s="1508" t="s">
        <v>641</v>
      </c>
      <c r="AP12" s="1514"/>
      <c r="AQ12" s="1518" t="s">
        <v>642</v>
      </c>
      <c r="AR12" s="1519"/>
      <c r="AS12" s="1519"/>
      <c r="AT12" s="1519"/>
      <c r="AU12" s="1519"/>
      <c r="AV12" s="1520"/>
    </row>
    <row r="13" spans="1:48" ht="15" thickBot="1">
      <c r="A13" s="1525"/>
      <c r="B13" s="230">
        <v>2018</v>
      </c>
      <c r="C13" s="231">
        <v>2019</v>
      </c>
      <c r="D13" s="232">
        <v>2020</v>
      </c>
      <c r="E13" s="232">
        <v>2021</v>
      </c>
      <c r="F13" s="232">
        <v>2022</v>
      </c>
      <c r="G13" s="233">
        <v>2023</v>
      </c>
      <c r="H13" s="230">
        <v>2018</v>
      </c>
      <c r="I13" s="231">
        <v>2019</v>
      </c>
      <c r="J13" s="232">
        <v>2020</v>
      </c>
      <c r="K13" s="231">
        <v>2021</v>
      </c>
      <c r="L13" s="232">
        <v>2022</v>
      </c>
      <c r="M13" s="233">
        <v>2023</v>
      </c>
      <c r="N13" s="234">
        <v>2018</v>
      </c>
      <c r="O13" s="231">
        <v>2019</v>
      </c>
      <c r="P13" s="232">
        <v>2020</v>
      </c>
      <c r="Q13" s="232">
        <v>2021</v>
      </c>
      <c r="R13" s="232">
        <v>2022</v>
      </c>
      <c r="S13" s="233">
        <v>2023</v>
      </c>
      <c r="T13" s="235">
        <v>2018</v>
      </c>
      <c r="U13" s="236">
        <v>2019</v>
      </c>
      <c r="V13" s="237">
        <v>2020</v>
      </c>
      <c r="W13" s="236">
        <v>2021</v>
      </c>
      <c r="X13" s="237">
        <v>2022</v>
      </c>
      <c r="Y13" s="238">
        <v>2023</v>
      </c>
      <c r="Z13" s="230">
        <v>2018</v>
      </c>
      <c r="AA13" s="231">
        <v>2019</v>
      </c>
      <c r="AB13" s="232">
        <v>2020</v>
      </c>
      <c r="AC13" s="231">
        <v>2021</v>
      </c>
      <c r="AD13" s="266">
        <v>2022</v>
      </c>
      <c r="AE13" s="233">
        <v>2023</v>
      </c>
      <c r="AF13" s="234">
        <v>2018</v>
      </c>
      <c r="AG13" s="231">
        <v>2019</v>
      </c>
      <c r="AH13" s="232">
        <v>2020</v>
      </c>
      <c r="AI13" s="231">
        <v>2021</v>
      </c>
      <c r="AJ13" s="266">
        <v>2022</v>
      </c>
      <c r="AK13" s="233">
        <v>2023</v>
      </c>
      <c r="AL13" s="267">
        <v>2021</v>
      </c>
      <c r="AM13" s="232">
        <v>2022</v>
      </c>
      <c r="AN13" s="233">
        <v>2023</v>
      </c>
      <c r="AO13" s="272">
        <v>2022</v>
      </c>
      <c r="AP13" s="239">
        <v>2023</v>
      </c>
      <c r="AQ13" s="775">
        <v>2018</v>
      </c>
      <c r="AR13" s="776">
        <v>2019</v>
      </c>
      <c r="AS13" s="777">
        <v>2020</v>
      </c>
      <c r="AT13" s="777">
        <v>2021</v>
      </c>
      <c r="AU13" s="777">
        <v>2022</v>
      </c>
      <c r="AV13" s="778">
        <v>2023</v>
      </c>
    </row>
    <row r="14" spans="1:48" ht="59.25" customHeight="1">
      <c r="A14" s="779" t="s">
        <v>648</v>
      </c>
      <c r="B14" s="240">
        <v>73.330856144376284</v>
      </c>
      <c r="C14" s="241">
        <v>76.206333159991587</v>
      </c>
      <c r="D14" s="242">
        <v>78.48303317426894</v>
      </c>
      <c r="E14" s="242">
        <v>82.104090426879566</v>
      </c>
      <c r="F14" s="242">
        <v>85.292505874763151</v>
      </c>
      <c r="G14" s="243">
        <v>90.176121608635214</v>
      </c>
      <c r="H14" s="240">
        <v>92.194457135792106</v>
      </c>
      <c r="I14" s="241">
        <v>91.229133469037819</v>
      </c>
      <c r="J14" s="242">
        <v>91.473353856691745</v>
      </c>
      <c r="K14" s="241">
        <v>94.166487511444004</v>
      </c>
      <c r="L14" s="242">
        <v>94.144354233431301</v>
      </c>
      <c r="M14" s="243">
        <v>95.757737465706157</v>
      </c>
      <c r="N14" s="244" t="s">
        <v>739</v>
      </c>
      <c r="O14" s="241">
        <v>82.698928017920508</v>
      </c>
      <c r="P14" s="242">
        <v>69.620369509468873</v>
      </c>
      <c r="Q14" s="242">
        <v>83.089399582852707</v>
      </c>
      <c r="R14" s="242">
        <v>88.848480405858723</v>
      </c>
      <c r="S14" s="243">
        <v>97.503364134720897</v>
      </c>
      <c r="T14" s="246">
        <v>83.374162583023107</v>
      </c>
      <c r="U14" s="247">
        <v>83.907628739553317</v>
      </c>
      <c r="V14" s="248">
        <v>84.966524111918858</v>
      </c>
      <c r="W14" s="247">
        <v>88.366577167331357</v>
      </c>
      <c r="X14" s="248">
        <v>89.975987709953003</v>
      </c>
      <c r="Y14" s="249">
        <v>93.402576624754644</v>
      </c>
      <c r="Z14" s="240">
        <v>66.146195815960368</v>
      </c>
      <c r="AA14" s="241">
        <v>69.930390302579127</v>
      </c>
      <c r="AB14" s="242">
        <v>71.148584504359803</v>
      </c>
      <c r="AC14" s="241">
        <v>75.235571232624082</v>
      </c>
      <c r="AD14" s="268">
        <v>79.500227580037517</v>
      </c>
      <c r="AE14" s="243">
        <v>85.315508953047768</v>
      </c>
      <c r="AF14" s="262">
        <v>83.255033425785925</v>
      </c>
      <c r="AG14" s="241">
        <v>79.156815348809545</v>
      </c>
      <c r="AH14" s="242">
        <v>79.763568067122137</v>
      </c>
      <c r="AI14" s="241">
        <v>83.270638951226672</v>
      </c>
      <c r="AJ14" s="268">
        <v>84.558341738429874</v>
      </c>
      <c r="AK14" s="243">
        <v>87.706973707893184</v>
      </c>
      <c r="AL14" s="269">
        <v>98.279618527688768</v>
      </c>
      <c r="AM14" s="242">
        <v>96.228194289027542</v>
      </c>
      <c r="AN14" s="243">
        <v>94.052341951915253</v>
      </c>
      <c r="AO14" s="273">
        <v>97.415959765310518</v>
      </c>
      <c r="AP14" s="273">
        <v>87.455736340000911</v>
      </c>
      <c r="AQ14" s="246">
        <v>75.365343524125635</v>
      </c>
      <c r="AR14" s="247">
        <v>74.66489581060786</v>
      </c>
      <c r="AS14" s="248">
        <v>75.635450421051118</v>
      </c>
      <c r="AT14" s="248">
        <v>79.610866841002263</v>
      </c>
      <c r="AU14" s="432">
        <v>82.362029327816003</v>
      </c>
      <c r="AV14" s="780">
        <v>86.603896517306083</v>
      </c>
    </row>
    <row r="15" spans="1:48" ht="28.5">
      <c r="A15" s="779" t="s">
        <v>649</v>
      </c>
      <c r="B15" s="769">
        <v>89.049047119456176</v>
      </c>
      <c r="C15" s="626">
        <v>90.096773677313109</v>
      </c>
      <c r="D15" s="627">
        <v>91.022216843712684</v>
      </c>
      <c r="E15" s="627">
        <v>92.024084723084144</v>
      </c>
      <c r="F15" s="627">
        <v>94.375910543386397</v>
      </c>
      <c r="G15" s="628">
        <v>97.91082246494895</v>
      </c>
      <c r="H15" s="769">
        <v>99.677482856656198</v>
      </c>
      <c r="I15" s="626">
        <v>99.258136692866401</v>
      </c>
      <c r="J15" s="627">
        <v>99.402990292001647</v>
      </c>
      <c r="K15" s="626">
        <v>99.563332578186305</v>
      </c>
      <c r="L15" s="627">
        <v>99.6357987128887</v>
      </c>
      <c r="M15" s="628">
        <v>99.705646509836114</v>
      </c>
      <c r="N15" s="629" t="s">
        <v>739</v>
      </c>
      <c r="O15" s="626">
        <v>98.728166200930858</v>
      </c>
      <c r="P15" s="627">
        <v>85.730396769230538</v>
      </c>
      <c r="Q15" s="627">
        <v>92.710863674516133</v>
      </c>
      <c r="R15" s="627">
        <v>95.401134457967913</v>
      </c>
      <c r="S15" s="628">
        <v>99.885132919174467</v>
      </c>
      <c r="T15" s="770">
        <v>93.611971852481346</v>
      </c>
      <c r="U15" s="631">
        <v>94.107253939477786</v>
      </c>
      <c r="V15" s="632">
        <v>94.521786514854853</v>
      </c>
      <c r="W15" s="631">
        <v>94.521786514854853</v>
      </c>
      <c r="X15" s="632">
        <v>96.197774013611564</v>
      </c>
      <c r="Y15" s="637">
        <v>98.116430730157319</v>
      </c>
      <c r="Z15" s="769">
        <v>88.684676747690048</v>
      </c>
      <c r="AA15" s="626">
        <v>94.349635765402226</v>
      </c>
      <c r="AB15" s="627">
        <v>92.786671021710589</v>
      </c>
      <c r="AC15" s="626">
        <v>92.702133352098897</v>
      </c>
      <c r="AD15" s="634">
        <v>95.042963509302254</v>
      </c>
      <c r="AE15" s="628">
        <v>97.159796962737218</v>
      </c>
      <c r="AF15" s="638">
        <v>99.999999808818202</v>
      </c>
      <c r="AG15" s="626">
        <v>98.107471082164238</v>
      </c>
      <c r="AH15" s="627">
        <v>95.351793753438514</v>
      </c>
      <c r="AI15" s="626">
        <v>98.739570234300388</v>
      </c>
      <c r="AJ15" s="634">
        <v>99.518379464545774</v>
      </c>
      <c r="AK15" s="628">
        <v>98.200488006813544</v>
      </c>
      <c r="AL15" s="771">
        <v>99.999990365060782</v>
      </c>
      <c r="AM15" s="627">
        <v>99.999999999999972</v>
      </c>
      <c r="AN15" s="628">
        <v>100.00003557290356</v>
      </c>
      <c r="AO15" s="639">
        <v>100.00000007606877</v>
      </c>
      <c r="AP15" s="639">
        <v>100.00000025631219</v>
      </c>
      <c r="AQ15" s="770">
        <v>94.588520810333719</v>
      </c>
      <c r="AR15" s="631">
        <v>95.513771167510541</v>
      </c>
      <c r="AS15" s="632">
        <v>95.045760704830755</v>
      </c>
      <c r="AT15" s="632">
        <v>93.274014224750715</v>
      </c>
      <c r="AU15" s="635">
        <v>96.216750236407037</v>
      </c>
      <c r="AV15" s="768">
        <v>96.450759016525964</v>
      </c>
    </row>
    <row r="16" spans="1:48" ht="28.5">
      <c r="A16" s="779" t="s">
        <v>650</v>
      </c>
      <c r="B16" s="769">
        <v>61.061482222343557</v>
      </c>
      <c r="C16" s="626">
        <v>65.042024328603048</v>
      </c>
      <c r="D16" s="627">
        <v>66.138688822370284</v>
      </c>
      <c r="E16" s="627">
        <v>62.114042189984062</v>
      </c>
      <c r="F16" s="627">
        <v>65.250170697492052</v>
      </c>
      <c r="G16" s="628">
        <v>67.38074262818202</v>
      </c>
      <c r="H16" s="769">
        <v>68.832950009176486</v>
      </c>
      <c r="I16" s="626">
        <v>67.54307042084082</v>
      </c>
      <c r="J16" s="627">
        <v>67.856856306762339</v>
      </c>
      <c r="K16" s="626">
        <v>67.489032338868498</v>
      </c>
      <c r="L16" s="627">
        <v>70.600247669056117</v>
      </c>
      <c r="M16" s="628">
        <v>67.88409324165039</v>
      </c>
      <c r="N16" s="629" t="s">
        <v>739</v>
      </c>
      <c r="O16" s="626">
        <v>98.034252068376404</v>
      </c>
      <c r="P16" s="627">
        <v>59.618899183615049</v>
      </c>
      <c r="Q16" s="627">
        <v>65.151553090563425</v>
      </c>
      <c r="R16" s="627">
        <v>68.846407963654471</v>
      </c>
      <c r="S16" s="628">
        <v>69.328138403796018</v>
      </c>
      <c r="T16" s="770">
        <v>64.431261960285568</v>
      </c>
      <c r="U16" s="631">
        <v>66.013250237749219</v>
      </c>
      <c r="V16" s="632">
        <v>66.469562758088074</v>
      </c>
      <c r="W16" s="631">
        <v>66.469562758088074</v>
      </c>
      <c r="X16" s="632">
        <v>67.482484204032929</v>
      </c>
      <c r="Y16" s="637">
        <v>67.20368053975109</v>
      </c>
      <c r="Z16" s="769">
        <v>52.483710443649287</v>
      </c>
      <c r="AA16" s="626">
        <v>58.169142340910774</v>
      </c>
      <c r="AB16" s="627">
        <v>57.287957925609675</v>
      </c>
      <c r="AC16" s="626">
        <v>53.763364413788985</v>
      </c>
      <c r="AD16" s="634">
        <v>58.313707444828722</v>
      </c>
      <c r="AE16" s="628">
        <v>59.400527136601831</v>
      </c>
      <c r="AF16" s="638">
        <v>65.496760927593968</v>
      </c>
      <c r="AG16" s="626">
        <v>64.005595002322337</v>
      </c>
      <c r="AH16" s="627">
        <v>62.880081665501919</v>
      </c>
      <c r="AI16" s="626">
        <v>66.418342473145657</v>
      </c>
      <c r="AJ16" s="634">
        <v>70.021702719045578</v>
      </c>
      <c r="AK16" s="628">
        <v>66.340171756889944</v>
      </c>
      <c r="AL16" s="771">
        <v>35.921216590204246</v>
      </c>
      <c r="AM16" s="627">
        <v>61.539712723326737</v>
      </c>
      <c r="AN16" s="628">
        <v>64.982222453191014</v>
      </c>
      <c r="AO16" s="639">
        <v>56.559693133769393</v>
      </c>
      <c r="AP16" s="639">
        <v>53.473856094437799</v>
      </c>
      <c r="AQ16" s="770">
        <v>59.04611997072351</v>
      </c>
      <c r="AR16" s="631">
        <v>60.596766484439968</v>
      </c>
      <c r="AS16" s="632">
        <v>60.694331130349923</v>
      </c>
      <c r="AT16" s="632">
        <v>73.148452136423643</v>
      </c>
      <c r="AU16" s="635">
        <v>63.329284133791695</v>
      </c>
      <c r="AV16" s="768">
        <v>62.662631291853508</v>
      </c>
    </row>
    <row r="17" spans="1:48" ht="28.5">
      <c r="A17" s="779" t="s">
        <v>651</v>
      </c>
      <c r="B17" s="769">
        <v>98.66626034684316</v>
      </c>
      <c r="C17" s="626">
        <v>99.086748953607568</v>
      </c>
      <c r="D17" s="627">
        <v>98.652298189139302</v>
      </c>
      <c r="E17" s="627">
        <v>98.442169549300232</v>
      </c>
      <c r="F17" s="627">
        <v>99.553464399483417</v>
      </c>
      <c r="G17" s="628">
        <v>99.700033534126234</v>
      </c>
      <c r="H17" s="769">
        <v>100.00000000423832</v>
      </c>
      <c r="I17" s="626">
        <v>100.0000000036988</v>
      </c>
      <c r="J17" s="627">
        <v>100.0000000012147</v>
      </c>
      <c r="K17" s="626">
        <v>100.00000000024347</v>
      </c>
      <c r="L17" s="627">
        <v>99.999999996061902</v>
      </c>
      <c r="M17" s="628">
        <v>99.999999999756056</v>
      </c>
      <c r="N17" s="629" t="s">
        <v>739</v>
      </c>
      <c r="O17" s="626">
        <v>100.00000027270966</v>
      </c>
      <c r="P17" s="627">
        <v>97.734111465994417</v>
      </c>
      <c r="Q17" s="627">
        <v>98.585991926113934</v>
      </c>
      <c r="R17" s="627">
        <v>99.887800759553443</v>
      </c>
      <c r="S17" s="628">
        <v>100.00000000855931</v>
      </c>
      <c r="T17" s="770">
        <v>99.376366327972178</v>
      </c>
      <c r="U17" s="631">
        <v>99.052350730121546</v>
      </c>
      <c r="V17" s="632">
        <v>99.23881573889885</v>
      </c>
      <c r="W17" s="631">
        <v>98.854016217626935</v>
      </c>
      <c r="X17" s="632">
        <v>99.423125723752307</v>
      </c>
      <c r="Y17" s="637">
        <v>99.636861525130797</v>
      </c>
      <c r="Z17" s="769">
        <v>98.354312258142272</v>
      </c>
      <c r="AA17" s="626">
        <v>99.999306436955209</v>
      </c>
      <c r="AB17" s="627">
        <v>99.992113111932639</v>
      </c>
      <c r="AC17" s="626">
        <v>99.992948973151769</v>
      </c>
      <c r="AD17" s="634">
        <v>99.993645945160679</v>
      </c>
      <c r="AE17" s="628">
        <v>99.982033440872243</v>
      </c>
      <c r="AF17" s="638">
        <v>99.999999808818202</v>
      </c>
      <c r="AG17" s="626">
        <v>99.999999846147674</v>
      </c>
      <c r="AH17" s="627">
        <v>100.00000003077574</v>
      </c>
      <c r="AI17" s="626">
        <v>99.999999998976932</v>
      </c>
      <c r="AJ17" s="634">
        <v>99.999999997307242</v>
      </c>
      <c r="AK17" s="628">
        <v>98.217933203939609</v>
      </c>
      <c r="AL17" s="771">
        <v>99.999990365060782</v>
      </c>
      <c r="AM17" s="627">
        <v>100</v>
      </c>
      <c r="AN17" s="781">
        <v>100.00003557290356</v>
      </c>
      <c r="AO17" s="782">
        <v>100.00000007606877</v>
      </c>
      <c r="AP17" s="782">
        <v>100.00000025631219</v>
      </c>
      <c r="AQ17" s="770">
        <v>99.241095668821586</v>
      </c>
      <c r="AR17" s="631">
        <v>99.999107958171379</v>
      </c>
      <c r="AS17" s="632">
        <v>99.994821410963823</v>
      </c>
      <c r="AT17" s="632">
        <v>98.602914722469308</v>
      </c>
      <c r="AU17" s="635">
        <v>99.972546563498483</v>
      </c>
      <c r="AV17" s="768">
        <v>99.406584004493766</v>
      </c>
    </row>
    <row r="18" spans="1:48" ht="29.25" thickBot="1">
      <c r="A18" s="783" t="s">
        <v>652</v>
      </c>
      <c r="B18" s="250">
        <v>67.656064797997786</v>
      </c>
      <c r="C18" s="251">
        <v>71.532003567243876</v>
      </c>
      <c r="D18" s="252">
        <v>71.682869059828448</v>
      </c>
      <c r="E18" s="252">
        <v>66.446094965886118</v>
      </c>
      <c r="F18" s="252">
        <v>68.829858257173697</v>
      </c>
      <c r="G18" s="253">
        <v>68.612050542104271</v>
      </c>
      <c r="H18" s="250">
        <v>69.055666374602225</v>
      </c>
      <c r="I18" s="251">
        <v>68.047892771085401</v>
      </c>
      <c r="J18" s="252">
        <v>68.26440141111793</v>
      </c>
      <c r="K18" s="251">
        <v>67.785027470865572</v>
      </c>
      <c r="L18" s="252">
        <v>70.858314559928445</v>
      </c>
      <c r="M18" s="253">
        <v>68.084502350413942</v>
      </c>
      <c r="N18" s="257" t="s">
        <v>739</v>
      </c>
      <c r="O18" s="251">
        <v>99.297147012947306</v>
      </c>
      <c r="P18" s="252">
        <v>67.966559795307191</v>
      </c>
      <c r="Q18" s="252">
        <v>69.280235696106431</v>
      </c>
      <c r="R18" s="252">
        <v>72.084219131736873</v>
      </c>
      <c r="S18" s="253">
        <v>69.407865198346698</v>
      </c>
      <c r="T18" s="258">
        <v>68.398780250339911</v>
      </c>
      <c r="U18" s="259">
        <v>69.022690960579141</v>
      </c>
      <c r="V18" s="260">
        <v>69.786669655872458</v>
      </c>
      <c r="W18" s="259">
        <v>66.948550250067029</v>
      </c>
      <c r="X18" s="260">
        <v>69.745059903562364</v>
      </c>
      <c r="Y18" s="261">
        <v>68.245081502544068</v>
      </c>
      <c r="Z18" s="250">
        <v>58.206213685895406</v>
      </c>
      <c r="AA18" s="251">
        <v>61.652319512786455</v>
      </c>
      <c r="AB18" s="252">
        <v>61.736711811859927</v>
      </c>
      <c r="AC18" s="251">
        <v>57.991732876676515</v>
      </c>
      <c r="AD18" s="270">
        <v>61.351203715540493</v>
      </c>
      <c r="AE18" s="253">
        <v>61.125956169452344</v>
      </c>
      <c r="AF18" s="263">
        <v>65.496760927593968</v>
      </c>
      <c r="AG18" s="251">
        <v>65.24028618599705</v>
      </c>
      <c r="AH18" s="252">
        <v>65.945357931545146</v>
      </c>
      <c r="AI18" s="251">
        <v>67.266185496717483</v>
      </c>
      <c r="AJ18" s="270">
        <v>70.360573688909241</v>
      </c>
      <c r="AK18" s="253">
        <v>66.351957007627149</v>
      </c>
      <c r="AL18" s="271">
        <v>35.921216590204246</v>
      </c>
      <c r="AM18" s="252">
        <v>61.539712723326744</v>
      </c>
      <c r="AN18" s="253">
        <v>64.982222453191014</v>
      </c>
      <c r="AO18" s="274">
        <v>56.559693133769393</v>
      </c>
      <c r="AP18" s="274">
        <v>53.473856094437799</v>
      </c>
      <c r="AQ18" s="258">
        <v>61.950452239730026</v>
      </c>
      <c r="AR18" s="259">
        <v>63.442397044153374</v>
      </c>
      <c r="AS18" s="260">
        <v>63.854702798215143</v>
      </c>
      <c r="AT18" s="260">
        <v>77.327545598166154</v>
      </c>
      <c r="AU18" s="434">
        <v>65.801326602100147</v>
      </c>
      <c r="AV18" s="784">
        <v>64.58298705963486</v>
      </c>
    </row>
    <row r="19" spans="1:48">
      <c r="A19" s="785"/>
      <c r="B19" s="264"/>
      <c r="C19" s="264"/>
      <c r="D19" s="264"/>
      <c r="E19" s="264"/>
      <c r="F19" s="264"/>
      <c r="G19" s="264"/>
      <c r="H19" s="264"/>
      <c r="I19" s="264"/>
      <c r="J19" s="264"/>
      <c r="K19" s="264"/>
      <c r="L19" s="264"/>
      <c r="M19" s="264"/>
      <c r="N19" s="264"/>
      <c r="O19" s="264"/>
      <c r="P19" s="264"/>
      <c r="Q19" s="264"/>
      <c r="R19" s="264"/>
      <c r="S19" s="264"/>
      <c r="T19" s="265"/>
      <c r="U19" s="265"/>
      <c r="V19" s="265"/>
      <c r="W19" s="265"/>
      <c r="X19" s="265"/>
      <c r="Y19" s="265"/>
      <c r="Z19" s="265"/>
      <c r="AA19" s="264"/>
      <c r="AB19" s="264"/>
      <c r="AC19" s="264"/>
      <c r="AD19" s="264"/>
      <c r="AE19" s="264"/>
      <c r="AF19" s="264"/>
      <c r="AG19" s="264"/>
      <c r="AH19" s="264"/>
      <c r="AI19" s="264"/>
      <c r="AJ19" s="264"/>
      <c r="AK19" s="264"/>
      <c r="AL19" s="264"/>
      <c r="AM19" s="264"/>
      <c r="AN19" s="264"/>
      <c r="AO19" s="264"/>
      <c r="AP19" s="264"/>
      <c r="AQ19" s="264"/>
      <c r="AR19" s="265"/>
      <c r="AS19" s="265"/>
      <c r="AT19" s="265"/>
    </row>
    <row r="20" spans="1:48" ht="14.25" customHeight="1">
      <c r="A20" s="1528" t="s">
        <v>653</v>
      </c>
      <c r="B20" s="1528"/>
      <c r="C20" s="152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c r="AL20" s="1528"/>
      <c r="AM20" s="1528"/>
      <c r="AN20" s="1528"/>
      <c r="AO20" s="1528"/>
      <c r="AP20" s="1528"/>
      <c r="AQ20" s="1528"/>
      <c r="AR20" s="1528"/>
      <c r="AS20" s="1528"/>
      <c r="AT20" s="1528"/>
    </row>
    <row r="21" spans="1:48" ht="15" thickBot="1"/>
    <row r="22" spans="1:48" ht="40.9" customHeight="1" thickBot="1">
      <c r="A22" s="1524" t="s">
        <v>654</v>
      </c>
      <c r="B22" s="1511" t="s">
        <v>634</v>
      </c>
      <c r="C22" s="1512"/>
      <c r="D22" s="1512"/>
      <c r="E22" s="1512"/>
      <c r="F22" s="1512"/>
      <c r="G22" s="1513"/>
      <c r="H22" s="1507" t="s">
        <v>635</v>
      </c>
      <c r="I22" s="1508"/>
      <c r="J22" s="1508"/>
      <c r="K22" s="1508"/>
      <c r="L22" s="1508"/>
      <c r="M22" s="1514"/>
      <c r="N22" s="1507" t="s">
        <v>636</v>
      </c>
      <c r="O22" s="1508"/>
      <c r="P22" s="1508"/>
      <c r="Q22" s="1508"/>
      <c r="R22" s="1508"/>
      <c r="S22" s="1514"/>
      <c r="T22" s="1521" t="s">
        <v>637</v>
      </c>
      <c r="U22" s="1522"/>
      <c r="V22" s="1522"/>
      <c r="W22" s="1522"/>
      <c r="X22" s="1522"/>
      <c r="Y22" s="1523"/>
      <c r="Z22" s="1507" t="s">
        <v>638</v>
      </c>
      <c r="AA22" s="1508"/>
      <c r="AB22" s="1508"/>
      <c r="AC22" s="1508"/>
      <c r="AD22" s="1508"/>
      <c r="AE22" s="1514"/>
      <c r="AF22" s="1507" t="s">
        <v>639</v>
      </c>
      <c r="AG22" s="1508"/>
      <c r="AH22" s="1508"/>
      <c r="AI22" s="1508"/>
      <c r="AJ22" s="1508"/>
      <c r="AK22" s="1514"/>
      <c r="AL22" s="1507" t="s">
        <v>640</v>
      </c>
      <c r="AM22" s="1508"/>
      <c r="AN22" s="1514"/>
      <c r="AO22" s="1507" t="s">
        <v>641</v>
      </c>
      <c r="AP22" s="1514"/>
      <c r="AQ22" s="1518" t="s">
        <v>642</v>
      </c>
      <c r="AR22" s="1519"/>
      <c r="AS22" s="1519"/>
      <c r="AT22" s="1519"/>
      <c r="AU22" s="1519"/>
      <c r="AV22" s="1520"/>
    </row>
    <row r="23" spans="1:48" ht="15" thickBot="1">
      <c r="A23" s="1525"/>
      <c r="B23" s="230">
        <v>2018</v>
      </c>
      <c r="C23" s="231">
        <v>2019</v>
      </c>
      <c r="D23" s="232">
        <v>2020</v>
      </c>
      <c r="E23" s="232">
        <v>2021</v>
      </c>
      <c r="F23" s="232">
        <v>2022</v>
      </c>
      <c r="G23" s="233">
        <v>2023</v>
      </c>
      <c r="H23" s="230">
        <v>2018</v>
      </c>
      <c r="I23" s="231">
        <v>2019</v>
      </c>
      <c r="J23" s="232">
        <v>2020</v>
      </c>
      <c r="K23" s="232">
        <v>2021</v>
      </c>
      <c r="L23" s="232">
        <v>2022</v>
      </c>
      <c r="M23" s="233">
        <v>2023</v>
      </c>
      <c r="N23" s="234">
        <v>2018</v>
      </c>
      <c r="O23" s="231">
        <v>2019</v>
      </c>
      <c r="P23" s="232">
        <v>2020</v>
      </c>
      <c r="Q23" s="231">
        <v>2021</v>
      </c>
      <c r="R23" s="266">
        <v>2022</v>
      </c>
      <c r="S23" s="233">
        <v>2023</v>
      </c>
      <c r="T23" s="235">
        <v>2018</v>
      </c>
      <c r="U23" s="236">
        <v>2019</v>
      </c>
      <c r="V23" s="237">
        <v>2020</v>
      </c>
      <c r="W23" s="237">
        <v>2021</v>
      </c>
      <c r="X23" s="237">
        <v>2022</v>
      </c>
      <c r="Y23" s="238">
        <v>2023</v>
      </c>
      <c r="Z23" s="230">
        <v>2018</v>
      </c>
      <c r="AA23" s="231">
        <v>2019</v>
      </c>
      <c r="AB23" s="232">
        <v>2020</v>
      </c>
      <c r="AC23" s="232">
        <v>2021</v>
      </c>
      <c r="AD23" s="232">
        <v>2022</v>
      </c>
      <c r="AE23" s="233">
        <v>2023</v>
      </c>
      <c r="AF23" s="230">
        <v>2018</v>
      </c>
      <c r="AG23" s="231">
        <v>2019</v>
      </c>
      <c r="AH23" s="232">
        <v>2020</v>
      </c>
      <c r="AI23" s="786">
        <v>2021</v>
      </c>
      <c r="AJ23" s="786">
        <v>2022</v>
      </c>
      <c r="AK23" s="787">
        <v>2023</v>
      </c>
      <c r="AL23" s="266">
        <v>2021</v>
      </c>
      <c r="AM23" s="232">
        <v>2022</v>
      </c>
      <c r="AN23" s="233">
        <v>2023</v>
      </c>
      <c r="AO23" s="267">
        <v>2022</v>
      </c>
      <c r="AP23" s="233">
        <v>2023</v>
      </c>
      <c r="AQ23" s="775">
        <v>2018</v>
      </c>
      <c r="AR23" s="776">
        <v>2019</v>
      </c>
      <c r="AS23" s="777">
        <v>2020</v>
      </c>
      <c r="AT23" s="777">
        <v>2021</v>
      </c>
      <c r="AU23" s="777">
        <v>2022</v>
      </c>
      <c r="AV23" s="778">
        <v>2023</v>
      </c>
    </row>
    <row r="24" spans="1:48" ht="28.5">
      <c r="A24" s="767" t="s">
        <v>655</v>
      </c>
      <c r="B24" s="240">
        <v>26.354509995609121</v>
      </c>
      <c r="C24" s="241">
        <v>24.525129817773887</v>
      </c>
      <c r="D24" s="242">
        <v>27.918443697317059</v>
      </c>
      <c r="E24" s="242">
        <v>28.963309031163959</v>
      </c>
      <c r="F24" s="242">
        <v>23.045894073280216</v>
      </c>
      <c r="G24" s="243">
        <v>22.587010240257399</v>
      </c>
      <c r="H24" s="240">
        <v>40.309478660535696</v>
      </c>
      <c r="I24" s="241">
        <v>40.923835988357865</v>
      </c>
      <c r="J24" s="242">
        <v>39.674726456762883</v>
      </c>
      <c r="K24" s="242">
        <v>35.521639941417511</v>
      </c>
      <c r="L24" s="242">
        <v>39.469393464395694</v>
      </c>
      <c r="M24" s="243">
        <v>40.010144514516462</v>
      </c>
      <c r="N24" s="244" t="s">
        <v>739</v>
      </c>
      <c r="O24" s="241">
        <v>79.916074295462153</v>
      </c>
      <c r="P24" s="242">
        <v>56.529871596228155</v>
      </c>
      <c r="Q24" s="241">
        <v>43.467923766694199</v>
      </c>
      <c r="R24" s="268">
        <v>46.564794491285518</v>
      </c>
      <c r="S24" s="243">
        <v>47.546957904170789</v>
      </c>
      <c r="T24" s="246">
        <v>33.732958791155674</v>
      </c>
      <c r="U24" s="247">
        <v>33.152319003320933</v>
      </c>
      <c r="V24" s="248">
        <v>34.826380086211344</v>
      </c>
      <c r="W24" s="248">
        <v>32.990467260613457</v>
      </c>
      <c r="X24" s="248">
        <v>31.965318862679347</v>
      </c>
      <c r="Y24" s="249">
        <v>32.459006814912186</v>
      </c>
      <c r="Z24" s="240">
        <v>19.704409598351759</v>
      </c>
      <c r="AA24" s="241">
        <v>20.276166831352029</v>
      </c>
      <c r="AB24" s="242">
        <v>21.209484986218502</v>
      </c>
      <c r="AC24" s="435">
        <v>20.925527417590047</v>
      </c>
      <c r="AD24" s="242">
        <v>17.309111698339702</v>
      </c>
      <c r="AE24" s="243">
        <v>16.127267655260795</v>
      </c>
      <c r="AF24" s="240">
        <v>41.136756344435788</v>
      </c>
      <c r="AG24" s="241">
        <v>41.331462769919739</v>
      </c>
      <c r="AH24" s="242">
        <v>41.614380124712341</v>
      </c>
      <c r="AI24" s="241">
        <v>36.065872727839036</v>
      </c>
      <c r="AJ24" s="626">
        <v>42.207651024707189</v>
      </c>
      <c r="AK24" s="628">
        <v>42.937670644194235</v>
      </c>
      <c r="AL24" s="268">
        <v>56.868343694179465</v>
      </c>
      <c r="AM24" s="242">
        <v>46.385413559836095</v>
      </c>
      <c r="AN24" s="243">
        <v>50.587118776128349</v>
      </c>
      <c r="AO24" s="269">
        <v>28.390153969921457</v>
      </c>
      <c r="AP24" s="243">
        <v>28.965843406601138</v>
      </c>
      <c r="AQ24" s="246">
        <v>27.335873800048837</v>
      </c>
      <c r="AR24" s="247">
        <v>27.194220776740398</v>
      </c>
      <c r="AS24" s="248">
        <v>27.774705639300613</v>
      </c>
      <c r="AT24" s="248">
        <v>27.397633831058439</v>
      </c>
      <c r="AU24" s="248">
        <v>28.374721727227083</v>
      </c>
      <c r="AV24" s="637">
        <v>28.047246125063293</v>
      </c>
    </row>
    <row r="25" spans="1:48" ht="28.5">
      <c r="A25" s="779" t="s">
        <v>656</v>
      </c>
      <c r="B25" s="769">
        <v>48.035046420136268</v>
      </c>
      <c r="C25" s="626">
        <v>44.098089316085272</v>
      </c>
      <c r="D25" s="627">
        <v>51.288154642502818</v>
      </c>
      <c r="E25" s="627">
        <v>58.489964447758645</v>
      </c>
      <c r="F25" s="627">
        <v>47.524692235632415</v>
      </c>
      <c r="G25" s="628">
        <v>57.042777145524646</v>
      </c>
      <c r="H25" s="769">
        <v>98.891933630196718</v>
      </c>
      <c r="I25" s="626">
        <v>99.534590116456627</v>
      </c>
      <c r="J25" s="627">
        <v>99.678829873208628</v>
      </c>
      <c r="K25" s="627">
        <v>100.00000000002483</v>
      </c>
      <c r="L25" s="627">
        <v>100.00000000010878</v>
      </c>
      <c r="M25" s="628">
        <v>100.00000000110765</v>
      </c>
      <c r="N25" s="629" t="s">
        <v>739</v>
      </c>
      <c r="O25" s="626">
        <v>100</v>
      </c>
      <c r="P25" s="627">
        <v>90.306047997426006</v>
      </c>
      <c r="Q25" s="626">
        <v>95.887226732890284</v>
      </c>
      <c r="R25" s="634">
        <v>98.070133370386628</v>
      </c>
      <c r="S25" s="628">
        <v>98.784372826573758</v>
      </c>
      <c r="T25" s="770">
        <v>74.505491701538247</v>
      </c>
      <c r="U25" s="631">
        <v>74.969486652968527</v>
      </c>
      <c r="V25" s="632">
        <v>78.494535258646806</v>
      </c>
      <c r="W25" s="632">
        <v>79.529158731417866</v>
      </c>
      <c r="X25" s="632">
        <v>78.685132692901178</v>
      </c>
      <c r="Y25" s="637">
        <v>80.108133840440075</v>
      </c>
      <c r="Z25" s="769">
        <v>43.475210386412037</v>
      </c>
      <c r="AA25" s="626">
        <v>41.934614839512122</v>
      </c>
      <c r="AB25" s="627">
        <v>42.862866152195771</v>
      </c>
      <c r="AC25" s="627">
        <v>49.898713504331056</v>
      </c>
      <c r="AD25" s="627">
        <v>50.454169375013912</v>
      </c>
      <c r="AE25" s="628">
        <v>48.423584345912204</v>
      </c>
      <c r="AF25" s="769">
        <v>97.004576568748618</v>
      </c>
      <c r="AG25" s="626">
        <v>98.284210993280126</v>
      </c>
      <c r="AH25" s="627">
        <v>98.890002255031035</v>
      </c>
      <c r="AI25" s="626">
        <v>100</v>
      </c>
      <c r="AJ25" s="626">
        <v>99.999999997549921</v>
      </c>
      <c r="AK25" s="628">
        <v>100.00000000110765</v>
      </c>
      <c r="AL25" s="634">
        <v>100.00004996523253</v>
      </c>
      <c r="AM25" s="627">
        <v>100.00000182634395</v>
      </c>
      <c r="AN25" s="628">
        <v>99.999935206703427</v>
      </c>
      <c r="AO25" s="771">
        <v>93.18374535393572</v>
      </c>
      <c r="AP25" s="628">
        <v>81.161147016098241</v>
      </c>
      <c r="AQ25" s="770">
        <v>65.723772618559593</v>
      </c>
      <c r="AR25" s="631">
        <v>65.337588655790398</v>
      </c>
      <c r="AS25" s="632">
        <v>66.289623073084115</v>
      </c>
      <c r="AT25" s="632">
        <v>62.004745031077668</v>
      </c>
      <c r="AU25" s="632">
        <v>65.798414272753973</v>
      </c>
      <c r="AV25" s="637">
        <v>66.488362379353973</v>
      </c>
    </row>
    <row r="26" spans="1:48" ht="28.5">
      <c r="A26" s="779" t="s">
        <v>657</v>
      </c>
      <c r="B26" s="769">
        <v>14.161668139732708</v>
      </c>
      <c r="C26" s="626">
        <v>12.144180387240693</v>
      </c>
      <c r="D26" s="627">
        <v>13.910127710969167</v>
      </c>
      <c r="E26" s="627">
        <v>18.741782396013711</v>
      </c>
      <c r="F26" s="627">
        <v>14.182086124042973</v>
      </c>
      <c r="G26" s="628">
        <v>17.236188112732929</v>
      </c>
      <c r="H26" s="769">
        <v>28.930345978748186</v>
      </c>
      <c r="I26" s="626">
        <v>31.435565222998445</v>
      </c>
      <c r="J26" s="627">
        <v>31.384710363815397</v>
      </c>
      <c r="K26" s="627">
        <v>31.970906022174955</v>
      </c>
      <c r="L26" s="627">
        <v>28.968574358336703</v>
      </c>
      <c r="M26" s="628">
        <v>31.323815231028423</v>
      </c>
      <c r="N26" s="629" t="s">
        <v>739</v>
      </c>
      <c r="O26" s="626">
        <v>0.43145811607111356</v>
      </c>
      <c r="P26" s="627">
        <v>23.107191170093625</v>
      </c>
      <c r="Q26" s="626">
        <v>24.730116192768641</v>
      </c>
      <c r="R26" s="634">
        <v>26.893079123835793</v>
      </c>
      <c r="S26" s="628">
        <v>29.198349201393299</v>
      </c>
      <c r="T26" s="770">
        <v>21.875746302133791</v>
      </c>
      <c r="U26" s="631">
        <v>22.139247191700584</v>
      </c>
      <c r="V26" s="632">
        <v>23.065318626817724</v>
      </c>
      <c r="W26" s="632">
        <v>25.31294197740425</v>
      </c>
      <c r="X26" s="632">
        <v>23.043972339468581</v>
      </c>
      <c r="Y26" s="637">
        <v>24.610162648070201</v>
      </c>
      <c r="Z26" s="769">
        <v>16.396531635951035</v>
      </c>
      <c r="AA26" s="626">
        <v>15.712194320108216</v>
      </c>
      <c r="AB26" s="627">
        <v>16.272626780749018</v>
      </c>
      <c r="AC26" s="627">
        <v>20.858022726008354</v>
      </c>
      <c r="AD26" s="627">
        <v>18.758735646711884</v>
      </c>
      <c r="AE26" s="628">
        <v>18.146360132152996</v>
      </c>
      <c r="AF26" s="769">
        <v>31.308124029487821</v>
      </c>
      <c r="AG26" s="626">
        <v>32.145074451519726</v>
      </c>
      <c r="AH26" s="627">
        <v>31.849325299381803</v>
      </c>
      <c r="AI26" s="626">
        <v>31.600917332152751</v>
      </c>
      <c r="AJ26" s="626">
        <v>28.980069046627925</v>
      </c>
      <c r="AK26" s="628">
        <v>31.323815231028423</v>
      </c>
      <c r="AL26" s="634">
        <v>15.662603863369704</v>
      </c>
      <c r="AM26" s="627">
        <v>25.064378154790408</v>
      </c>
      <c r="AN26" s="628">
        <v>21.44149148563999</v>
      </c>
      <c r="AO26" s="771">
        <v>21.192178034303083</v>
      </c>
      <c r="AP26" s="628">
        <v>27.983433062226027</v>
      </c>
      <c r="AQ26" s="770">
        <v>22.95135889533227</v>
      </c>
      <c r="AR26" s="631">
        <v>22.928264906686461</v>
      </c>
      <c r="AS26" s="632">
        <v>23.2427223450143</v>
      </c>
      <c r="AT26" s="632">
        <v>28.415311757807977</v>
      </c>
      <c r="AU26" s="632">
        <v>21.673700053505588</v>
      </c>
      <c r="AV26" s="637">
        <v>22.995514923768148</v>
      </c>
    </row>
    <row r="27" spans="1:48" ht="28.5">
      <c r="A27" s="767" t="s">
        <v>658</v>
      </c>
      <c r="B27" s="769">
        <v>57.248451397427068</v>
      </c>
      <c r="C27" s="626">
        <v>55.078930585160613</v>
      </c>
      <c r="D27" s="627">
        <v>61.090337216194065</v>
      </c>
      <c r="E27" s="627">
        <v>68.945836979258132</v>
      </c>
      <c r="F27" s="627">
        <v>63.024749722840888</v>
      </c>
      <c r="G27" s="628">
        <v>65.408959106254017</v>
      </c>
      <c r="H27" s="769">
        <v>100</v>
      </c>
      <c r="I27" s="626">
        <v>100.00000000796945</v>
      </c>
      <c r="J27" s="627">
        <v>100.00000000008782</v>
      </c>
      <c r="K27" s="627">
        <v>100.00000000002483</v>
      </c>
      <c r="L27" s="627">
        <v>100.00000000010878</v>
      </c>
      <c r="M27" s="628">
        <v>100.00000000110765</v>
      </c>
      <c r="N27" s="629" t="s">
        <v>739</v>
      </c>
      <c r="O27" s="626">
        <v>100</v>
      </c>
      <c r="P27" s="627">
        <v>99.031069818136856</v>
      </c>
      <c r="Q27" s="626">
        <v>100.00000005173587</v>
      </c>
      <c r="R27" s="634">
        <v>99.999999999698332</v>
      </c>
      <c r="S27" s="628">
        <v>100.00000004122829</v>
      </c>
      <c r="T27" s="770">
        <v>79.439933996131401</v>
      </c>
      <c r="U27" s="631">
        <v>80.320563296604902</v>
      </c>
      <c r="V27" s="632">
        <v>83.288092530614961</v>
      </c>
      <c r="W27" s="632">
        <v>85.105635546639419</v>
      </c>
      <c r="X27" s="632">
        <v>85.317867714694088</v>
      </c>
      <c r="Y27" s="637">
        <v>84.755895200029045</v>
      </c>
      <c r="Z27" s="769">
        <v>61.269073042314126</v>
      </c>
      <c r="AA27" s="626">
        <v>62.031288479829925</v>
      </c>
      <c r="AB27" s="627">
        <v>61.521025464715507</v>
      </c>
      <c r="AC27" s="627">
        <v>66.680574687111545</v>
      </c>
      <c r="AD27" s="627">
        <v>66.65971585627149</v>
      </c>
      <c r="AE27" s="628">
        <v>64.30553772440139</v>
      </c>
      <c r="AF27" s="769">
        <v>100</v>
      </c>
      <c r="AG27" s="626">
        <v>99.999999693105408</v>
      </c>
      <c r="AH27" s="627">
        <v>99.999999998565869</v>
      </c>
      <c r="AI27" s="626">
        <v>100</v>
      </c>
      <c r="AJ27" s="626">
        <v>99.999999997549921</v>
      </c>
      <c r="AK27" s="628">
        <v>100.00000002225305</v>
      </c>
      <c r="AL27" s="634">
        <v>100.00004996523253</v>
      </c>
      <c r="AM27" s="627">
        <v>100.00000182634395</v>
      </c>
      <c r="AN27" s="628">
        <v>100.00000002225305</v>
      </c>
      <c r="AO27" s="771">
        <v>100.00000000000003</v>
      </c>
      <c r="AP27" s="628">
        <v>97.919823006922485</v>
      </c>
      <c r="AQ27" s="770">
        <v>78.461307511169295</v>
      </c>
      <c r="AR27" s="631">
        <v>78.72845159911239</v>
      </c>
      <c r="AS27" s="632">
        <v>78.502981296815975</v>
      </c>
      <c r="AT27" s="632">
        <v>73.584132138992445</v>
      </c>
      <c r="AU27" s="632">
        <v>79.050479598753569</v>
      </c>
      <c r="AV27" s="637">
        <v>78.999611407966668</v>
      </c>
    </row>
    <row r="28" spans="1:48" ht="29.25" thickBot="1">
      <c r="A28" s="783" t="s">
        <v>659</v>
      </c>
      <c r="B28" s="250">
        <v>16.877959544640316</v>
      </c>
      <c r="C28" s="251">
        <v>15.168196149453452</v>
      </c>
      <c r="D28" s="252">
        <v>16.568628731266902</v>
      </c>
      <c r="E28" s="252">
        <v>22.092129581142316</v>
      </c>
      <c r="F28" s="252">
        <v>18.807537439357151</v>
      </c>
      <c r="G28" s="253">
        <v>19.764134564088298</v>
      </c>
      <c r="H28" s="250">
        <v>29.254505313782524</v>
      </c>
      <c r="I28" s="251">
        <v>31.582553551206377</v>
      </c>
      <c r="J28" s="252">
        <v>31.485833455071937</v>
      </c>
      <c r="K28" s="252">
        <v>31.970906022174955</v>
      </c>
      <c r="L28" s="252">
        <v>28.968574358336703</v>
      </c>
      <c r="M28" s="253">
        <v>31.323815231028423</v>
      </c>
      <c r="N28" s="257" t="s">
        <v>739</v>
      </c>
      <c r="O28" s="251">
        <v>0.43145811607111356</v>
      </c>
      <c r="P28" s="252">
        <v>25.339718798588123</v>
      </c>
      <c r="Q28" s="251">
        <v>25.790834763062659</v>
      </c>
      <c r="R28" s="270">
        <v>27.422292801607767</v>
      </c>
      <c r="S28" s="253">
        <v>29.557660162191869</v>
      </c>
      <c r="T28" s="258">
        <v>23.324560413870067</v>
      </c>
      <c r="U28" s="259">
        <v>23.719474212642979</v>
      </c>
      <c r="V28" s="260">
        <v>24.473887076449572</v>
      </c>
      <c r="W28" s="260">
        <v>27.087851159315157</v>
      </c>
      <c r="X28" s="260">
        <v>24.98645571779311</v>
      </c>
      <c r="Y28" s="261">
        <v>26.038009703360832</v>
      </c>
      <c r="Z28" s="250">
        <v>23.107428015062141</v>
      </c>
      <c r="AA28" s="251">
        <v>23.242079657863794</v>
      </c>
      <c r="AB28" s="252">
        <v>23.356083631961862</v>
      </c>
      <c r="AC28" s="252">
        <v>27.872961936911473</v>
      </c>
      <c r="AD28" s="252">
        <v>24.783917831218496</v>
      </c>
      <c r="AE28" s="253">
        <v>24.097998151127069</v>
      </c>
      <c r="AF28" s="250">
        <v>32.27489375957358</v>
      </c>
      <c r="AG28" s="251">
        <v>32.706244500519055</v>
      </c>
      <c r="AH28" s="252">
        <v>32.206820277734103</v>
      </c>
      <c r="AI28" s="251">
        <v>31.600917332152751</v>
      </c>
      <c r="AJ28" s="251">
        <v>28.980069046627925</v>
      </c>
      <c r="AK28" s="253">
        <v>30.836979921040665</v>
      </c>
      <c r="AL28" s="270">
        <v>15.662603863369704</v>
      </c>
      <c r="AM28" s="252">
        <v>25.064378154790408</v>
      </c>
      <c r="AN28" s="253">
        <v>21.44149148563999</v>
      </c>
      <c r="AO28" s="271">
        <v>22.742354853638655</v>
      </c>
      <c r="AP28" s="253">
        <v>33.761632422909592</v>
      </c>
      <c r="AQ28" s="258">
        <v>27.399425753252544</v>
      </c>
      <c r="AR28" s="259">
        <v>26.688466174732362</v>
      </c>
      <c r="AS28" s="260">
        <v>27.525016932531095</v>
      </c>
      <c r="AT28" s="260">
        <v>33.721871674647005</v>
      </c>
      <c r="AU28" s="260">
        <v>26.038870432453614</v>
      </c>
      <c r="AV28" s="261">
        <v>27.322627270300853</v>
      </c>
    </row>
    <row r="30" spans="1:48" ht="14.25" customHeight="1">
      <c r="A30" s="1528" t="s">
        <v>660</v>
      </c>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row>
    <row r="31" spans="1:48" ht="15" thickBot="1"/>
    <row r="32" spans="1:48" ht="60.75" customHeight="1" thickBot="1">
      <c r="A32" s="1524" t="s">
        <v>661</v>
      </c>
      <c r="B32" s="1511" t="s">
        <v>634</v>
      </c>
      <c r="C32" s="1512"/>
      <c r="D32" s="1512"/>
      <c r="E32" s="1512"/>
      <c r="F32" s="1512"/>
      <c r="G32" s="1529"/>
      <c r="H32" s="1507" t="s">
        <v>635</v>
      </c>
      <c r="I32" s="1508"/>
      <c r="J32" s="1508"/>
      <c r="K32" s="1508"/>
      <c r="L32" s="1508"/>
      <c r="M32" s="1514"/>
      <c r="N32" s="1507" t="s">
        <v>636</v>
      </c>
      <c r="O32" s="1508"/>
      <c r="P32" s="1508"/>
      <c r="Q32" s="1508"/>
      <c r="R32" s="1508"/>
      <c r="S32" s="1514"/>
      <c r="T32" s="1515" t="s">
        <v>638</v>
      </c>
      <c r="U32" s="1516"/>
      <c r="V32" s="1516"/>
      <c r="W32" s="1516"/>
      <c r="X32" s="1516"/>
      <c r="Y32" s="1517"/>
      <c r="Z32" s="1507" t="s">
        <v>639</v>
      </c>
      <c r="AA32" s="1508"/>
      <c r="AB32" s="1508"/>
      <c r="AC32" s="1508"/>
      <c r="AD32" s="1508"/>
      <c r="AE32" s="1514"/>
      <c r="AF32" s="1507" t="s">
        <v>640</v>
      </c>
      <c r="AG32" s="1508"/>
      <c r="AH32" s="1508"/>
      <c r="AI32" s="1509" t="s">
        <v>641</v>
      </c>
      <c r="AJ32" s="1510"/>
    </row>
    <row r="33" spans="1:36" ht="15" thickBot="1">
      <c r="A33" s="1525"/>
      <c r="B33" s="230">
        <v>2018</v>
      </c>
      <c r="C33" s="231">
        <v>2019</v>
      </c>
      <c r="D33" s="232">
        <v>2020</v>
      </c>
      <c r="E33" s="232">
        <v>2021</v>
      </c>
      <c r="F33" s="232">
        <v>2022</v>
      </c>
      <c r="G33" s="233">
        <v>2023</v>
      </c>
      <c r="H33" s="230">
        <v>2018</v>
      </c>
      <c r="I33" s="231">
        <v>2019</v>
      </c>
      <c r="J33" s="232">
        <v>2020</v>
      </c>
      <c r="K33" s="232">
        <v>2021</v>
      </c>
      <c r="L33" s="232">
        <v>2022</v>
      </c>
      <c r="M33" s="233">
        <v>2023</v>
      </c>
      <c r="N33" s="230">
        <v>2018</v>
      </c>
      <c r="O33" s="231">
        <v>2019</v>
      </c>
      <c r="P33" s="231">
        <v>2020</v>
      </c>
      <c r="Q33" s="266">
        <v>2021</v>
      </c>
      <c r="R33" s="232">
        <v>2022</v>
      </c>
      <c r="S33" s="233">
        <v>2023</v>
      </c>
      <c r="T33" s="788">
        <v>2018</v>
      </c>
      <c r="U33" s="789">
        <v>2019</v>
      </c>
      <c r="V33" s="790">
        <v>2020</v>
      </c>
      <c r="W33" s="790">
        <v>2021</v>
      </c>
      <c r="X33" s="790">
        <v>2022</v>
      </c>
      <c r="Y33" s="791">
        <v>2023</v>
      </c>
      <c r="Z33" s="234">
        <v>2018</v>
      </c>
      <c r="AA33" s="231">
        <v>2019</v>
      </c>
      <c r="AB33" s="232">
        <v>2020</v>
      </c>
      <c r="AC33" s="232">
        <v>2021</v>
      </c>
      <c r="AD33" s="232">
        <v>2022</v>
      </c>
      <c r="AE33" s="233">
        <v>2023</v>
      </c>
      <c r="AF33" s="267">
        <v>2021</v>
      </c>
      <c r="AG33" s="232">
        <v>2022</v>
      </c>
      <c r="AH33" s="232">
        <v>2023</v>
      </c>
      <c r="AI33" s="792">
        <v>2022</v>
      </c>
      <c r="AJ33" s="787">
        <v>2023</v>
      </c>
    </row>
    <row r="34" spans="1:36" ht="28.5">
      <c r="A34" s="767" t="s">
        <v>662</v>
      </c>
      <c r="B34" s="240">
        <v>3.9175271271509491</v>
      </c>
      <c r="C34" s="241">
        <v>6.5110783382974509</v>
      </c>
      <c r="D34" s="242">
        <v>5.7557973890688716</v>
      </c>
      <c r="E34" s="242">
        <v>5.2106840611882959</v>
      </c>
      <c r="F34" s="242">
        <v>3.6093537013004133</v>
      </c>
      <c r="G34" s="243">
        <v>4.1324340316677226</v>
      </c>
      <c r="H34" s="240">
        <v>6.4697105355229905</v>
      </c>
      <c r="I34" s="241">
        <v>5.6451317173756888</v>
      </c>
      <c r="J34" s="242">
        <v>4.9138163739055534</v>
      </c>
      <c r="K34" s="242">
        <v>4.1313633067552393</v>
      </c>
      <c r="L34" s="242">
        <v>3.7504114528169672</v>
      </c>
      <c r="M34" s="243">
        <v>3.351466138931209</v>
      </c>
      <c r="N34" s="793" t="s">
        <v>739</v>
      </c>
      <c r="O34" s="241">
        <v>30.646144738490744</v>
      </c>
      <c r="P34" s="241">
        <v>14.449945911799944</v>
      </c>
      <c r="Q34" s="268">
        <v>19.088739373778331</v>
      </c>
      <c r="R34" s="242">
        <v>10.300912281029149</v>
      </c>
      <c r="S34" s="243">
        <v>6.4602429788739677</v>
      </c>
      <c r="T34" s="240">
        <v>5.0031657369932185</v>
      </c>
      <c r="U34" s="241">
        <v>5.5660420817666623</v>
      </c>
      <c r="V34" s="242">
        <v>5.3732319690433812</v>
      </c>
      <c r="W34" s="242">
        <v>5.177461559041034</v>
      </c>
      <c r="X34" s="242">
        <v>5.6576951037703429</v>
      </c>
      <c r="Y34" s="243">
        <v>4.1714160480495055</v>
      </c>
      <c r="Z34" s="262">
        <v>4.5304197828837784</v>
      </c>
      <c r="AA34" s="241">
        <v>4.5686844693739355</v>
      </c>
      <c r="AB34" s="242">
        <v>3.8900228292410617</v>
      </c>
      <c r="AC34" s="436">
        <v>5.0820234527310912</v>
      </c>
      <c r="AD34" s="268">
        <v>7.2022048859616428</v>
      </c>
      <c r="AE34" s="243">
        <v>4.5415087272347074</v>
      </c>
      <c r="AF34" s="269">
        <v>31.993399544954769</v>
      </c>
      <c r="AG34" s="242">
        <v>21.41398996264541</v>
      </c>
      <c r="AH34" s="242">
        <v>13.833266648447914</v>
      </c>
      <c r="AI34" s="769">
        <v>61.030454477530661</v>
      </c>
      <c r="AJ34" s="628">
        <v>20.56365960423291</v>
      </c>
    </row>
    <row r="35" spans="1:36" ht="28.5">
      <c r="A35" s="794" t="s">
        <v>663</v>
      </c>
      <c r="B35" s="769">
        <v>15.272392575408253</v>
      </c>
      <c r="C35" s="626">
        <v>20.908649190594254</v>
      </c>
      <c r="D35" s="627">
        <v>20.033113073139596</v>
      </c>
      <c r="E35" s="627">
        <v>19.073985504381227</v>
      </c>
      <c r="F35" s="627">
        <v>16.254319218252569</v>
      </c>
      <c r="G35" s="628">
        <v>15.623801919652394</v>
      </c>
      <c r="H35" s="769">
        <v>21.495963792260859</v>
      </c>
      <c r="I35" s="626">
        <v>19.707035275709199</v>
      </c>
      <c r="J35" s="627">
        <v>19.259705960677746</v>
      </c>
      <c r="K35" s="627">
        <v>16.479889259330008</v>
      </c>
      <c r="L35" s="627">
        <v>15.049234540531998</v>
      </c>
      <c r="M35" s="628">
        <v>13.448307715598357</v>
      </c>
      <c r="N35" s="772" t="s">
        <v>739</v>
      </c>
      <c r="O35" s="626">
        <v>72.263766734094588</v>
      </c>
      <c r="P35" s="626">
        <v>44.042726944535495</v>
      </c>
      <c r="Q35" s="634">
        <v>53.680147688338586</v>
      </c>
      <c r="R35" s="627">
        <v>33.933391232878343</v>
      </c>
      <c r="S35" s="628">
        <v>25.530424679211063</v>
      </c>
      <c r="T35" s="769">
        <v>18.810973901994764</v>
      </c>
      <c r="U35" s="626">
        <v>23.578450513282707</v>
      </c>
      <c r="V35" s="627">
        <v>22.346925114923888</v>
      </c>
      <c r="W35" s="627">
        <v>17.72288508876855</v>
      </c>
      <c r="X35" s="627">
        <v>22.628341367167806</v>
      </c>
      <c r="Y35" s="628">
        <v>18.746552822413491</v>
      </c>
      <c r="Z35" s="638">
        <v>17.016417771353016</v>
      </c>
      <c r="AA35" s="626">
        <v>17.773339169136428</v>
      </c>
      <c r="AB35" s="627">
        <v>15.979538191427284</v>
      </c>
      <c r="AC35" s="626">
        <v>17.346802098805984</v>
      </c>
      <c r="AD35" s="634">
        <v>23.594539573602685</v>
      </c>
      <c r="AE35" s="628">
        <v>16.381251356611383</v>
      </c>
      <c r="AF35" s="771">
        <v>98.761137024115868</v>
      </c>
      <c r="AG35" s="627">
        <v>55.121256511897563</v>
      </c>
      <c r="AH35" s="627">
        <v>50.461914058187816</v>
      </c>
      <c r="AI35" s="769">
        <v>96.095330711660296</v>
      </c>
      <c r="AJ35" s="628">
        <v>57.916316159192569</v>
      </c>
    </row>
    <row r="36" spans="1:36" ht="28.5">
      <c r="A36" s="794" t="s">
        <v>664</v>
      </c>
      <c r="B36" s="769">
        <v>10.472374021980865</v>
      </c>
      <c r="C36" s="626">
        <v>15.094223842060824</v>
      </c>
      <c r="D36" s="627">
        <v>14.556488268822681</v>
      </c>
      <c r="E36" s="627">
        <v>12.874481109107775</v>
      </c>
      <c r="F36" s="627">
        <v>11.238006578754323</v>
      </c>
      <c r="G36" s="628">
        <v>10.752063454463016</v>
      </c>
      <c r="H36" s="769">
        <v>14.84418103975981</v>
      </c>
      <c r="I36" s="626">
        <v>13.410222232278555</v>
      </c>
      <c r="J36" s="627">
        <v>13.147522987438363</v>
      </c>
      <c r="K36" s="627">
        <v>11.170897461577869</v>
      </c>
      <c r="L36" s="627">
        <v>10.663633950011508</v>
      </c>
      <c r="M36" s="628">
        <v>9.1562133827397982</v>
      </c>
      <c r="N36" s="772" t="s">
        <v>739</v>
      </c>
      <c r="O36" s="626">
        <v>71.755858495362062</v>
      </c>
      <c r="P36" s="626">
        <v>30.628330165621794</v>
      </c>
      <c r="Q36" s="634">
        <v>37.723141101396173</v>
      </c>
      <c r="R36" s="627">
        <v>24.488095552347168</v>
      </c>
      <c r="S36" s="628">
        <v>17.720122744395528</v>
      </c>
      <c r="T36" s="769">
        <v>11.132359542157911</v>
      </c>
      <c r="U36" s="626">
        <v>14.53676246822568</v>
      </c>
      <c r="V36" s="627">
        <v>13.797344938164247</v>
      </c>
      <c r="W36" s="627">
        <v>10.278532920834845</v>
      </c>
      <c r="X36" s="627">
        <v>13.883641983844388</v>
      </c>
      <c r="Y36" s="628">
        <v>11.461068821218138</v>
      </c>
      <c r="Z36" s="638">
        <v>11.145202487451296</v>
      </c>
      <c r="AA36" s="626">
        <v>11.595377356592271</v>
      </c>
      <c r="AB36" s="627">
        <v>10.537763652901603</v>
      </c>
      <c r="AC36" s="626">
        <v>11.668532077650694</v>
      </c>
      <c r="AD36" s="634">
        <v>16.601253403690603</v>
      </c>
      <c r="AE36" s="628">
        <v>11.066493157498195</v>
      </c>
      <c r="AF36" s="771">
        <v>35.476205355491871</v>
      </c>
      <c r="AG36" s="627">
        <v>33.921462906909802</v>
      </c>
      <c r="AH36" s="627">
        <v>32.791261582625829</v>
      </c>
      <c r="AI36" s="769">
        <v>54.351224125051608</v>
      </c>
      <c r="AJ36" s="628">
        <v>30.970087478786152</v>
      </c>
    </row>
    <row r="37" spans="1:36" ht="28.5">
      <c r="A37" s="767" t="s">
        <v>665</v>
      </c>
      <c r="B37" s="769">
        <v>25.932839153739749</v>
      </c>
      <c r="C37" s="626">
        <v>31.8602793136256</v>
      </c>
      <c r="D37" s="627">
        <v>31.005372680935185</v>
      </c>
      <c r="E37" s="627">
        <v>30.003232701945226</v>
      </c>
      <c r="F37" s="627">
        <v>27.37930621272605</v>
      </c>
      <c r="G37" s="628">
        <v>26.415441858219317</v>
      </c>
      <c r="H37" s="769">
        <v>33.42990220171076</v>
      </c>
      <c r="I37" s="626">
        <v>32.783468294034321</v>
      </c>
      <c r="J37" s="627">
        <v>31.59002896485767</v>
      </c>
      <c r="K37" s="627">
        <v>27.883621735278563</v>
      </c>
      <c r="L37" s="627">
        <v>25.402362564319663</v>
      </c>
      <c r="M37" s="628">
        <v>22.791064191753684</v>
      </c>
      <c r="N37" s="772" t="s">
        <v>739</v>
      </c>
      <c r="O37" s="626">
        <v>88.822442880384926</v>
      </c>
      <c r="P37" s="626">
        <v>61.859255172896773</v>
      </c>
      <c r="Q37" s="634">
        <v>71.317011707115043</v>
      </c>
      <c r="R37" s="627">
        <v>52.889481598686437</v>
      </c>
      <c r="S37" s="628">
        <v>41.417626947174121</v>
      </c>
      <c r="T37" s="769">
        <v>32.55380480642377</v>
      </c>
      <c r="U37" s="626">
        <v>36.54696459319954</v>
      </c>
      <c r="V37" s="627">
        <v>34.137243380294642</v>
      </c>
      <c r="W37" s="627">
        <v>30.003073998744949</v>
      </c>
      <c r="X37" s="627">
        <v>36.444322725173478</v>
      </c>
      <c r="Y37" s="628">
        <v>32.16944016838962</v>
      </c>
      <c r="Z37" s="638">
        <v>29.462509427126687</v>
      </c>
      <c r="AA37" s="626">
        <v>29.761996523823775</v>
      </c>
      <c r="AB37" s="627">
        <v>27.194875868487383</v>
      </c>
      <c r="AC37" s="626">
        <v>29.456730906642992</v>
      </c>
      <c r="AD37" s="634">
        <v>36.026592962152172</v>
      </c>
      <c r="AE37" s="628">
        <v>26.263886044387796</v>
      </c>
      <c r="AF37" s="771">
        <v>100.00003030634417</v>
      </c>
      <c r="AG37" s="627">
        <v>82.428831145937977</v>
      </c>
      <c r="AH37" s="627">
        <v>71.22481503965659</v>
      </c>
      <c r="AI37" s="769">
        <v>100.00000007606877</v>
      </c>
      <c r="AJ37" s="628">
        <v>78.467660090139319</v>
      </c>
    </row>
    <row r="38" spans="1:36" ht="29.25" thickBot="1">
      <c r="A38" s="783" t="s">
        <v>666</v>
      </c>
      <c r="B38" s="250">
        <v>17.782308156950496</v>
      </c>
      <c r="C38" s="251">
        <v>23.000347045220899</v>
      </c>
      <c r="D38" s="252">
        <v>22.529166687810033</v>
      </c>
      <c r="E38" s="252">
        <v>20.251459903051312</v>
      </c>
      <c r="F38" s="252">
        <v>18.929665352876139</v>
      </c>
      <c r="G38" s="253">
        <v>18.178706341636182</v>
      </c>
      <c r="H38" s="250">
        <v>23.085241732790763</v>
      </c>
      <c r="I38" s="251">
        <v>22.308459350542108</v>
      </c>
      <c r="J38" s="252">
        <v>21.564744178196914</v>
      </c>
      <c r="K38" s="252">
        <v>18.900920653084793</v>
      </c>
      <c r="L38" s="252">
        <v>17.999685972187979</v>
      </c>
      <c r="M38" s="253">
        <v>15.517182635356741</v>
      </c>
      <c r="N38" s="254" t="s">
        <v>739</v>
      </c>
      <c r="O38" s="251">
        <v>88.198151446902102</v>
      </c>
      <c r="P38" s="251">
        <v>43.018355644075392</v>
      </c>
      <c r="Q38" s="270">
        <v>50.117255846184293</v>
      </c>
      <c r="R38" s="252">
        <v>38.167793787962083</v>
      </c>
      <c r="S38" s="253">
        <v>28.747090677388176</v>
      </c>
      <c r="T38" s="250">
        <v>19.265385272365286</v>
      </c>
      <c r="U38" s="251">
        <v>22.53220765828981</v>
      </c>
      <c r="V38" s="252">
        <v>21.0768738756564</v>
      </c>
      <c r="W38" s="252">
        <v>17.400529444146603</v>
      </c>
      <c r="X38" s="252">
        <v>22.360451473219122</v>
      </c>
      <c r="Y38" s="253">
        <v>19.667411454395882</v>
      </c>
      <c r="Z38" s="263">
        <v>19.29698939964733</v>
      </c>
      <c r="AA38" s="251">
        <v>19.416811736682337</v>
      </c>
      <c r="AB38" s="252">
        <v>17.933758224994154</v>
      </c>
      <c r="AC38" s="251">
        <v>19.814419253134101</v>
      </c>
      <c r="AD38" s="270">
        <v>25.348517489421045</v>
      </c>
      <c r="AE38" s="253">
        <v>17.742790759524333</v>
      </c>
      <c r="AF38" s="271">
        <v>35.921230937600548</v>
      </c>
      <c r="AG38" s="252">
        <v>50.726465888406317</v>
      </c>
      <c r="AH38" s="252">
        <v>46.283451286576017</v>
      </c>
      <c r="AI38" s="250">
        <v>56.559693133769393</v>
      </c>
      <c r="AJ38" s="253">
        <v>41.959683529725922</v>
      </c>
    </row>
    <row r="39" spans="1:36" ht="15" thickBot="1">
      <c r="AA39" s="264"/>
      <c r="AB39" s="264"/>
      <c r="AC39" s="264"/>
      <c r="AD39" s="264"/>
      <c r="AE39" s="264"/>
      <c r="AF39" s="264"/>
    </row>
    <row r="40" spans="1:36" ht="58.5" customHeight="1" thickBot="1">
      <c r="A40" s="1524" t="s">
        <v>667</v>
      </c>
      <c r="B40" s="1511" t="s">
        <v>634</v>
      </c>
      <c r="C40" s="1512"/>
      <c r="D40" s="1512"/>
      <c r="E40" s="1512"/>
      <c r="F40" s="1512"/>
      <c r="G40" s="1513"/>
      <c r="H40" s="1507" t="s">
        <v>635</v>
      </c>
      <c r="I40" s="1508"/>
      <c r="J40" s="1508"/>
      <c r="K40" s="1508"/>
      <c r="L40" s="1508"/>
      <c r="M40" s="1514"/>
      <c r="N40" s="1507" t="s">
        <v>636</v>
      </c>
      <c r="O40" s="1508"/>
      <c r="P40" s="1508"/>
      <c r="Q40" s="1508"/>
      <c r="R40" s="1508"/>
      <c r="S40" s="1514"/>
      <c r="T40" s="1515" t="s">
        <v>638</v>
      </c>
      <c r="U40" s="1516"/>
      <c r="V40" s="1516"/>
      <c r="W40" s="1516"/>
      <c r="X40" s="1516"/>
      <c r="Y40" s="1517"/>
      <c r="Z40" s="1507" t="s">
        <v>639</v>
      </c>
      <c r="AA40" s="1508"/>
      <c r="AB40" s="1508"/>
      <c r="AC40" s="1508"/>
      <c r="AD40" s="1508"/>
      <c r="AE40" s="1514"/>
      <c r="AF40" s="1507" t="s">
        <v>640</v>
      </c>
      <c r="AG40" s="1508"/>
      <c r="AH40" s="1514"/>
      <c r="AI40" s="1509" t="s">
        <v>641</v>
      </c>
      <c r="AJ40" s="1510"/>
    </row>
    <row r="41" spans="1:36" ht="27.75" customHeight="1" thickBot="1">
      <c r="A41" s="1525"/>
      <c r="B41" s="230">
        <v>2018</v>
      </c>
      <c r="C41" s="231">
        <v>2019</v>
      </c>
      <c r="D41" s="232">
        <v>2020</v>
      </c>
      <c r="E41" s="232">
        <v>2021</v>
      </c>
      <c r="F41" s="232">
        <v>2022</v>
      </c>
      <c r="G41" s="233">
        <v>2023</v>
      </c>
      <c r="H41" s="230">
        <v>2018</v>
      </c>
      <c r="I41" s="231">
        <v>2019</v>
      </c>
      <c r="J41" s="232">
        <v>2020</v>
      </c>
      <c r="K41" s="232">
        <v>2021</v>
      </c>
      <c r="L41" s="232">
        <v>2022</v>
      </c>
      <c r="M41" s="233">
        <v>2023</v>
      </c>
      <c r="N41" s="230">
        <v>2018</v>
      </c>
      <c r="O41" s="231">
        <v>2019</v>
      </c>
      <c r="P41" s="231">
        <v>2020</v>
      </c>
      <c r="Q41" s="266">
        <v>2021</v>
      </c>
      <c r="R41" s="232">
        <v>2022</v>
      </c>
      <c r="S41" s="233">
        <v>2023</v>
      </c>
      <c r="T41" s="788">
        <v>2018</v>
      </c>
      <c r="U41" s="789">
        <v>2019</v>
      </c>
      <c r="V41" s="790">
        <v>2020</v>
      </c>
      <c r="W41" s="790">
        <v>2021</v>
      </c>
      <c r="X41" s="790">
        <v>2022</v>
      </c>
      <c r="Y41" s="791">
        <v>2023</v>
      </c>
      <c r="Z41" s="234">
        <v>2018</v>
      </c>
      <c r="AA41" s="231">
        <v>2019</v>
      </c>
      <c r="AB41" s="232">
        <v>2020</v>
      </c>
      <c r="AC41" s="232">
        <v>2021</v>
      </c>
      <c r="AD41" s="232">
        <v>2022</v>
      </c>
      <c r="AE41" s="233">
        <v>2023</v>
      </c>
      <c r="AF41" s="267">
        <v>2021</v>
      </c>
      <c r="AG41" s="232">
        <v>2022</v>
      </c>
      <c r="AH41" s="233">
        <v>2023</v>
      </c>
      <c r="AI41" s="267">
        <v>2022</v>
      </c>
      <c r="AJ41" s="239">
        <v>2023</v>
      </c>
    </row>
    <row r="42" spans="1:36" ht="28.5">
      <c r="A42" s="767" t="s">
        <v>668</v>
      </c>
      <c r="B42" s="240">
        <v>12.978651986620013</v>
      </c>
      <c r="C42" s="241">
        <v>5.6003509652548047</v>
      </c>
      <c r="D42" s="242">
        <v>7.2482528884815727</v>
      </c>
      <c r="E42" s="242">
        <v>13.909288263960068</v>
      </c>
      <c r="F42" s="242">
        <v>15.877737702393693</v>
      </c>
      <c r="G42" s="243">
        <v>16.11884628665748</v>
      </c>
      <c r="H42" s="240">
        <v>13.439394854505618</v>
      </c>
      <c r="I42" s="241">
        <v>14.103811772169935</v>
      </c>
      <c r="J42" s="242">
        <v>14.13477924468339</v>
      </c>
      <c r="K42" s="242">
        <v>15.983487369187403</v>
      </c>
      <c r="L42" s="242">
        <v>14.31557664873112</v>
      </c>
      <c r="M42" s="243">
        <v>14.178001165173933</v>
      </c>
      <c r="N42" s="240" t="s">
        <v>739</v>
      </c>
      <c r="O42" s="241">
        <v>79.916074295462153</v>
      </c>
      <c r="P42" s="241">
        <v>10.82554158982588</v>
      </c>
      <c r="Q42" s="268">
        <v>17.272630863634397</v>
      </c>
      <c r="R42" s="242">
        <v>15.086100413261541</v>
      </c>
      <c r="S42" s="243">
        <v>14.105754679166685</v>
      </c>
      <c r="T42" s="240">
        <v>9.8784987846029484</v>
      </c>
      <c r="U42" s="241">
        <v>6.2530894098158099</v>
      </c>
      <c r="V42" s="242">
        <v>6.3610769075288038</v>
      </c>
      <c r="W42" s="242">
        <v>11.807369779964503</v>
      </c>
      <c r="X42" s="242">
        <v>12.886607342624565</v>
      </c>
      <c r="Y42" s="243">
        <v>12.091159228530687</v>
      </c>
      <c r="Z42" s="262">
        <v>13.384425761301063</v>
      </c>
      <c r="AA42" s="241">
        <v>13.538768466096517</v>
      </c>
      <c r="AB42" s="242">
        <v>13.558273784652346</v>
      </c>
      <c r="AC42" s="242">
        <v>15.279153711915425</v>
      </c>
      <c r="AD42" s="242">
        <v>14.573394825149288</v>
      </c>
      <c r="AE42" s="243">
        <v>13.305191260899827</v>
      </c>
      <c r="AF42" s="269">
        <v>17.989675933829378</v>
      </c>
      <c r="AG42" s="242">
        <v>15.268692878857932</v>
      </c>
      <c r="AH42" s="243">
        <v>17.169107557156167</v>
      </c>
      <c r="AI42" s="269">
        <v>14.50447325858061</v>
      </c>
      <c r="AJ42" s="628">
        <v>11.041673225897004</v>
      </c>
    </row>
    <row r="43" spans="1:36" ht="28.5">
      <c r="A43" s="794" t="s">
        <v>669</v>
      </c>
      <c r="B43" s="769">
        <v>32.340255337656671</v>
      </c>
      <c r="C43" s="626">
        <v>25.580458561876394</v>
      </c>
      <c r="D43" s="627">
        <v>29.397913276644829</v>
      </c>
      <c r="E43" s="627">
        <v>37.604670576839489</v>
      </c>
      <c r="F43" s="627">
        <v>34.33478434950797</v>
      </c>
      <c r="G43" s="628">
        <v>34.547193940743483</v>
      </c>
      <c r="H43" s="769">
        <v>63.357797315892086</v>
      </c>
      <c r="I43" s="626">
        <v>64.804322221532473</v>
      </c>
      <c r="J43" s="627">
        <v>66.736344953938669</v>
      </c>
      <c r="K43" s="627">
        <v>64.194486369761776</v>
      </c>
      <c r="L43" s="627">
        <v>60.99266857450619</v>
      </c>
      <c r="M43" s="628">
        <v>63.599691385082721</v>
      </c>
      <c r="N43" s="769" t="s">
        <v>739</v>
      </c>
      <c r="O43" s="626">
        <v>100</v>
      </c>
      <c r="P43" s="626">
        <v>42.848457072266264</v>
      </c>
      <c r="Q43" s="634">
        <v>69.722222079014458</v>
      </c>
      <c r="R43" s="627">
        <v>61.027437414602282</v>
      </c>
      <c r="S43" s="628">
        <v>51.887066694543449</v>
      </c>
      <c r="T43" s="769">
        <v>15.272392575408253</v>
      </c>
      <c r="U43" s="626">
        <v>20.908649190594254</v>
      </c>
      <c r="V43" s="627">
        <v>20.033113073139596</v>
      </c>
      <c r="W43" s="627">
        <v>33.369655843502599</v>
      </c>
      <c r="X43" s="627">
        <v>33.855019162347574</v>
      </c>
      <c r="Y43" s="628">
        <v>33.44886214647547</v>
      </c>
      <c r="Z43" s="638">
        <v>62.511449569305313</v>
      </c>
      <c r="AA43" s="626">
        <v>63.418540210793914</v>
      </c>
      <c r="AB43" s="627">
        <v>65.23312604078103</v>
      </c>
      <c r="AC43" s="627">
        <v>64.954221830437746</v>
      </c>
      <c r="AD43" s="627">
        <v>64.059517261660545</v>
      </c>
      <c r="AE43" s="628">
        <v>63.320321663624924</v>
      </c>
      <c r="AF43" s="771">
        <v>69.912159039335137</v>
      </c>
      <c r="AG43" s="627">
        <v>66.200977804438182</v>
      </c>
      <c r="AH43" s="628">
        <v>66.89480845445091</v>
      </c>
      <c r="AI43" s="771">
        <v>71.445706708778516</v>
      </c>
      <c r="AJ43" s="628">
        <v>53.746581113671844</v>
      </c>
    </row>
    <row r="44" spans="1:36" ht="28.5">
      <c r="A44" s="794" t="s">
        <v>670</v>
      </c>
      <c r="B44" s="769">
        <v>9.5345377547948633</v>
      </c>
      <c r="C44" s="626">
        <v>7.0446068748481609</v>
      </c>
      <c r="D44" s="627">
        <v>7.9731612682208644</v>
      </c>
      <c r="E44" s="627">
        <v>12.049563710273592</v>
      </c>
      <c r="F44" s="627">
        <v>10.246018349385002</v>
      </c>
      <c r="G44" s="628">
        <v>10.43886646701316</v>
      </c>
      <c r="H44" s="769">
        <v>18.535010182473215</v>
      </c>
      <c r="I44" s="626">
        <v>20.466859767480731</v>
      </c>
      <c r="J44" s="627">
        <v>21.012494426180982</v>
      </c>
      <c r="K44" s="627">
        <v>20.523558908689353</v>
      </c>
      <c r="L44" s="627">
        <v>17.668706549120465</v>
      </c>
      <c r="M44" s="628">
        <v>19.921849816746949</v>
      </c>
      <c r="N44" s="769" t="s">
        <v>739</v>
      </c>
      <c r="O44" s="626">
        <v>1.1186938363212982</v>
      </c>
      <c r="P44" s="626">
        <v>22.624546152021903</v>
      </c>
      <c r="Q44" s="634">
        <v>17.981943080231094</v>
      </c>
      <c r="R44" s="627">
        <v>16.735122577200652</v>
      </c>
      <c r="S44" s="628">
        <v>15.336602835379972</v>
      </c>
      <c r="T44" s="769">
        <v>10.685272173716942</v>
      </c>
      <c r="U44" s="626">
        <v>9.8442342237667546</v>
      </c>
      <c r="V44" s="627">
        <v>10.077999255657454</v>
      </c>
      <c r="W44" s="627">
        <v>13.948757213599142</v>
      </c>
      <c r="X44" s="627">
        <v>12.587212566328532</v>
      </c>
      <c r="Y44" s="628">
        <v>12.534699913677979</v>
      </c>
      <c r="Z44" s="638">
        <v>20.175503936062704</v>
      </c>
      <c r="AA44" s="626">
        <v>20.741822883657786</v>
      </c>
      <c r="AB44" s="627">
        <v>21.009515665803413</v>
      </c>
      <c r="AC44" s="627">
        <v>20.526129944379747</v>
      </c>
      <c r="AD44" s="627">
        <v>18.564492333820606</v>
      </c>
      <c r="AE44" s="628">
        <v>19.526074873005232</v>
      </c>
      <c r="AF44" s="771">
        <v>10.950059051437609</v>
      </c>
      <c r="AG44" s="627">
        <v>16.5928631160305</v>
      </c>
      <c r="AH44" s="628">
        <v>14.343253952563343</v>
      </c>
      <c r="AI44" s="771">
        <v>16.248436147400326</v>
      </c>
      <c r="AJ44" s="628">
        <v>18.531205018820366</v>
      </c>
    </row>
    <row r="45" spans="1:36" ht="28.5">
      <c r="A45" s="767" t="s">
        <v>671</v>
      </c>
      <c r="B45" s="769">
        <v>45.559884680064755</v>
      </c>
      <c r="C45" s="626">
        <v>38.356969119644887</v>
      </c>
      <c r="D45" s="627">
        <v>43.621196550992615</v>
      </c>
      <c r="E45" s="627">
        <v>52.649636701358602</v>
      </c>
      <c r="F45" s="627">
        <v>50.211647791322356</v>
      </c>
      <c r="G45" s="628">
        <v>51.093333284006206</v>
      </c>
      <c r="H45" s="769">
        <v>93.999182739422935</v>
      </c>
      <c r="I45" s="626">
        <v>95.529161634484893</v>
      </c>
      <c r="J45" s="627">
        <v>96.341239229051325</v>
      </c>
      <c r="K45" s="627">
        <v>96.838576979336324</v>
      </c>
      <c r="L45" s="627">
        <v>90.037520952904984</v>
      </c>
      <c r="M45" s="628">
        <v>94.916795959516492</v>
      </c>
      <c r="N45" s="769" t="s">
        <v>739</v>
      </c>
      <c r="O45" s="626">
        <v>100</v>
      </c>
      <c r="P45" s="626">
        <v>74.818348902935469</v>
      </c>
      <c r="Q45" s="634">
        <v>85.856046668496916</v>
      </c>
      <c r="R45" s="627">
        <v>88.148027320592021</v>
      </c>
      <c r="S45" s="628">
        <v>84.184685373784347</v>
      </c>
      <c r="T45" s="769">
        <v>47.983296643135581</v>
      </c>
      <c r="U45" s="626">
        <v>46.7625586724537</v>
      </c>
      <c r="V45" s="627">
        <v>44.536648320296408</v>
      </c>
      <c r="W45" s="627">
        <v>50.448280630942989</v>
      </c>
      <c r="X45" s="627">
        <v>51.282208661525743</v>
      </c>
      <c r="Y45" s="628">
        <v>50.5895507893215</v>
      </c>
      <c r="Z45" s="638">
        <v>91.715737043824703</v>
      </c>
      <c r="AA45" s="626">
        <v>92.794159341847376</v>
      </c>
      <c r="AB45" s="627">
        <v>94.609206611983694</v>
      </c>
      <c r="AC45" s="627">
        <v>97.970606082239215</v>
      </c>
      <c r="AD45" s="627">
        <v>97.035703816340273</v>
      </c>
      <c r="AE45" s="628">
        <v>97.36717075379903</v>
      </c>
      <c r="AF45" s="771">
        <v>98.344656010192907</v>
      </c>
      <c r="AG45" s="627">
        <v>93.37515777353029</v>
      </c>
      <c r="AH45" s="628">
        <v>95.913517625704159</v>
      </c>
      <c r="AI45" s="771">
        <v>100</v>
      </c>
      <c r="AJ45" s="628">
        <v>90.666726484830619</v>
      </c>
    </row>
    <row r="46" spans="1:36" ht="29.25" thickBot="1">
      <c r="A46" s="783" t="s">
        <v>672</v>
      </c>
      <c r="B46" s="250">
        <v>13.431942204871069</v>
      </c>
      <c r="C46" s="251">
        <v>10.563132310743391</v>
      </c>
      <c r="D46" s="252">
        <v>11.830732050295985</v>
      </c>
      <c r="E46" s="252">
        <v>16.870381844177249</v>
      </c>
      <c r="F46" s="252">
        <v>14.983914254003997</v>
      </c>
      <c r="G46" s="253">
        <v>15.438489285733912</v>
      </c>
      <c r="H46" s="250">
        <v>27.498995909416628</v>
      </c>
      <c r="I46" s="251">
        <v>30.170548627825262</v>
      </c>
      <c r="J46" s="252">
        <v>30.333842132184891</v>
      </c>
      <c r="K46" s="252">
        <v>30.960170439267483</v>
      </c>
      <c r="L46" s="252">
        <v>26.082586207616899</v>
      </c>
      <c r="M46" s="253">
        <v>29.73156178924188</v>
      </c>
      <c r="N46" s="250" t="s">
        <v>739</v>
      </c>
      <c r="O46" s="251">
        <v>1.1186938363212982</v>
      </c>
      <c r="P46" s="251">
        <v>39.505067473436846</v>
      </c>
      <c r="Q46" s="270">
        <v>22.142991118914132</v>
      </c>
      <c r="R46" s="252">
        <v>24.17221015076688</v>
      </c>
      <c r="S46" s="253">
        <v>24.883023201134773</v>
      </c>
      <c r="T46" s="250">
        <v>18.09674143985956</v>
      </c>
      <c r="U46" s="251">
        <v>17.521143608424339</v>
      </c>
      <c r="V46" s="252">
        <v>16.908068014124851</v>
      </c>
      <c r="W46" s="252">
        <v>21.087745755147047</v>
      </c>
      <c r="X46" s="252">
        <v>19.066598609737088</v>
      </c>
      <c r="Y46" s="253">
        <v>18.95803914450148</v>
      </c>
      <c r="Z46" s="263">
        <v>29.601156691704293</v>
      </c>
      <c r="AA46" s="251">
        <v>30.349484729686772</v>
      </c>
      <c r="AB46" s="252">
        <v>30.470617140148704</v>
      </c>
      <c r="AC46" s="252">
        <v>30.959610237857433</v>
      </c>
      <c r="AD46" s="252">
        <v>28.121013966545767</v>
      </c>
      <c r="AE46" s="253">
        <v>30.025094888352882</v>
      </c>
      <c r="AF46" s="271">
        <v>15.662596037517174</v>
      </c>
      <c r="AG46" s="252">
        <v>23.403902219554048</v>
      </c>
      <c r="AH46" s="253">
        <v>20.565302040230314</v>
      </c>
      <c r="AI46" s="271">
        <v>22.742354853638652</v>
      </c>
      <c r="AJ46" s="253">
        <v>31.260847891370585</v>
      </c>
    </row>
    <row r="48" spans="1:36">
      <c r="A48" s="227" t="s">
        <v>706</v>
      </c>
    </row>
  </sheetData>
  <mergeCells count="49">
    <mergeCell ref="B32:G32"/>
    <mergeCell ref="H32:M32"/>
    <mergeCell ref="N32:S32"/>
    <mergeCell ref="T32:Y32"/>
    <mergeCell ref="Z32:AE32"/>
    <mergeCell ref="A22:A23"/>
    <mergeCell ref="A12:A13"/>
    <mergeCell ref="A32:A33"/>
    <mergeCell ref="A5:A6"/>
    <mergeCell ref="A40:A41"/>
    <mergeCell ref="A20:AT20"/>
    <mergeCell ref="B22:G22"/>
    <mergeCell ref="H22:M22"/>
    <mergeCell ref="N22:S22"/>
    <mergeCell ref="T22:Y22"/>
    <mergeCell ref="Z22:AE22"/>
    <mergeCell ref="AF22:AK22"/>
    <mergeCell ref="AL22:AN22"/>
    <mergeCell ref="AO22:AP22"/>
    <mergeCell ref="AQ22:AV22"/>
    <mergeCell ref="A30:AT30"/>
    <mergeCell ref="AO12:AP12"/>
    <mergeCell ref="AQ12:AV12"/>
    <mergeCell ref="B5:G5"/>
    <mergeCell ref="H5:M5"/>
    <mergeCell ref="N5:S5"/>
    <mergeCell ref="T5:Y5"/>
    <mergeCell ref="Z5:AE5"/>
    <mergeCell ref="N12:S12"/>
    <mergeCell ref="T12:Y12"/>
    <mergeCell ref="Z12:AE12"/>
    <mergeCell ref="AF12:AK12"/>
    <mergeCell ref="AL12:AN12"/>
    <mergeCell ref="A3:AV3"/>
    <mergeCell ref="AF32:AH32"/>
    <mergeCell ref="AI32:AJ32"/>
    <mergeCell ref="B40:G40"/>
    <mergeCell ref="H40:M40"/>
    <mergeCell ref="N40:S40"/>
    <mergeCell ref="T40:Y40"/>
    <mergeCell ref="Z40:AE40"/>
    <mergeCell ref="AF40:AH40"/>
    <mergeCell ref="AI40:AJ40"/>
    <mergeCell ref="AF5:AK5"/>
    <mergeCell ref="AL5:AN5"/>
    <mergeCell ref="AO5:AP5"/>
    <mergeCell ref="AQ5:AV5"/>
    <mergeCell ref="B12:G12"/>
    <mergeCell ref="H12:M12"/>
  </mergeCells>
  <hyperlinks>
    <hyperlink ref="A1" location="Contents!A1" display="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
  <sheetViews>
    <sheetView zoomScaleNormal="100" workbookViewId="0"/>
  </sheetViews>
  <sheetFormatPr defaultRowHeight="14.25"/>
  <cols>
    <col min="1" max="1" width="3.85546875" style="275" customWidth="1"/>
    <col min="2" max="2" width="49.42578125" style="275" customWidth="1"/>
    <col min="3" max="3" width="12.7109375" style="275" bestFit="1" customWidth="1"/>
    <col min="4" max="6" width="13" style="275" customWidth="1"/>
    <col min="7" max="7" width="10.5703125" style="275" bestFit="1" customWidth="1"/>
    <col min="8" max="8" width="13" style="275" customWidth="1"/>
    <col min="9" max="9" width="12.7109375" style="275" bestFit="1" customWidth="1"/>
    <col min="10" max="10" width="13" style="275" customWidth="1"/>
    <col min="11" max="11" width="13.28515625" style="275" customWidth="1"/>
    <col min="12" max="12" width="13" style="275" customWidth="1"/>
    <col min="13" max="13" width="12.7109375" style="275" bestFit="1" customWidth="1"/>
    <col min="14" max="14" width="13" style="275" bestFit="1" customWidth="1"/>
    <col min="15" max="16" width="13" style="275" customWidth="1"/>
    <col min="17" max="17" width="10.5703125" style="275" bestFit="1" customWidth="1"/>
    <col min="18" max="18" width="13" style="275" bestFit="1" customWidth="1"/>
    <col min="19" max="19" width="12.7109375" style="275" bestFit="1" customWidth="1"/>
    <col min="20" max="20" width="13" style="275" bestFit="1" customWidth="1"/>
    <col min="21" max="21" width="12.7109375" style="275" bestFit="1" customWidth="1"/>
    <col min="22" max="22" width="15.85546875" style="275" customWidth="1"/>
    <col min="23" max="23" width="9.140625" style="275"/>
    <col min="24" max="28" width="11.5703125" style="275" customWidth="1"/>
    <col min="29" max="29" width="10" style="275" customWidth="1"/>
    <col min="30" max="30" width="11.42578125" style="275" customWidth="1"/>
    <col min="31" max="31" width="9.140625" style="275"/>
    <col min="32" max="32" width="10.28515625" style="275" customWidth="1"/>
    <col min="33" max="16384" width="9.140625" style="275"/>
  </cols>
  <sheetData>
    <row r="1" spans="1:32">
      <c r="A1" s="663" t="s">
        <v>703</v>
      </c>
      <c r="AF1" s="101" t="s">
        <v>687</v>
      </c>
    </row>
    <row r="3" spans="1:32" ht="14.25" customHeight="1">
      <c r="B3" s="1530" t="s">
        <v>674</v>
      </c>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row>
    <row r="5" spans="1:32" ht="15" thickBot="1">
      <c r="V5" s="276"/>
      <c r="AF5" s="276" t="s">
        <v>675</v>
      </c>
    </row>
    <row r="6" spans="1:32" ht="15" thickBot="1">
      <c r="C6" s="1533">
        <v>2021</v>
      </c>
      <c r="D6" s="1534"/>
      <c r="E6" s="1534"/>
      <c r="F6" s="1534"/>
      <c r="G6" s="1534"/>
      <c r="H6" s="1534"/>
      <c r="I6" s="1534"/>
      <c r="J6" s="1534"/>
      <c r="K6" s="1534"/>
      <c r="L6" s="1535"/>
      <c r="M6" s="1533">
        <v>2022</v>
      </c>
      <c r="N6" s="1534"/>
      <c r="O6" s="1534"/>
      <c r="P6" s="1534"/>
      <c r="Q6" s="1534"/>
      <c r="R6" s="1534"/>
      <c r="S6" s="1534"/>
      <c r="T6" s="1534"/>
      <c r="U6" s="1534"/>
      <c r="V6" s="1535"/>
      <c r="W6" s="1533">
        <v>2023</v>
      </c>
      <c r="X6" s="1534"/>
      <c r="Y6" s="1534"/>
      <c r="Z6" s="1534"/>
      <c r="AA6" s="1534"/>
      <c r="AB6" s="1534"/>
      <c r="AC6" s="1534"/>
      <c r="AD6" s="1534"/>
      <c r="AE6" s="1534"/>
      <c r="AF6" s="1535"/>
    </row>
    <row r="7" spans="1:32" ht="15" customHeight="1" thickBot="1">
      <c r="C7" s="1536" t="s">
        <v>676</v>
      </c>
      <c r="D7" s="1537"/>
      <c r="E7" s="1536" t="s">
        <v>677</v>
      </c>
      <c r="F7" s="1537"/>
      <c r="G7" s="1536" t="s">
        <v>678</v>
      </c>
      <c r="H7" s="1537"/>
      <c r="I7" s="1536" t="s">
        <v>679</v>
      </c>
      <c r="J7" s="1537"/>
      <c r="K7" s="1536" t="s">
        <v>183</v>
      </c>
      <c r="L7" s="1537"/>
      <c r="M7" s="1536" t="s">
        <v>676</v>
      </c>
      <c r="N7" s="1537"/>
      <c r="O7" s="1536" t="s">
        <v>677</v>
      </c>
      <c r="P7" s="1537"/>
      <c r="Q7" s="1536" t="s">
        <v>678</v>
      </c>
      <c r="R7" s="1537"/>
      <c r="S7" s="1536" t="s">
        <v>679</v>
      </c>
      <c r="T7" s="1537"/>
      <c r="U7" s="1536" t="s">
        <v>183</v>
      </c>
      <c r="V7" s="1537"/>
      <c r="W7" s="1536" t="s">
        <v>676</v>
      </c>
      <c r="X7" s="1537"/>
      <c r="Y7" s="1536" t="s">
        <v>677</v>
      </c>
      <c r="Z7" s="1537"/>
      <c r="AA7" s="1536" t="s">
        <v>678</v>
      </c>
      <c r="AB7" s="1537"/>
      <c r="AC7" s="1536" t="s">
        <v>679</v>
      </c>
      <c r="AD7" s="1537"/>
      <c r="AE7" s="1536" t="s">
        <v>183</v>
      </c>
      <c r="AF7" s="1537"/>
    </row>
    <row r="8" spans="1:32" ht="29.25" thickBot="1">
      <c r="B8" s="277"/>
      <c r="C8" s="796" t="s">
        <v>680</v>
      </c>
      <c r="D8" s="278" t="s">
        <v>681</v>
      </c>
      <c r="E8" s="796" t="s">
        <v>680</v>
      </c>
      <c r="F8" s="278" t="s">
        <v>681</v>
      </c>
      <c r="G8" s="796" t="s">
        <v>680</v>
      </c>
      <c r="H8" s="278" t="s">
        <v>681</v>
      </c>
      <c r="I8" s="796" t="s">
        <v>680</v>
      </c>
      <c r="J8" s="278" t="s">
        <v>681</v>
      </c>
      <c r="K8" s="796" t="s">
        <v>680</v>
      </c>
      <c r="L8" s="278" t="s">
        <v>681</v>
      </c>
      <c r="M8" s="796" t="s">
        <v>680</v>
      </c>
      <c r="N8" s="278" t="s">
        <v>681</v>
      </c>
      <c r="O8" s="796" t="s">
        <v>680</v>
      </c>
      <c r="P8" s="278" t="s">
        <v>681</v>
      </c>
      <c r="Q8" s="796" t="s">
        <v>680</v>
      </c>
      <c r="R8" s="278" t="s">
        <v>681</v>
      </c>
      <c r="S8" s="796" t="s">
        <v>680</v>
      </c>
      <c r="T8" s="278" t="s">
        <v>681</v>
      </c>
      <c r="U8" s="796" t="s">
        <v>680</v>
      </c>
      <c r="V8" s="278" t="s">
        <v>681</v>
      </c>
      <c r="W8" s="796" t="s">
        <v>680</v>
      </c>
      <c r="X8" s="278" t="s">
        <v>681</v>
      </c>
      <c r="Y8" s="796" t="s">
        <v>680</v>
      </c>
      <c r="Z8" s="278" t="s">
        <v>681</v>
      </c>
      <c r="AA8" s="796" t="s">
        <v>680</v>
      </c>
      <c r="AB8" s="278" t="s">
        <v>681</v>
      </c>
      <c r="AC8" s="796" t="s">
        <v>680</v>
      </c>
      <c r="AD8" s="278" t="s">
        <v>681</v>
      </c>
      <c r="AE8" s="796" t="s">
        <v>680</v>
      </c>
      <c r="AF8" s="278" t="s">
        <v>681</v>
      </c>
    </row>
    <row r="9" spans="1:32">
      <c r="B9" s="279" t="s">
        <v>682</v>
      </c>
      <c r="C9" s="280">
        <v>497.031044902068</v>
      </c>
      <c r="D9" s="281">
        <v>9.0302621395759744E-2</v>
      </c>
      <c r="E9" s="1060">
        <v>55.485637046510504</v>
      </c>
      <c r="F9" s="437">
        <v>9.0406824583569551E-2</v>
      </c>
      <c r="G9" s="280">
        <v>31.518999999999998</v>
      </c>
      <c r="H9" s="281">
        <v>3.9970984608400005E-2</v>
      </c>
      <c r="I9" s="280">
        <v>77.923735047062991</v>
      </c>
      <c r="J9" s="281">
        <v>1.6902940786462841E-2</v>
      </c>
      <c r="K9" s="280">
        <v>661.9594169956415</v>
      </c>
      <c r="L9" s="281">
        <v>5.7479669864705762E-2</v>
      </c>
      <c r="M9" s="280">
        <v>374.72704954042706</v>
      </c>
      <c r="N9" s="281">
        <v>7.8281110613251145E-2</v>
      </c>
      <c r="O9" s="1061">
        <v>22.726453556353999</v>
      </c>
      <c r="P9" s="437">
        <v>4.8971131174021562E-2</v>
      </c>
      <c r="Q9" s="280">
        <v>17.018999999999998</v>
      </c>
      <c r="R9" s="281">
        <v>2.7573904674877758E-2</v>
      </c>
      <c r="S9" s="280">
        <v>134.60939770579202</v>
      </c>
      <c r="T9" s="281">
        <v>2.5713198115708991E-2</v>
      </c>
      <c r="U9" s="280">
        <v>549.08190080257316</v>
      </c>
      <c r="V9" s="281">
        <v>4.9452292640815937E-2</v>
      </c>
      <c r="W9" s="280">
        <v>237.0525390997</v>
      </c>
      <c r="X9" s="281">
        <v>4.1062683864420184E-2</v>
      </c>
      <c r="Y9" s="280">
        <v>17.078664618299999</v>
      </c>
      <c r="Z9" s="281">
        <v>1.7536585753467959E-2</v>
      </c>
      <c r="AA9" s="280">
        <v>35.593022830000002</v>
      </c>
      <c r="AB9" s="281">
        <v>5.0081022266214262E-2</v>
      </c>
      <c r="AC9" s="280">
        <v>97.391756640999986</v>
      </c>
      <c r="AD9" s="281">
        <v>1.6168004610878393E-2</v>
      </c>
      <c r="AE9" s="280">
        <v>387.11598318899996</v>
      </c>
      <c r="AF9" s="281">
        <v>2.8715090207145758E-2</v>
      </c>
    </row>
    <row r="10" spans="1:32">
      <c r="B10" s="1062" t="s">
        <v>428</v>
      </c>
      <c r="C10" s="1063">
        <v>2205.7406375567716</v>
      </c>
      <c r="D10" s="281">
        <v>0.4007479285922208</v>
      </c>
      <c r="E10" s="1060">
        <v>50.7</v>
      </c>
      <c r="F10" s="437">
        <v>8.2609234576234203E-2</v>
      </c>
      <c r="G10" s="1063">
        <v>105</v>
      </c>
      <c r="H10" s="281">
        <v>0.13315629886360611</v>
      </c>
      <c r="I10" s="1063">
        <v>358.47428044000003</v>
      </c>
      <c r="J10" s="281">
        <v>7.7758972052451344E-2</v>
      </c>
      <c r="K10" s="280">
        <v>2719.9149179967717</v>
      </c>
      <c r="L10" s="281">
        <v>0.23617733584953601</v>
      </c>
      <c r="M10" s="1063">
        <v>1806.49116981</v>
      </c>
      <c r="N10" s="281">
        <v>0.37737904231677771</v>
      </c>
      <c r="O10" s="1064">
        <v>15</v>
      </c>
      <c r="P10" s="437">
        <v>3.2322111577543021E-2</v>
      </c>
      <c r="Q10" s="1063">
        <v>6</v>
      </c>
      <c r="R10" s="281">
        <v>9.7211015952327721E-3</v>
      </c>
      <c r="S10" s="1063">
        <v>413.193801019332</v>
      </c>
      <c r="T10" s="281">
        <v>7.892862048914559E-2</v>
      </c>
      <c r="U10" s="280">
        <v>2240.6849708293321</v>
      </c>
      <c r="V10" s="281">
        <v>0.20180415477430169</v>
      </c>
      <c r="W10" s="1063">
        <v>2936.6776423263996</v>
      </c>
      <c r="X10" s="281">
        <v>0.50869678973504973</v>
      </c>
      <c r="Y10" s="1063">
        <v>10.016972300299999</v>
      </c>
      <c r="Z10" s="281">
        <v>1.0285552041703457E-2</v>
      </c>
      <c r="AA10" s="1063">
        <v>0</v>
      </c>
      <c r="AB10" s="281">
        <v>0</v>
      </c>
      <c r="AC10" s="1063">
        <v>119.06419167260002</v>
      </c>
      <c r="AD10" s="281">
        <v>1.9765845348175048E-2</v>
      </c>
      <c r="AE10" s="1063">
        <v>3065.7588062992995</v>
      </c>
      <c r="AF10" s="281">
        <v>0.22740869532440786</v>
      </c>
    </row>
    <row r="11" spans="1:32">
      <c r="B11" s="1062" t="s">
        <v>683</v>
      </c>
      <c r="C11" s="1063">
        <v>2342.1157454785948</v>
      </c>
      <c r="D11" s="281">
        <v>0.42552511276367788</v>
      </c>
      <c r="E11" s="1060">
        <v>442.3579507785638</v>
      </c>
      <c r="F11" s="437">
        <v>0.72076630616427295</v>
      </c>
      <c r="G11" s="1063">
        <v>270.41800000000001</v>
      </c>
      <c r="H11" s="281">
        <v>0.34293200024855841</v>
      </c>
      <c r="I11" s="1063">
        <v>0</v>
      </c>
      <c r="J11" s="281">
        <v>0</v>
      </c>
      <c r="K11" s="280">
        <v>3054.8916962571589</v>
      </c>
      <c r="L11" s="281">
        <v>0.26526424681779037</v>
      </c>
      <c r="M11" s="1063">
        <v>2227.6000352367469</v>
      </c>
      <c r="N11" s="281">
        <v>0.46534939224246535</v>
      </c>
      <c r="O11" s="1064">
        <v>376.82808773645758</v>
      </c>
      <c r="P11" s="437">
        <v>0.81199196649133021</v>
      </c>
      <c r="Q11" s="1063">
        <v>284.875</v>
      </c>
      <c r="R11" s="281">
        <v>0.46154980282365604</v>
      </c>
      <c r="S11" s="1063">
        <v>0</v>
      </c>
      <c r="T11" s="281">
        <v>0</v>
      </c>
      <c r="U11" s="280">
        <v>2889.3031229732046</v>
      </c>
      <c r="V11" s="281">
        <v>0.26022104053411316</v>
      </c>
      <c r="W11" s="1063">
        <v>2212.5134064741997</v>
      </c>
      <c r="X11" s="281">
        <v>0.38325570736717929</v>
      </c>
      <c r="Y11" s="1063">
        <v>905.44979056089983</v>
      </c>
      <c r="Z11" s="281">
        <v>0.92972713338587476</v>
      </c>
      <c r="AA11" s="1063">
        <v>331.78688540129997</v>
      </c>
      <c r="AB11" s="281">
        <v>0.46683942734459744</v>
      </c>
      <c r="AC11" s="1063">
        <v>0</v>
      </c>
      <c r="AD11" s="281">
        <v>0</v>
      </c>
      <c r="AE11" s="1063">
        <v>3449.7500824363992</v>
      </c>
      <c r="AF11" s="281">
        <v>0.25589200423405439</v>
      </c>
    </row>
    <row r="12" spans="1:32">
      <c r="B12" s="1062" t="s">
        <v>684</v>
      </c>
      <c r="C12" s="1063">
        <v>403.24627067151476</v>
      </c>
      <c r="D12" s="281">
        <v>7.3263422241314297E-2</v>
      </c>
      <c r="E12" s="1060">
        <v>54.485451402838656</v>
      </c>
      <c r="F12" s="437">
        <v>8.8777148637654971E-2</v>
      </c>
      <c r="G12" s="1063">
        <v>374.06399999999996</v>
      </c>
      <c r="H12" s="281">
        <v>0.47437121693443757</v>
      </c>
      <c r="I12" s="1063">
        <v>4154.4641933199009</v>
      </c>
      <c r="J12" s="281">
        <v>0.90117166761519529</v>
      </c>
      <c r="K12" s="280">
        <v>4986.2599153942547</v>
      </c>
      <c r="L12" s="281">
        <v>0.43297000758335696</v>
      </c>
      <c r="M12" s="1063">
        <v>325.54226760407727</v>
      </c>
      <c r="N12" s="281">
        <v>6.8006326980817766E-2</v>
      </c>
      <c r="O12" s="1064">
        <v>38.977651564759995</v>
      </c>
      <c r="P12" s="437">
        <v>8.3989333527117793E-2</v>
      </c>
      <c r="Q12" s="1063">
        <v>300.69799999999998</v>
      </c>
      <c r="R12" s="281">
        <v>0.48718596791388402</v>
      </c>
      <c r="S12" s="1063">
        <v>4684.9824559884673</v>
      </c>
      <c r="T12" s="281">
        <v>0.89492921083227517</v>
      </c>
      <c r="U12" s="280">
        <v>5350.2003751573047</v>
      </c>
      <c r="V12" s="281">
        <v>0.48185830611527297</v>
      </c>
      <c r="W12" s="1063">
        <v>384.30509102130003</v>
      </c>
      <c r="X12" s="281">
        <v>6.6570046117320147E-2</v>
      </c>
      <c r="Y12" s="1063">
        <v>23.634471829999999</v>
      </c>
      <c r="Z12" s="281">
        <v>2.4268170331104823E-2</v>
      </c>
      <c r="AA12" s="1063">
        <v>336.76158307000003</v>
      </c>
      <c r="AB12" s="281">
        <v>0.47383905606126442</v>
      </c>
      <c r="AC12" s="1063">
        <v>5796.7223866369995</v>
      </c>
      <c r="AD12" s="281">
        <v>0.96231382929665887</v>
      </c>
      <c r="AE12" s="1063">
        <v>6541.4235325582995</v>
      </c>
      <c r="AF12" s="281">
        <v>0.48522296928476472</v>
      </c>
    </row>
    <row r="13" spans="1:32" ht="15" thickBot="1">
      <c r="B13" s="640" t="s">
        <v>417</v>
      </c>
      <c r="C13" s="641">
        <v>55.925666057152903</v>
      </c>
      <c r="D13" s="281">
        <v>1.0160802428870087E-2</v>
      </c>
      <c r="E13" s="1065">
        <v>10.70379899627571</v>
      </c>
      <c r="F13" s="438">
        <v>1.7440486038268248E-2</v>
      </c>
      <c r="G13" s="641">
        <v>7.5460000000000003</v>
      </c>
      <c r="H13" s="281">
        <v>9.5694993449978259E-3</v>
      </c>
      <c r="I13" s="641">
        <v>19.207484478019776</v>
      </c>
      <c r="J13" s="281">
        <v>4.1664195458904554E-3</v>
      </c>
      <c r="K13" s="280">
        <v>93.382949531448389</v>
      </c>
      <c r="L13" s="281">
        <v>8.1086860799133766E-3</v>
      </c>
      <c r="M13" s="641">
        <v>52.580370762746483</v>
      </c>
      <c r="N13" s="281">
        <v>1.0984127846688202E-2</v>
      </c>
      <c r="O13" s="1066">
        <v>10.546398171790573</v>
      </c>
      <c r="P13" s="438">
        <v>2.2725457229987377E-2</v>
      </c>
      <c r="Q13" s="641">
        <v>8.6219999999999999</v>
      </c>
      <c r="R13" s="281">
        <v>1.3969222992349494E-2</v>
      </c>
      <c r="S13" s="641">
        <v>2.2456743358634657</v>
      </c>
      <c r="T13" s="281">
        <v>4.2897056286981584E-4</v>
      </c>
      <c r="U13" s="280">
        <v>73.994443270400524</v>
      </c>
      <c r="V13" s="281">
        <v>6.6642059354963023E-3</v>
      </c>
      <c r="W13" s="641">
        <v>2.3944604600000003</v>
      </c>
      <c r="X13" s="281">
        <v>4.147729160305736E-4</v>
      </c>
      <c r="Y13" s="641">
        <v>17.707769498699999</v>
      </c>
      <c r="Z13" s="281">
        <v>1.8182558487848988E-2</v>
      </c>
      <c r="AA13" s="641">
        <v>6.5673005599999996</v>
      </c>
      <c r="AB13" s="281">
        <v>9.2404943279239139E-3</v>
      </c>
      <c r="AC13" s="641">
        <v>10.5555137812</v>
      </c>
      <c r="AD13" s="281">
        <v>1.7523207442875805E-3</v>
      </c>
      <c r="AE13" s="641">
        <v>37.225044299899999</v>
      </c>
      <c r="AF13" s="281">
        <v>2.7612409496271069E-3</v>
      </c>
    </row>
    <row r="14" spans="1:32" ht="15" thickBot="1">
      <c r="B14" s="282" t="s">
        <v>685</v>
      </c>
      <c r="C14" s="283">
        <v>5504.0599843030323</v>
      </c>
      <c r="D14" s="284">
        <v>1</v>
      </c>
      <c r="E14" s="1067">
        <v>613.73283822418875</v>
      </c>
      <c r="F14" s="439">
        <v>1</v>
      </c>
      <c r="G14" s="283">
        <v>788.54700000000003</v>
      </c>
      <c r="H14" s="284">
        <v>1</v>
      </c>
      <c r="I14" s="283">
        <v>4610.0696932849842</v>
      </c>
      <c r="J14" s="284">
        <v>1</v>
      </c>
      <c r="K14" s="285">
        <v>11516.409515812205</v>
      </c>
      <c r="L14" s="284">
        <v>1</v>
      </c>
      <c r="M14" s="283">
        <v>4786.9408929539968</v>
      </c>
      <c r="N14" s="284">
        <v>1</v>
      </c>
      <c r="O14" s="1067">
        <v>464.07859102936214</v>
      </c>
      <c r="P14" s="439">
        <v>1</v>
      </c>
      <c r="Q14" s="283">
        <v>617.21399999999994</v>
      </c>
      <c r="R14" s="284">
        <v>1</v>
      </c>
      <c r="S14" s="283">
        <v>5235.0313290494569</v>
      </c>
      <c r="T14" s="284">
        <v>1</v>
      </c>
      <c r="U14" s="285">
        <v>11103.264813032814</v>
      </c>
      <c r="V14" s="284">
        <v>1</v>
      </c>
      <c r="W14" s="283">
        <v>5772.9431393815994</v>
      </c>
      <c r="X14" s="284">
        <v>0.99999999999999989</v>
      </c>
      <c r="Y14" s="283">
        <v>973.88766880819992</v>
      </c>
      <c r="Z14" s="284">
        <v>1</v>
      </c>
      <c r="AA14" s="283">
        <v>710.70879186130003</v>
      </c>
      <c r="AB14" s="284">
        <v>1</v>
      </c>
      <c r="AC14" s="283">
        <v>6023.7338487318002</v>
      </c>
      <c r="AD14" s="284">
        <v>0.99999999999999989</v>
      </c>
      <c r="AE14" s="283">
        <v>13481.2734487829</v>
      </c>
      <c r="AF14" s="284">
        <v>0.99999999999999989</v>
      </c>
    </row>
    <row r="15" spans="1:32" ht="29.25" thickBot="1">
      <c r="B15" s="282" t="s">
        <v>686</v>
      </c>
      <c r="C15" s="1531">
        <v>0.47793194368449321</v>
      </c>
      <c r="D15" s="1532"/>
      <c r="E15" s="1531">
        <v>5.329202972206161E-2</v>
      </c>
      <c r="F15" s="1532"/>
      <c r="G15" s="1531">
        <v>6.8471601230977244E-2</v>
      </c>
      <c r="H15" s="1532"/>
      <c r="I15" s="1531">
        <v>0.40030442533624877</v>
      </c>
      <c r="J15" s="1532"/>
      <c r="K15" s="1531">
        <v>1.0000000000000002</v>
      </c>
      <c r="L15" s="1532"/>
      <c r="M15" s="1531">
        <v>0.43112912945525456</v>
      </c>
      <c r="N15" s="1532"/>
      <c r="O15" s="1531">
        <v>4.179658855696524E-2</v>
      </c>
      <c r="P15" s="1532"/>
      <c r="Q15" s="1531">
        <v>5.5588514765091898E-2</v>
      </c>
      <c r="R15" s="1532"/>
      <c r="S15" s="1531">
        <v>0.47148576722268842</v>
      </c>
      <c r="T15" s="1532"/>
      <c r="U15" s="1531">
        <v>1.0000000000000002</v>
      </c>
      <c r="V15" s="1532"/>
      <c r="W15" s="1531">
        <v>0.42821942313637923</v>
      </c>
      <c r="X15" s="1532"/>
      <c r="Y15" s="1531">
        <v>7.2240035224277965E-2</v>
      </c>
      <c r="Z15" s="1532"/>
      <c r="AA15" s="1531">
        <v>5.2718223880064044E-2</v>
      </c>
      <c r="AB15" s="1532"/>
      <c r="AC15" s="1531">
        <v>0.44682231775927872</v>
      </c>
      <c r="AD15" s="1532"/>
      <c r="AE15" s="1531">
        <v>1</v>
      </c>
      <c r="AF15" s="1532"/>
    </row>
    <row r="17" spans="4:11">
      <c r="K17" s="286"/>
    </row>
    <row r="18" spans="4:11">
      <c r="D18" s="287"/>
      <c r="E18" s="287"/>
      <c r="F18" s="287"/>
      <c r="G18" s="287"/>
      <c r="H18" s="287"/>
    </row>
    <row r="19" spans="4:11">
      <c r="K19" s="286"/>
    </row>
  </sheetData>
  <mergeCells count="34">
    <mergeCell ref="M6:V6"/>
    <mergeCell ref="S7:T7"/>
    <mergeCell ref="U7:V7"/>
    <mergeCell ref="Q7:R7"/>
    <mergeCell ref="S15:T15"/>
    <mergeCell ref="U15:V15"/>
    <mergeCell ref="M7:N7"/>
    <mergeCell ref="O7:P7"/>
    <mergeCell ref="E15:F15"/>
    <mergeCell ref="G15:H15"/>
    <mergeCell ref="I15:J15"/>
    <mergeCell ref="K15:L15"/>
    <mergeCell ref="C6:L6"/>
    <mergeCell ref="C7:D7"/>
    <mergeCell ref="E7:F7"/>
    <mergeCell ref="G7:H7"/>
    <mergeCell ref="I7:J7"/>
    <mergeCell ref="K7:L7"/>
    <mergeCell ref="B3:AF3"/>
    <mergeCell ref="W15:X15"/>
    <mergeCell ref="Y15:Z15"/>
    <mergeCell ref="AA15:AB15"/>
    <mergeCell ref="AC15:AD15"/>
    <mergeCell ref="AE15:AF15"/>
    <mergeCell ref="W6:AF6"/>
    <mergeCell ref="W7:X7"/>
    <mergeCell ref="Y7:Z7"/>
    <mergeCell ref="AA7:AB7"/>
    <mergeCell ref="AC7:AD7"/>
    <mergeCell ref="AE7:AF7"/>
    <mergeCell ref="M15:N15"/>
    <mergeCell ref="O15:P15"/>
    <mergeCell ref="Q15:R15"/>
    <mergeCell ref="C15:D15"/>
  </mergeCells>
  <hyperlinks>
    <hyperlink ref="A1" location="Contents!A1" display="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workbookViewId="0"/>
  </sheetViews>
  <sheetFormatPr defaultColWidth="8.85546875" defaultRowHeight="14.25"/>
  <cols>
    <col min="1" max="1" width="7" style="297" customWidth="1"/>
    <col min="2" max="2" width="34.5703125" style="297" customWidth="1"/>
    <col min="3" max="3" width="11.140625" style="297" customWidth="1"/>
    <col min="4" max="4" width="12" style="297" customWidth="1"/>
    <col min="5" max="6" width="10" style="297" customWidth="1"/>
    <col min="7" max="8" width="11.7109375" style="297" customWidth="1"/>
    <col min="9" max="12" width="10" style="297" customWidth="1"/>
    <col min="13" max="16384" width="8.85546875" style="297"/>
  </cols>
  <sheetData>
    <row r="1" spans="1:16">
      <c r="A1" s="663" t="s">
        <v>703</v>
      </c>
      <c r="K1" s="1295" t="s">
        <v>116</v>
      </c>
      <c r="L1" s="1295"/>
    </row>
    <row r="3" spans="1:16">
      <c r="B3" s="1296" t="s">
        <v>117</v>
      </c>
      <c r="C3" s="1296"/>
      <c r="D3" s="1296"/>
      <c r="E3" s="1296"/>
      <c r="F3" s="1296"/>
      <c r="G3" s="1296"/>
      <c r="H3" s="1296"/>
      <c r="I3" s="1296"/>
      <c r="J3" s="1296"/>
      <c r="K3" s="1296"/>
      <c r="L3" s="1296"/>
    </row>
    <row r="4" spans="1:16" ht="15" thickBot="1"/>
    <row r="5" spans="1:16" ht="90.6" customHeight="1">
      <c r="B5" s="1297" t="s">
        <v>118</v>
      </c>
      <c r="C5" s="1299" t="s">
        <v>126</v>
      </c>
      <c r="D5" s="1300"/>
      <c r="E5" s="1301" t="s">
        <v>127</v>
      </c>
      <c r="F5" s="1302"/>
      <c r="G5" s="1303" t="s">
        <v>128</v>
      </c>
      <c r="H5" s="1304"/>
      <c r="I5" s="1301" t="s">
        <v>129</v>
      </c>
      <c r="J5" s="1302"/>
      <c r="K5" s="1305" t="s">
        <v>130</v>
      </c>
      <c r="L5" s="1305"/>
    </row>
    <row r="6" spans="1:16" ht="15" thickBot="1">
      <c r="B6" s="1298"/>
      <c r="C6" s="1289">
        <v>2022</v>
      </c>
      <c r="D6" s="1290">
        <v>2023</v>
      </c>
      <c r="E6" s="1289">
        <v>2022</v>
      </c>
      <c r="F6" s="1290">
        <v>2023</v>
      </c>
      <c r="G6" s="1287">
        <v>2022</v>
      </c>
      <c r="H6" s="797">
        <v>2023</v>
      </c>
      <c r="I6" s="1289">
        <v>2022</v>
      </c>
      <c r="J6" s="1290">
        <v>2023</v>
      </c>
      <c r="K6" s="1287">
        <v>2022</v>
      </c>
      <c r="L6" s="797">
        <v>2023</v>
      </c>
    </row>
    <row r="7" spans="1:16">
      <c r="B7" s="456" t="s">
        <v>119</v>
      </c>
      <c r="C7" s="1291">
        <v>27246.036509251582</v>
      </c>
      <c r="D7" s="825">
        <v>26198.658221597936</v>
      </c>
      <c r="E7" s="799">
        <f>C7/$C$13*100</f>
        <v>8.153483642818923</v>
      </c>
      <c r="F7" s="800">
        <f>D7/$D$13*100</f>
        <v>7.7127558142252637</v>
      </c>
      <c r="G7" s="801">
        <v>-1424.1315777310374</v>
      </c>
      <c r="H7" s="798">
        <f>D7-C7</f>
        <v>-1047.3782876536461</v>
      </c>
      <c r="I7" s="802">
        <v>-4.9672941344827661</v>
      </c>
      <c r="J7" s="803">
        <f>H7/C7*100</f>
        <v>-3.8441491748643934</v>
      </c>
      <c r="K7" s="804">
        <f>G7/$G$13*100</f>
        <v>-8.2224783582057626</v>
      </c>
      <c r="L7" s="805">
        <f>H7/$H$13*100</f>
        <v>-18.990618057777599</v>
      </c>
      <c r="N7" s="299"/>
      <c r="P7" s="300"/>
    </row>
    <row r="8" spans="1:16">
      <c r="B8" s="806" t="s">
        <v>120</v>
      </c>
      <c r="C8" s="1292">
        <v>56317.088355152955</v>
      </c>
      <c r="D8" s="827">
        <v>56626.382229715935</v>
      </c>
      <c r="E8" s="808">
        <f t="shared" ref="E8:E13" si="0">C8/$C$13*100</f>
        <v>16.853110306851779</v>
      </c>
      <c r="F8" s="809">
        <f t="shared" ref="F8:F13" si="1">D8/$D$13*100</f>
        <v>16.67052774560549</v>
      </c>
      <c r="G8" s="1294">
        <v>-690.15266090946534</v>
      </c>
      <c r="H8" s="807">
        <f t="shared" ref="H8:H13" si="2">D8-C8</f>
        <v>309.29387456297991</v>
      </c>
      <c r="I8" s="808">
        <v>-1.2106403478024961</v>
      </c>
      <c r="J8" s="809">
        <f t="shared" ref="J8:J13" si="3">H8/C8*100</f>
        <v>0.54920075521745237</v>
      </c>
      <c r="K8" s="1288">
        <f t="shared" ref="K8:K13" si="4">G8/$G$13*100</f>
        <v>-3.9847198158665784</v>
      </c>
      <c r="L8" s="810">
        <f t="shared" ref="L8:L13" si="5">H8/$H$13*100</f>
        <v>5.6079851078391592</v>
      </c>
      <c r="P8" s="300"/>
    </row>
    <row r="9" spans="1:16">
      <c r="B9" s="806" t="s">
        <v>121</v>
      </c>
      <c r="C9" s="1292">
        <v>41566.652087265407</v>
      </c>
      <c r="D9" s="827">
        <v>40594.63754302694</v>
      </c>
      <c r="E9" s="808">
        <f t="shared" si="0"/>
        <v>12.438984208407094</v>
      </c>
      <c r="F9" s="809">
        <f t="shared" si="1"/>
        <v>11.950861150523897</v>
      </c>
      <c r="G9" s="1294">
        <v>3130.5182834686057</v>
      </c>
      <c r="H9" s="807">
        <f t="shared" si="2"/>
        <v>-972.01454423846735</v>
      </c>
      <c r="I9" s="808">
        <v>8.144727301265057</v>
      </c>
      <c r="J9" s="809">
        <f t="shared" si="3"/>
        <v>-2.3384479996075007</v>
      </c>
      <c r="K9" s="1288">
        <f t="shared" si="4"/>
        <v>18.07460717695669</v>
      </c>
      <c r="L9" s="810">
        <f t="shared" si="5"/>
        <v>-17.624154685877638</v>
      </c>
      <c r="P9" s="300"/>
    </row>
    <row r="10" spans="1:16" ht="28.5">
      <c r="B10" s="806" t="s">
        <v>122</v>
      </c>
      <c r="C10" s="1292">
        <v>88015.45105823077</v>
      </c>
      <c r="D10" s="827">
        <v>90630.862744697632</v>
      </c>
      <c r="E10" s="808">
        <f t="shared" si="0"/>
        <v>26.338970083774825</v>
      </c>
      <c r="F10" s="809">
        <f t="shared" si="1"/>
        <v>26.681279158264605</v>
      </c>
      <c r="G10" s="1294">
        <v>-2.8204342504905071</v>
      </c>
      <c r="H10" s="807">
        <f t="shared" si="2"/>
        <v>2615.4116864668613</v>
      </c>
      <c r="I10" s="808">
        <v>-3.2043735950113899E-3</v>
      </c>
      <c r="J10" s="809">
        <f t="shared" si="3"/>
        <v>2.9715369915408516</v>
      </c>
      <c r="K10" s="1288">
        <f t="shared" si="4"/>
        <v>-1.628428155658827E-2</v>
      </c>
      <c r="L10" s="810">
        <f t="shared" si="5"/>
        <v>47.421533353348238</v>
      </c>
      <c r="P10" s="300"/>
    </row>
    <row r="11" spans="1:16">
      <c r="B11" s="806" t="s">
        <v>123</v>
      </c>
      <c r="C11" s="1292">
        <v>39166.75173255468</v>
      </c>
      <c r="D11" s="827">
        <v>40877.06891118647</v>
      </c>
      <c r="E11" s="808">
        <f t="shared" si="0"/>
        <v>11.720804583275749</v>
      </c>
      <c r="F11" s="809">
        <f t="shared" si="1"/>
        <v>12.034007552849808</v>
      </c>
      <c r="G11" s="1294">
        <v>5139.9855174909462</v>
      </c>
      <c r="H11" s="807">
        <f t="shared" si="2"/>
        <v>1710.3171786317907</v>
      </c>
      <c r="I11" s="808">
        <v>15.105712617543604</v>
      </c>
      <c r="J11" s="809">
        <f t="shared" si="3"/>
        <v>4.3667577804523594</v>
      </c>
      <c r="K11" s="1288">
        <f t="shared" si="4"/>
        <v>29.676625629210118</v>
      </c>
      <c r="L11" s="810">
        <f t="shared" si="5"/>
        <v>31.010744331748853</v>
      </c>
      <c r="P11" s="300"/>
    </row>
    <row r="12" spans="1:16" ht="64.5" customHeight="1" thickBot="1">
      <c r="B12" s="456" t="s">
        <v>124</v>
      </c>
      <c r="C12" s="1291">
        <v>81852.381196051909</v>
      </c>
      <c r="D12" s="829">
        <v>84751.991942731227</v>
      </c>
      <c r="E12" s="802">
        <f t="shared" si="0"/>
        <v>24.494647174871627</v>
      </c>
      <c r="F12" s="812">
        <f t="shared" si="1"/>
        <v>24.950568578530952</v>
      </c>
      <c r="G12" s="813">
        <v>11166.580514198286</v>
      </c>
      <c r="H12" s="811">
        <f t="shared" si="2"/>
        <v>2899.6107466793183</v>
      </c>
      <c r="I12" s="802">
        <v>15.797487481902369</v>
      </c>
      <c r="J12" s="814">
        <f t="shared" si="3"/>
        <v>3.5424879573560641</v>
      </c>
      <c r="K12" s="815">
        <f t="shared" si="4"/>
        <v>64.472249649461958</v>
      </c>
      <c r="L12" s="805">
        <f t="shared" si="5"/>
        <v>52.57450995071958</v>
      </c>
      <c r="P12" s="300"/>
    </row>
    <row r="13" spans="1:16" ht="15" thickBot="1">
      <c r="B13" s="457" t="s">
        <v>125</v>
      </c>
      <c r="C13" s="1293">
        <v>334164.36093850731</v>
      </c>
      <c r="D13" s="830">
        <v>339679.60159295611</v>
      </c>
      <c r="E13" s="817">
        <f t="shared" si="0"/>
        <v>100</v>
      </c>
      <c r="F13" s="818">
        <f t="shared" si="1"/>
        <v>100</v>
      </c>
      <c r="G13" s="819">
        <v>17319.979642266873</v>
      </c>
      <c r="H13" s="816">
        <f t="shared" si="2"/>
        <v>5515.240654448804</v>
      </c>
      <c r="I13" s="820">
        <v>5.4663994896829768</v>
      </c>
      <c r="J13" s="818">
        <f t="shared" si="3"/>
        <v>1.6504574691804774</v>
      </c>
      <c r="K13" s="831">
        <f t="shared" si="4"/>
        <v>100</v>
      </c>
      <c r="L13" s="821">
        <f t="shared" si="5"/>
        <v>100</v>
      </c>
      <c r="M13" s="301"/>
    </row>
    <row r="14" spans="1:16">
      <c r="B14" s="822"/>
      <c r="C14" s="822"/>
      <c r="D14" s="822"/>
      <c r="E14" s="822"/>
      <c r="F14" s="822"/>
      <c r="G14" s="822"/>
      <c r="H14" s="822"/>
      <c r="I14" s="822"/>
      <c r="J14" s="822"/>
      <c r="K14" s="822"/>
      <c r="L14" s="822"/>
    </row>
    <row r="15" spans="1:16">
      <c r="B15" s="823" t="s">
        <v>707</v>
      </c>
      <c r="C15" s="822"/>
      <c r="D15" s="822"/>
      <c r="E15" s="822"/>
      <c r="F15" s="822"/>
      <c r="G15" s="822"/>
      <c r="H15" s="822"/>
      <c r="I15" s="822"/>
      <c r="J15" s="822"/>
      <c r="K15" s="822"/>
      <c r="L15" s="822"/>
    </row>
    <row r="16" spans="1:16">
      <c r="J16" s="300"/>
    </row>
  </sheetData>
  <mergeCells count="8">
    <mergeCell ref="K1:L1"/>
    <mergeCell ref="B3:L3"/>
    <mergeCell ref="B5:B6"/>
    <mergeCell ref="C5:D5"/>
    <mergeCell ref="E5:F5"/>
    <mergeCell ref="G5:H5"/>
    <mergeCell ref="I5:J5"/>
    <mergeCell ref="K5:L5"/>
  </mergeCells>
  <hyperlinks>
    <hyperlink ref="A1" location="Contents!A1" display="Contents"/>
  </hyperlink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workbookViewId="0"/>
  </sheetViews>
  <sheetFormatPr defaultColWidth="8.85546875" defaultRowHeight="14.25"/>
  <cols>
    <col min="1" max="1" width="8.85546875" style="297"/>
    <col min="2" max="2" width="37.140625" style="297" customWidth="1"/>
    <col min="3" max="4" width="10.28515625" style="297" customWidth="1"/>
    <col min="5" max="6" width="10" style="297" customWidth="1"/>
    <col min="7" max="8" width="11.7109375" style="297" customWidth="1"/>
    <col min="9" max="12" width="10" style="297" customWidth="1"/>
    <col min="13" max="16384" width="8.85546875" style="297"/>
  </cols>
  <sheetData>
    <row r="1" spans="1:15">
      <c r="A1" s="663" t="s">
        <v>703</v>
      </c>
      <c r="K1" s="1295" t="s">
        <v>131</v>
      </c>
      <c r="L1" s="1295"/>
    </row>
    <row r="3" spans="1:15">
      <c r="B3" s="1296" t="s">
        <v>132</v>
      </c>
      <c r="C3" s="1296"/>
      <c r="D3" s="1296"/>
      <c r="E3" s="1296"/>
      <c r="F3" s="1296"/>
      <c r="G3" s="1296"/>
      <c r="H3" s="1296"/>
      <c r="I3" s="1296"/>
      <c r="J3" s="1296"/>
      <c r="K3" s="1296"/>
      <c r="L3" s="1296"/>
    </row>
    <row r="4" spans="1:15" ht="15" thickBot="1"/>
    <row r="5" spans="1:15" ht="90.6" customHeight="1" thickBot="1">
      <c r="B5" s="1297" t="s">
        <v>118</v>
      </c>
      <c r="C5" s="1306" t="s">
        <v>126</v>
      </c>
      <c r="D5" s="1307"/>
      <c r="E5" s="1308" t="s">
        <v>127</v>
      </c>
      <c r="F5" s="1309"/>
      <c r="G5" s="1308" t="s">
        <v>128</v>
      </c>
      <c r="H5" s="1309"/>
      <c r="I5" s="1308" t="s">
        <v>129</v>
      </c>
      <c r="J5" s="1309"/>
      <c r="K5" s="1306" t="s">
        <v>130</v>
      </c>
      <c r="L5" s="1310"/>
      <c r="M5" s="301"/>
    </row>
    <row r="6" spans="1:15" ht="15" thickBot="1">
      <c r="B6" s="1298"/>
      <c r="C6" s="824">
        <v>2022</v>
      </c>
      <c r="D6" s="824">
        <v>2023</v>
      </c>
      <c r="E6" s="824">
        <v>2022</v>
      </c>
      <c r="F6" s="824">
        <v>2023</v>
      </c>
      <c r="G6" s="824">
        <v>2022</v>
      </c>
      <c r="H6" s="824">
        <v>2023</v>
      </c>
      <c r="I6" s="824">
        <v>2022</v>
      </c>
      <c r="J6" s="824">
        <v>2023</v>
      </c>
      <c r="K6" s="824">
        <v>2022</v>
      </c>
      <c r="L6" s="824">
        <v>2023</v>
      </c>
      <c r="M6" s="301"/>
    </row>
    <row r="7" spans="1:15">
      <c r="B7" s="456" t="s">
        <v>119</v>
      </c>
      <c r="C7" s="825">
        <v>59473</v>
      </c>
      <c r="D7" s="825">
        <v>58713</v>
      </c>
      <c r="E7" s="800">
        <f>C7/$C$13*100</f>
        <v>10.750412135585377</v>
      </c>
      <c r="F7" s="800">
        <f>D7/$D$13*100</f>
        <v>10.268639487905975</v>
      </c>
      <c r="G7" s="825">
        <v>7336</v>
      </c>
      <c r="H7" s="825">
        <f>D7-C7</f>
        <v>-760</v>
      </c>
      <c r="I7" s="800">
        <v>14.070621631470933</v>
      </c>
      <c r="J7" s="800">
        <f>H7/C7*100</f>
        <v>-1.2778908075933617</v>
      </c>
      <c r="K7" s="805">
        <f>G7/$G$13*100</f>
        <v>12.452048749024001</v>
      </c>
      <c r="L7" s="826">
        <f>H7/$H$13*100</f>
        <v>-4.0961517732025436</v>
      </c>
      <c r="M7" s="301"/>
      <c r="N7" s="299"/>
      <c r="O7" s="300"/>
    </row>
    <row r="8" spans="1:15">
      <c r="B8" s="806" t="s">
        <v>120</v>
      </c>
      <c r="C8" s="827">
        <v>132365</v>
      </c>
      <c r="D8" s="827">
        <v>133346</v>
      </c>
      <c r="E8" s="809">
        <f t="shared" ref="E8:E13" si="0">C8/$C$13*100</f>
        <v>23.926459104581213</v>
      </c>
      <c r="F8" s="809">
        <f t="shared" ref="F8:F13" si="1">D8/$D$13*100</f>
        <v>23.321615334837436</v>
      </c>
      <c r="G8" s="827">
        <v>8090</v>
      </c>
      <c r="H8" s="827">
        <f t="shared" ref="H8:H13" si="2">D8-C8</f>
        <v>981</v>
      </c>
      <c r="I8" s="809">
        <v>6.5097565882116282</v>
      </c>
      <c r="J8" s="809">
        <f t="shared" ref="J8:J13" si="3">H8/C8*100</f>
        <v>0.74113247459675891</v>
      </c>
      <c r="K8" s="810">
        <f t="shared" ref="K8:K13" si="4">G8/$G$13*100</f>
        <v>13.731880367994027</v>
      </c>
      <c r="L8" s="828">
        <f t="shared" ref="L8:L13" si="5">H8/$H$13*100</f>
        <v>5.2872695914627572</v>
      </c>
      <c r="M8" s="301"/>
      <c r="O8" s="300"/>
    </row>
    <row r="9" spans="1:15">
      <c r="B9" s="806" t="s">
        <v>121</v>
      </c>
      <c r="C9" s="827">
        <v>46179</v>
      </c>
      <c r="D9" s="827">
        <v>46189</v>
      </c>
      <c r="E9" s="809">
        <f t="shared" si="0"/>
        <v>8.3473724548819987</v>
      </c>
      <c r="F9" s="809">
        <f t="shared" si="1"/>
        <v>8.0782482466726133</v>
      </c>
      <c r="G9" s="827">
        <v>5740</v>
      </c>
      <c r="H9" s="827">
        <f t="shared" si="2"/>
        <v>10</v>
      </c>
      <c r="I9" s="809">
        <v>14.194218452483989</v>
      </c>
      <c r="J9" s="809">
        <f t="shared" si="3"/>
        <v>2.1654864765369541E-2</v>
      </c>
      <c r="K9" s="810">
        <f t="shared" si="4"/>
        <v>9.7430152425569467</v>
      </c>
      <c r="L9" s="828">
        <f t="shared" si="5"/>
        <v>5.389673385792821E-2</v>
      </c>
      <c r="M9" s="301"/>
      <c r="O9" s="300"/>
    </row>
    <row r="10" spans="1:15" ht="28.5">
      <c r="B10" s="806" t="s">
        <v>122</v>
      </c>
      <c r="C10" s="827">
        <v>154073</v>
      </c>
      <c r="D10" s="827">
        <v>163578</v>
      </c>
      <c r="E10" s="809">
        <f t="shared" si="0"/>
        <v>27.850423704303562</v>
      </c>
      <c r="F10" s="809">
        <f t="shared" si="1"/>
        <v>28.609056088986829</v>
      </c>
      <c r="G10" s="827">
        <v>11057</v>
      </c>
      <c r="H10" s="827">
        <f t="shared" si="2"/>
        <v>9505</v>
      </c>
      <c r="I10" s="809">
        <v>7.7313027912960779</v>
      </c>
      <c r="J10" s="809">
        <f t="shared" si="3"/>
        <v>6.1691535830418047</v>
      </c>
      <c r="K10" s="810">
        <f t="shared" si="4"/>
        <v>18.768034762535223</v>
      </c>
      <c r="L10" s="828">
        <f t="shared" si="5"/>
        <v>51.228845531960765</v>
      </c>
      <c r="M10" s="301"/>
      <c r="O10" s="300"/>
    </row>
    <row r="11" spans="1:15">
      <c r="B11" s="806" t="s">
        <v>123</v>
      </c>
      <c r="C11" s="827">
        <v>37197</v>
      </c>
      <c r="D11" s="827">
        <v>40192</v>
      </c>
      <c r="E11" s="809">
        <f t="shared" si="0"/>
        <v>6.7237751619620552</v>
      </c>
      <c r="F11" s="809">
        <f t="shared" si="1"/>
        <v>7.0293999335397093</v>
      </c>
      <c r="G11" s="827">
        <v>6348</v>
      </c>
      <c r="H11" s="827">
        <f t="shared" si="2"/>
        <v>2995</v>
      </c>
      <c r="I11" s="809">
        <v>20.577652436059516</v>
      </c>
      <c r="J11" s="809">
        <f t="shared" si="3"/>
        <v>8.0517246014463524</v>
      </c>
      <c r="K11" s="810">
        <f t="shared" si="4"/>
        <v>10.775028006925348</v>
      </c>
      <c r="L11" s="828">
        <f t="shared" si="5"/>
        <v>16.142071790449499</v>
      </c>
      <c r="M11" s="301"/>
      <c r="O11" s="300"/>
    </row>
    <row r="12" spans="1:15" ht="43.5" thickBot="1">
      <c r="B12" s="456" t="s">
        <v>124</v>
      </c>
      <c r="C12" s="829">
        <v>123929</v>
      </c>
      <c r="D12" s="829">
        <v>129752</v>
      </c>
      <c r="E12" s="812">
        <f t="shared" si="0"/>
        <v>22.401557438685792</v>
      </c>
      <c r="F12" s="812">
        <f t="shared" si="1"/>
        <v>22.693040908057434</v>
      </c>
      <c r="G12" s="829">
        <v>20343</v>
      </c>
      <c r="H12" s="829">
        <f t="shared" si="2"/>
        <v>5823</v>
      </c>
      <c r="I12" s="812">
        <v>19.638754271812793</v>
      </c>
      <c r="J12" s="812">
        <f t="shared" si="3"/>
        <v>4.698658102623277</v>
      </c>
      <c r="K12" s="805">
        <f t="shared" si="4"/>
        <v>34.529992870964456</v>
      </c>
      <c r="L12" s="826">
        <f t="shared" si="5"/>
        <v>31.384068125471597</v>
      </c>
      <c r="M12" s="301"/>
      <c r="O12" s="300"/>
    </row>
    <row r="13" spans="1:15" ht="15" thickBot="1">
      <c r="B13" s="457" t="s">
        <v>125</v>
      </c>
      <c r="C13" s="830">
        <v>553216</v>
      </c>
      <c r="D13" s="830">
        <v>571770</v>
      </c>
      <c r="E13" s="818">
        <f t="shared" si="0"/>
        <v>100</v>
      </c>
      <c r="F13" s="818">
        <f t="shared" si="1"/>
        <v>100</v>
      </c>
      <c r="G13" s="830">
        <v>58914</v>
      </c>
      <c r="H13" s="830">
        <f t="shared" si="2"/>
        <v>18554</v>
      </c>
      <c r="I13" s="818">
        <v>11.918624646471185</v>
      </c>
      <c r="J13" s="818">
        <f t="shared" si="3"/>
        <v>3.3538437066173072</v>
      </c>
      <c r="K13" s="831">
        <f t="shared" si="4"/>
        <v>100</v>
      </c>
      <c r="L13" s="821">
        <f t="shared" si="5"/>
        <v>100</v>
      </c>
      <c r="M13" s="301"/>
    </row>
    <row r="14" spans="1:15">
      <c r="B14" s="822"/>
      <c r="C14" s="822"/>
      <c r="D14" s="822"/>
      <c r="E14" s="822"/>
      <c r="F14" s="822"/>
      <c r="G14" s="822"/>
      <c r="H14" s="822"/>
      <c r="I14" s="822"/>
      <c r="J14" s="822"/>
      <c r="K14" s="822"/>
      <c r="L14" s="822"/>
    </row>
    <row r="15" spans="1:15">
      <c r="B15" s="823" t="s">
        <v>707</v>
      </c>
      <c r="C15" s="822"/>
      <c r="D15" s="822"/>
      <c r="E15" s="822"/>
      <c r="F15" s="822"/>
      <c r="G15" s="822"/>
      <c r="H15" s="822"/>
      <c r="I15" s="822"/>
      <c r="J15" s="822"/>
      <c r="K15" s="822"/>
      <c r="L15" s="822"/>
    </row>
    <row r="17" spans="3:7">
      <c r="D17" s="299"/>
      <c r="G17" s="299"/>
    </row>
    <row r="18" spans="3:7">
      <c r="G18" s="299"/>
    </row>
    <row r="19" spans="3:7">
      <c r="C19" s="302"/>
    </row>
  </sheetData>
  <mergeCells count="8">
    <mergeCell ref="K1:L1"/>
    <mergeCell ref="B3:L3"/>
    <mergeCell ref="B5:B6"/>
    <mergeCell ref="C5:D5"/>
    <mergeCell ref="E5:F5"/>
    <mergeCell ref="G5:H5"/>
    <mergeCell ref="I5:J5"/>
    <mergeCell ref="K5:L5"/>
  </mergeCells>
  <hyperlinks>
    <hyperlink ref="A1" location="Contents!A1" display="Contents"/>
  </hyperlink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
  <sheetViews>
    <sheetView workbookViewId="0"/>
  </sheetViews>
  <sheetFormatPr defaultColWidth="8.85546875" defaultRowHeight="14.25"/>
  <cols>
    <col min="1" max="1" width="8.85546875" style="297"/>
    <col min="2" max="2" width="37.140625" style="297" customWidth="1"/>
    <col min="3" max="4" width="12.85546875" style="297" customWidth="1"/>
    <col min="5" max="10" width="10.42578125" style="297" customWidth="1"/>
    <col min="11" max="11" width="8.85546875" style="301"/>
    <col min="12" max="16384" width="8.85546875" style="297"/>
  </cols>
  <sheetData>
    <row r="1" spans="1:10">
      <c r="A1" s="663" t="s">
        <v>703</v>
      </c>
      <c r="I1" s="1312" t="s">
        <v>133</v>
      </c>
      <c r="J1" s="1312"/>
    </row>
    <row r="3" spans="1:10">
      <c r="B3" s="1296" t="s">
        <v>134</v>
      </c>
      <c r="C3" s="1296"/>
      <c r="D3" s="1296"/>
      <c r="E3" s="1296"/>
      <c r="F3" s="1296"/>
      <c r="G3" s="1296"/>
      <c r="H3" s="1296"/>
      <c r="I3" s="1296"/>
      <c r="J3" s="1296"/>
    </row>
    <row r="4" spans="1:10" ht="15" thickBot="1"/>
    <row r="5" spans="1:10" ht="90.6" customHeight="1" thickBot="1">
      <c r="B5" s="1297" t="s">
        <v>118</v>
      </c>
      <c r="C5" s="1313" t="s">
        <v>708</v>
      </c>
      <c r="D5" s="1314"/>
      <c r="E5" s="1308" t="s">
        <v>135</v>
      </c>
      <c r="F5" s="1309"/>
      <c r="G5" s="1308" t="s">
        <v>136</v>
      </c>
      <c r="H5" s="1309"/>
      <c r="I5" s="1315" t="s">
        <v>137</v>
      </c>
      <c r="J5" s="1316"/>
    </row>
    <row r="6" spans="1:10" ht="15" thickBot="1">
      <c r="B6" s="1298"/>
      <c r="C6" s="824">
        <v>2022</v>
      </c>
      <c r="D6" s="824">
        <v>2023</v>
      </c>
      <c r="E6" s="824">
        <v>2022</v>
      </c>
      <c r="F6" s="824">
        <v>2023</v>
      </c>
      <c r="G6" s="824">
        <v>2022</v>
      </c>
      <c r="H6" s="824">
        <v>2023</v>
      </c>
      <c r="I6" s="824">
        <v>2022</v>
      </c>
      <c r="J6" s="824">
        <v>2023</v>
      </c>
    </row>
    <row r="7" spans="1:10">
      <c r="B7" s="456" t="s">
        <v>119</v>
      </c>
      <c r="C7" s="832">
        <v>364.63335335963217</v>
      </c>
      <c r="D7" s="832">
        <v>464.19912371470275</v>
      </c>
      <c r="E7" s="833">
        <v>13.180975123344155</v>
      </c>
      <c r="F7" s="833">
        <v>27.305722155611576</v>
      </c>
      <c r="G7" s="834">
        <v>1.1969587189689799</v>
      </c>
      <c r="H7" s="834">
        <v>1.0639776816715008</v>
      </c>
      <c r="I7" s="835">
        <v>-3.5007229300825742</v>
      </c>
      <c r="J7" s="835">
        <v>-11.10991007375965</v>
      </c>
    </row>
    <row r="8" spans="1:10">
      <c r="B8" s="806" t="s">
        <v>120</v>
      </c>
      <c r="C8" s="836">
        <v>325.186232039787</v>
      </c>
      <c r="D8" s="836">
        <v>344.82487341259355</v>
      </c>
      <c r="E8" s="837">
        <v>9.3824779377044649</v>
      </c>
      <c r="F8" s="837">
        <v>6.0391982925044942</v>
      </c>
      <c r="G8" s="838">
        <v>1.5093240155441443</v>
      </c>
      <c r="H8" s="838">
        <v>1.6419980749489138</v>
      </c>
      <c r="I8" s="839">
        <v>0.26366370153844798</v>
      </c>
      <c r="J8" s="839">
        <v>8.7902967181594533</v>
      </c>
    </row>
    <row r="9" spans="1:10">
      <c r="B9" s="806" t="s">
        <v>121</v>
      </c>
      <c r="C9" s="836">
        <v>818.76105209337641</v>
      </c>
      <c r="D9" s="836">
        <v>874.27605464391979</v>
      </c>
      <c r="E9" s="837">
        <v>12.787798501002115</v>
      </c>
      <c r="F9" s="837">
        <v>6.7803668003753756</v>
      </c>
      <c r="G9" s="838">
        <v>0.63879875034352318</v>
      </c>
      <c r="H9" s="838">
        <v>0.70949557645806238</v>
      </c>
      <c r="I9" s="839">
        <v>-1.4037049267022752</v>
      </c>
      <c r="J9" s="839">
        <v>11.06715159923543</v>
      </c>
    </row>
    <row r="10" spans="1:10" ht="28.5">
      <c r="B10" s="806" t="s">
        <v>122</v>
      </c>
      <c r="C10" s="836">
        <v>498.15997477569675</v>
      </c>
      <c r="D10" s="836">
        <v>528.86691652263755</v>
      </c>
      <c r="E10" s="837">
        <v>11.383327291098539</v>
      </c>
      <c r="F10" s="837">
        <v>6.1640724469618391</v>
      </c>
      <c r="G10" s="838">
        <v>1.0022792527328108</v>
      </c>
      <c r="H10" s="838">
        <v>1.082448070076413</v>
      </c>
      <c r="I10" s="839">
        <v>0.60603545503359157</v>
      </c>
      <c r="J10" s="839">
        <v>7.9986507876935775</v>
      </c>
    </row>
    <row r="11" spans="1:10">
      <c r="B11" s="806" t="s">
        <v>123</v>
      </c>
      <c r="C11" s="836">
        <v>1764.2410015173857</v>
      </c>
      <c r="D11" s="836">
        <v>1690.2449378580134</v>
      </c>
      <c r="E11" s="837">
        <v>7.2434496063930425</v>
      </c>
      <c r="F11" s="837">
        <v>-4.1942151665067229</v>
      </c>
      <c r="G11" s="838">
        <v>0.60708549053671934</v>
      </c>
      <c r="H11" s="838">
        <v>0.72158794865063736</v>
      </c>
      <c r="I11" s="839">
        <v>3.4207633392045125</v>
      </c>
      <c r="J11" s="839">
        <v>18.861010499968842</v>
      </c>
    </row>
    <row r="12" spans="1:10" ht="43.5" thickBot="1">
      <c r="B12" s="456" t="s">
        <v>124</v>
      </c>
      <c r="C12" s="840">
        <v>2019.3337891794222</v>
      </c>
      <c r="D12" s="840">
        <v>2327.9599905287623</v>
      </c>
      <c r="E12" s="841">
        <v>22.444638870027006</v>
      </c>
      <c r="F12" s="841">
        <v>15.283565451294393</v>
      </c>
      <c r="G12" s="842">
        <v>0.25737932295607185</v>
      </c>
      <c r="H12" s="842">
        <v>0.26660617832718292</v>
      </c>
      <c r="I12" s="843">
        <v>-7.3336415819281768</v>
      </c>
      <c r="J12" s="843">
        <v>3.5849248747483244</v>
      </c>
    </row>
    <row r="13" spans="1:10" ht="15" thickBot="1">
      <c r="B13" s="457" t="s">
        <v>125</v>
      </c>
      <c r="C13" s="844">
        <v>611.88201197853164</v>
      </c>
      <c r="D13" s="844">
        <v>678.39135761919613</v>
      </c>
      <c r="E13" s="845">
        <v>15.648366639111956</v>
      </c>
      <c r="F13" s="845">
        <v>10.869635704047823</v>
      </c>
      <c r="G13" s="846">
        <v>0.84035150564664685</v>
      </c>
      <c r="H13" s="846">
        <v>0.88416533705944855</v>
      </c>
      <c r="I13" s="847">
        <v>-3.2094202238961458</v>
      </c>
      <c r="J13" s="847">
        <v>5.2137505696603768</v>
      </c>
    </row>
    <row r="14" spans="1:10">
      <c r="B14" s="822"/>
      <c r="C14" s="822"/>
      <c r="D14" s="822"/>
      <c r="E14" s="822"/>
      <c r="F14" s="822"/>
      <c r="G14" s="822"/>
      <c r="H14" s="822"/>
      <c r="I14" s="822"/>
      <c r="J14" s="822"/>
    </row>
    <row r="15" spans="1:10" ht="27.6" customHeight="1">
      <c r="B15" s="1311" t="s">
        <v>709</v>
      </c>
      <c r="C15" s="1311"/>
      <c r="D15" s="1311"/>
      <c r="E15" s="1311"/>
      <c r="F15" s="1311"/>
      <c r="G15" s="1311"/>
      <c r="H15" s="1311"/>
      <c r="I15" s="1311"/>
      <c r="J15" s="1311"/>
    </row>
  </sheetData>
  <mergeCells count="8">
    <mergeCell ref="B15:J15"/>
    <mergeCell ref="I1:J1"/>
    <mergeCell ref="B3:J3"/>
    <mergeCell ref="B5:B6"/>
    <mergeCell ref="C5:D5"/>
    <mergeCell ref="E5:F5"/>
    <mergeCell ref="G5:H5"/>
    <mergeCell ref="I5:J5"/>
  </mergeCells>
  <hyperlinks>
    <hyperlink ref="A1" location="Contents!A1" display="Contents"/>
  </hyperlink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6.85546875" style="303" customWidth="1"/>
    <col min="2" max="2" width="38.7109375" style="304" customWidth="1"/>
    <col min="3" max="4" width="7.85546875" style="304" customWidth="1"/>
    <col min="5" max="5" width="8.85546875" style="304" customWidth="1"/>
    <col min="6" max="6" width="8.28515625" style="304" customWidth="1"/>
    <col min="7" max="8" width="8.42578125" style="304" customWidth="1"/>
    <col min="9" max="9" width="9.7109375" style="304" customWidth="1"/>
    <col min="10" max="10" width="9.140625" style="304" customWidth="1"/>
    <col min="11" max="12" width="7.85546875" style="304" customWidth="1"/>
    <col min="13" max="14" width="11.140625" style="304" customWidth="1"/>
    <col min="15" max="16" width="9" style="304" customWidth="1"/>
    <col min="17" max="17" width="9.140625" style="304"/>
    <col min="18" max="255" width="9.140625" style="303"/>
    <col min="256" max="256" width="34" style="303" customWidth="1"/>
    <col min="257" max="258" width="7.85546875" style="303" customWidth="1"/>
    <col min="259" max="260" width="7.42578125" style="303" customWidth="1"/>
    <col min="261" max="262" width="8.42578125" style="303" customWidth="1"/>
    <col min="263" max="266" width="7.85546875" style="303" customWidth="1"/>
    <col min="267" max="268" width="9.140625" style="303" customWidth="1"/>
    <col min="269" max="270" width="9" style="303" customWidth="1"/>
    <col min="271" max="511" width="9.140625" style="303"/>
    <col min="512" max="512" width="34" style="303" customWidth="1"/>
    <col min="513" max="514" width="7.85546875" style="303" customWidth="1"/>
    <col min="515" max="516" width="7.42578125" style="303" customWidth="1"/>
    <col min="517" max="518" width="8.42578125" style="303" customWidth="1"/>
    <col min="519" max="522" width="7.85546875" style="303" customWidth="1"/>
    <col min="523" max="524" width="9.140625" style="303" customWidth="1"/>
    <col min="525" max="526" width="9" style="303" customWidth="1"/>
    <col min="527" max="767" width="9.140625" style="303"/>
    <col min="768" max="768" width="34" style="303" customWidth="1"/>
    <col min="769" max="770" width="7.85546875" style="303" customWidth="1"/>
    <col min="771" max="772" width="7.42578125" style="303" customWidth="1"/>
    <col min="773" max="774" width="8.42578125" style="303" customWidth="1"/>
    <col min="775" max="778" width="7.85546875" style="303" customWidth="1"/>
    <col min="779" max="780" width="9.140625" style="303" customWidth="1"/>
    <col min="781" max="782" width="9" style="303" customWidth="1"/>
    <col min="783" max="1023" width="9.140625" style="303"/>
    <col min="1024" max="1024" width="34" style="303" customWidth="1"/>
    <col min="1025" max="1026" width="7.85546875" style="303" customWidth="1"/>
    <col min="1027" max="1028" width="7.42578125" style="303" customWidth="1"/>
    <col min="1029" max="1030" width="8.42578125" style="303" customWidth="1"/>
    <col min="1031" max="1034" width="7.85546875" style="303" customWidth="1"/>
    <col min="1035" max="1036" width="9.140625" style="303" customWidth="1"/>
    <col min="1037" max="1038" width="9" style="303" customWidth="1"/>
    <col min="1039" max="1279" width="9.140625" style="303"/>
    <col min="1280" max="1280" width="34" style="303" customWidth="1"/>
    <col min="1281" max="1282" width="7.85546875" style="303" customWidth="1"/>
    <col min="1283" max="1284" width="7.42578125" style="303" customWidth="1"/>
    <col min="1285" max="1286" width="8.42578125" style="303" customWidth="1"/>
    <col min="1287" max="1290" width="7.85546875" style="303" customWidth="1"/>
    <col min="1291" max="1292" width="9.140625" style="303" customWidth="1"/>
    <col min="1293" max="1294" width="9" style="303" customWidth="1"/>
    <col min="1295" max="1535" width="9.140625" style="303"/>
    <col min="1536" max="1536" width="34" style="303" customWidth="1"/>
    <col min="1537" max="1538" width="7.85546875" style="303" customWidth="1"/>
    <col min="1539" max="1540" width="7.42578125" style="303" customWidth="1"/>
    <col min="1541" max="1542" width="8.42578125" style="303" customWidth="1"/>
    <col min="1543" max="1546" width="7.85546875" style="303" customWidth="1"/>
    <col min="1547" max="1548" width="9.140625" style="303" customWidth="1"/>
    <col min="1549" max="1550" width="9" style="303" customWidth="1"/>
    <col min="1551" max="1791" width="9.140625" style="303"/>
    <col min="1792" max="1792" width="34" style="303" customWidth="1"/>
    <col min="1793" max="1794" width="7.85546875" style="303" customWidth="1"/>
    <col min="1795" max="1796" width="7.42578125" style="303" customWidth="1"/>
    <col min="1797" max="1798" width="8.42578125" style="303" customWidth="1"/>
    <col min="1799" max="1802" width="7.85546875" style="303" customWidth="1"/>
    <col min="1803" max="1804" width="9.140625" style="303" customWidth="1"/>
    <col min="1805" max="1806" width="9" style="303" customWidth="1"/>
    <col min="1807" max="2047" width="9.140625" style="303"/>
    <col min="2048" max="2048" width="34" style="303" customWidth="1"/>
    <col min="2049" max="2050" width="7.85546875" style="303" customWidth="1"/>
    <col min="2051" max="2052" width="7.42578125" style="303" customWidth="1"/>
    <col min="2053" max="2054" width="8.42578125" style="303" customWidth="1"/>
    <col min="2055" max="2058" width="7.85546875" style="303" customWidth="1"/>
    <col min="2059" max="2060" width="9.140625" style="303" customWidth="1"/>
    <col min="2061" max="2062" width="9" style="303" customWidth="1"/>
    <col min="2063" max="2303" width="9.140625" style="303"/>
    <col min="2304" max="2304" width="34" style="303" customWidth="1"/>
    <col min="2305" max="2306" width="7.85546875" style="303" customWidth="1"/>
    <col min="2307" max="2308" width="7.42578125" style="303" customWidth="1"/>
    <col min="2309" max="2310" width="8.42578125" style="303" customWidth="1"/>
    <col min="2311" max="2314" width="7.85546875" style="303" customWidth="1"/>
    <col min="2315" max="2316" width="9.140625" style="303" customWidth="1"/>
    <col min="2317" max="2318" width="9" style="303" customWidth="1"/>
    <col min="2319" max="2559" width="9.140625" style="303"/>
    <col min="2560" max="2560" width="34" style="303" customWidth="1"/>
    <col min="2561" max="2562" width="7.85546875" style="303" customWidth="1"/>
    <col min="2563" max="2564" width="7.42578125" style="303" customWidth="1"/>
    <col min="2565" max="2566" width="8.42578125" style="303" customWidth="1"/>
    <col min="2567" max="2570" width="7.85546875" style="303" customWidth="1"/>
    <col min="2571" max="2572" width="9.140625" style="303" customWidth="1"/>
    <col min="2573" max="2574" width="9" style="303" customWidth="1"/>
    <col min="2575" max="2815" width="9.140625" style="303"/>
    <col min="2816" max="2816" width="34" style="303" customWidth="1"/>
    <col min="2817" max="2818" width="7.85546875" style="303" customWidth="1"/>
    <col min="2819" max="2820" width="7.42578125" style="303" customWidth="1"/>
    <col min="2821" max="2822" width="8.42578125" style="303" customWidth="1"/>
    <col min="2823" max="2826" width="7.85546875" style="303" customWidth="1"/>
    <col min="2827" max="2828" width="9.140625" style="303" customWidth="1"/>
    <col min="2829" max="2830" width="9" style="303" customWidth="1"/>
    <col min="2831" max="3071" width="9.140625" style="303"/>
    <col min="3072" max="3072" width="34" style="303" customWidth="1"/>
    <col min="3073" max="3074" width="7.85546875" style="303" customWidth="1"/>
    <col min="3075" max="3076" width="7.42578125" style="303" customWidth="1"/>
    <col min="3077" max="3078" width="8.42578125" style="303" customWidth="1"/>
    <col min="3079" max="3082" width="7.85546875" style="303" customWidth="1"/>
    <col min="3083" max="3084" width="9.140625" style="303" customWidth="1"/>
    <col min="3085" max="3086" width="9" style="303" customWidth="1"/>
    <col min="3087" max="3327" width="9.140625" style="303"/>
    <col min="3328" max="3328" width="34" style="303" customWidth="1"/>
    <col min="3329" max="3330" width="7.85546875" style="303" customWidth="1"/>
    <col min="3331" max="3332" width="7.42578125" style="303" customWidth="1"/>
    <col min="3333" max="3334" width="8.42578125" style="303" customWidth="1"/>
    <col min="3335" max="3338" width="7.85546875" style="303" customWidth="1"/>
    <col min="3339" max="3340" width="9.140625" style="303" customWidth="1"/>
    <col min="3341" max="3342" width="9" style="303" customWidth="1"/>
    <col min="3343" max="3583" width="9.140625" style="303"/>
    <col min="3584" max="3584" width="34" style="303" customWidth="1"/>
    <col min="3585" max="3586" width="7.85546875" style="303" customWidth="1"/>
    <col min="3587" max="3588" width="7.42578125" style="303" customWidth="1"/>
    <col min="3589" max="3590" width="8.42578125" style="303" customWidth="1"/>
    <col min="3591" max="3594" width="7.85546875" style="303" customWidth="1"/>
    <col min="3595" max="3596" width="9.140625" style="303" customWidth="1"/>
    <col min="3597" max="3598" width="9" style="303" customWidth="1"/>
    <col min="3599" max="3839" width="9.140625" style="303"/>
    <col min="3840" max="3840" width="34" style="303" customWidth="1"/>
    <col min="3841" max="3842" width="7.85546875" style="303" customWidth="1"/>
    <col min="3843" max="3844" width="7.42578125" style="303" customWidth="1"/>
    <col min="3845" max="3846" width="8.42578125" style="303" customWidth="1"/>
    <col min="3847" max="3850" width="7.85546875" style="303" customWidth="1"/>
    <col min="3851" max="3852" width="9.140625" style="303" customWidth="1"/>
    <col min="3853" max="3854" width="9" style="303" customWidth="1"/>
    <col min="3855" max="4095" width="9.140625" style="303"/>
    <col min="4096" max="4096" width="34" style="303" customWidth="1"/>
    <col min="4097" max="4098" width="7.85546875" style="303" customWidth="1"/>
    <col min="4099" max="4100" width="7.42578125" style="303" customWidth="1"/>
    <col min="4101" max="4102" width="8.42578125" style="303" customWidth="1"/>
    <col min="4103" max="4106" width="7.85546875" style="303" customWidth="1"/>
    <col min="4107" max="4108" width="9.140625" style="303" customWidth="1"/>
    <col min="4109" max="4110" width="9" style="303" customWidth="1"/>
    <col min="4111" max="4351" width="9.140625" style="303"/>
    <col min="4352" max="4352" width="34" style="303" customWidth="1"/>
    <col min="4353" max="4354" width="7.85546875" style="303" customWidth="1"/>
    <col min="4355" max="4356" width="7.42578125" style="303" customWidth="1"/>
    <col min="4357" max="4358" width="8.42578125" style="303" customWidth="1"/>
    <col min="4359" max="4362" width="7.85546875" style="303" customWidth="1"/>
    <col min="4363" max="4364" width="9.140625" style="303" customWidth="1"/>
    <col min="4365" max="4366" width="9" style="303" customWidth="1"/>
    <col min="4367" max="4607" width="9.140625" style="303"/>
    <col min="4608" max="4608" width="34" style="303" customWidth="1"/>
    <col min="4609" max="4610" width="7.85546875" style="303" customWidth="1"/>
    <col min="4611" max="4612" width="7.42578125" style="303" customWidth="1"/>
    <col min="4613" max="4614" width="8.42578125" style="303" customWidth="1"/>
    <col min="4615" max="4618" width="7.85546875" style="303" customWidth="1"/>
    <col min="4619" max="4620" width="9.140625" style="303" customWidth="1"/>
    <col min="4621" max="4622" width="9" style="303" customWidth="1"/>
    <col min="4623" max="4863" width="9.140625" style="303"/>
    <col min="4864" max="4864" width="34" style="303" customWidth="1"/>
    <col min="4865" max="4866" width="7.85546875" style="303" customWidth="1"/>
    <col min="4867" max="4868" width="7.42578125" style="303" customWidth="1"/>
    <col min="4869" max="4870" width="8.42578125" style="303" customWidth="1"/>
    <col min="4871" max="4874" width="7.85546875" style="303" customWidth="1"/>
    <col min="4875" max="4876" width="9.140625" style="303" customWidth="1"/>
    <col min="4877" max="4878" width="9" style="303" customWidth="1"/>
    <col min="4879" max="5119" width="9.140625" style="303"/>
    <col min="5120" max="5120" width="34" style="303" customWidth="1"/>
    <col min="5121" max="5122" width="7.85546875" style="303" customWidth="1"/>
    <col min="5123" max="5124" width="7.42578125" style="303" customWidth="1"/>
    <col min="5125" max="5126" width="8.42578125" style="303" customWidth="1"/>
    <col min="5127" max="5130" width="7.85546875" style="303" customWidth="1"/>
    <col min="5131" max="5132" width="9.140625" style="303" customWidth="1"/>
    <col min="5133" max="5134" width="9" style="303" customWidth="1"/>
    <col min="5135" max="5375" width="9.140625" style="303"/>
    <col min="5376" max="5376" width="34" style="303" customWidth="1"/>
    <col min="5377" max="5378" width="7.85546875" style="303" customWidth="1"/>
    <col min="5379" max="5380" width="7.42578125" style="303" customWidth="1"/>
    <col min="5381" max="5382" width="8.42578125" style="303" customWidth="1"/>
    <col min="5383" max="5386" width="7.85546875" style="303" customWidth="1"/>
    <col min="5387" max="5388" width="9.140625" style="303" customWidth="1"/>
    <col min="5389" max="5390" width="9" style="303" customWidth="1"/>
    <col min="5391" max="5631" width="9.140625" style="303"/>
    <col min="5632" max="5632" width="34" style="303" customWidth="1"/>
    <col min="5633" max="5634" width="7.85546875" style="303" customWidth="1"/>
    <col min="5635" max="5636" width="7.42578125" style="303" customWidth="1"/>
    <col min="5637" max="5638" width="8.42578125" style="303" customWidth="1"/>
    <col min="5639" max="5642" width="7.85546875" style="303" customWidth="1"/>
    <col min="5643" max="5644" width="9.140625" style="303" customWidth="1"/>
    <col min="5645" max="5646" width="9" style="303" customWidth="1"/>
    <col min="5647" max="5887" width="9.140625" style="303"/>
    <col min="5888" max="5888" width="34" style="303" customWidth="1"/>
    <col min="5889" max="5890" width="7.85546875" style="303" customWidth="1"/>
    <col min="5891" max="5892" width="7.42578125" style="303" customWidth="1"/>
    <col min="5893" max="5894" width="8.42578125" style="303" customWidth="1"/>
    <col min="5895" max="5898" width="7.85546875" style="303" customWidth="1"/>
    <col min="5899" max="5900" width="9.140625" style="303" customWidth="1"/>
    <col min="5901" max="5902" width="9" style="303" customWidth="1"/>
    <col min="5903" max="6143" width="9.140625" style="303"/>
    <col min="6144" max="6144" width="34" style="303" customWidth="1"/>
    <col min="6145" max="6146" width="7.85546875" style="303" customWidth="1"/>
    <col min="6147" max="6148" width="7.42578125" style="303" customWidth="1"/>
    <col min="6149" max="6150" width="8.42578125" style="303" customWidth="1"/>
    <col min="6151" max="6154" width="7.85546875" style="303" customWidth="1"/>
    <col min="6155" max="6156" width="9.140625" style="303" customWidth="1"/>
    <col min="6157" max="6158" width="9" style="303" customWidth="1"/>
    <col min="6159" max="6399" width="9.140625" style="303"/>
    <col min="6400" max="6400" width="34" style="303" customWidth="1"/>
    <col min="6401" max="6402" width="7.85546875" style="303" customWidth="1"/>
    <col min="6403" max="6404" width="7.42578125" style="303" customWidth="1"/>
    <col min="6405" max="6406" width="8.42578125" style="303" customWidth="1"/>
    <col min="6407" max="6410" width="7.85546875" style="303" customWidth="1"/>
    <col min="6411" max="6412" width="9.140625" style="303" customWidth="1"/>
    <col min="6413" max="6414" width="9" style="303" customWidth="1"/>
    <col min="6415" max="6655" width="9.140625" style="303"/>
    <col min="6656" max="6656" width="34" style="303" customWidth="1"/>
    <col min="6657" max="6658" width="7.85546875" style="303" customWidth="1"/>
    <col min="6659" max="6660" width="7.42578125" style="303" customWidth="1"/>
    <col min="6661" max="6662" width="8.42578125" style="303" customWidth="1"/>
    <col min="6663" max="6666" width="7.85546875" style="303" customWidth="1"/>
    <col min="6667" max="6668" width="9.140625" style="303" customWidth="1"/>
    <col min="6669" max="6670" width="9" style="303" customWidth="1"/>
    <col min="6671" max="6911" width="9.140625" style="303"/>
    <col min="6912" max="6912" width="34" style="303" customWidth="1"/>
    <col min="6913" max="6914" width="7.85546875" style="303" customWidth="1"/>
    <col min="6915" max="6916" width="7.42578125" style="303" customWidth="1"/>
    <col min="6917" max="6918" width="8.42578125" style="303" customWidth="1"/>
    <col min="6919" max="6922" width="7.85546875" style="303" customWidth="1"/>
    <col min="6923" max="6924" width="9.140625" style="303" customWidth="1"/>
    <col min="6925" max="6926" width="9" style="303" customWidth="1"/>
    <col min="6927" max="7167" width="9.140625" style="303"/>
    <col min="7168" max="7168" width="34" style="303" customWidth="1"/>
    <col min="7169" max="7170" width="7.85546875" style="303" customWidth="1"/>
    <col min="7171" max="7172" width="7.42578125" style="303" customWidth="1"/>
    <col min="7173" max="7174" width="8.42578125" style="303" customWidth="1"/>
    <col min="7175" max="7178" width="7.85546875" style="303" customWidth="1"/>
    <col min="7179" max="7180" width="9.140625" style="303" customWidth="1"/>
    <col min="7181" max="7182" width="9" style="303" customWidth="1"/>
    <col min="7183" max="7423" width="9.140625" style="303"/>
    <col min="7424" max="7424" width="34" style="303" customWidth="1"/>
    <col min="7425" max="7426" width="7.85546875" style="303" customWidth="1"/>
    <col min="7427" max="7428" width="7.42578125" style="303" customWidth="1"/>
    <col min="7429" max="7430" width="8.42578125" style="303" customWidth="1"/>
    <col min="7431" max="7434" width="7.85546875" style="303" customWidth="1"/>
    <col min="7435" max="7436" width="9.140625" style="303" customWidth="1"/>
    <col min="7437" max="7438" width="9" style="303" customWidth="1"/>
    <col min="7439" max="7679" width="9.140625" style="303"/>
    <col min="7680" max="7680" width="34" style="303" customWidth="1"/>
    <col min="7681" max="7682" width="7.85546875" style="303" customWidth="1"/>
    <col min="7683" max="7684" width="7.42578125" style="303" customWidth="1"/>
    <col min="7685" max="7686" width="8.42578125" style="303" customWidth="1"/>
    <col min="7687" max="7690" width="7.85546875" style="303" customWidth="1"/>
    <col min="7691" max="7692" width="9.140625" style="303" customWidth="1"/>
    <col min="7693" max="7694" width="9" style="303" customWidth="1"/>
    <col min="7695" max="7935" width="9.140625" style="303"/>
    <col min="7936" max="7936" width="34" style="303" customWidth="1"/>
    <col min="7937" max="7938" width="7.85546875" style="303" customWidth="1"/>
    <col min="7939" max="7940" width="7.42578125" style="303" customWidth="1"/>
    <col min="7941" max="7942" width="8.42578125" style="303" customWidth="1"/>
    <col min="7943" max="7946" width="7.85546875" style="303" customWidth="1"/>
    <col min="7947" max="7948" width="9.140625" style="303" customWidth="1"/>
    <col min="7949" max="7950" width="9" style="303" customWidth="1"/>
    <col min="7951" max="8191" width="9.140625" style="303"/>
    <col min="8192" max="8192" width="34" style="303" customWidth="1"/>
    <col min="8193" max="8194" width="7.85546875" style="303" customWidth="1"/>
    <col min="8195" max="8196" width="7.42578125" style="303" customWidth="1"/>
    <col min="8197" max="8198" width="8.42578125" style="303" customWidth="1"/>
    <col min="8199" max="8202" width="7.85546875" style="303" customWidth="1"/>
    <col min="8203" max="8204" width="9.140625" style="303" customWidth="1"/>
    <col min="8205" max="8206" width="9" style="303" customWidth="1"/>
    <col min="8207" max="8447" width="9.140625" style="303"/>
    <col min="8448" max="8448" width="34" style="303" customWidth="1"/>
    <col min="8449" max="8450" width="7.85546875" style="303" customWidth="1"/>
    <col min="8451" max="8452" width="7.42578125" style="303" customWidth="1"/>
    <col min="8453" max="8454" width="8.42578125" style="303" customWidth="1"/>
    <col min="8455" max="8458" width="7.85546875" style="303" customWidth="1"/>
    <col min="8459" max="8460" width="9.140625" style="303" customWidth="1"/>
    <col min="8461" max="8462" width="9" style="303" customWidth="1"/>
    <col min="8463" max="8703" width="9.140625" style="303"/>
    <col min="8704" max="8704" width="34" style="303" customWidth="1"/>
    <col min="8705" max="8706" width="7.85546875" style="303" customWidth="1"/>
    <col min="8707" max="8708" width="7.42578125" style="303" customWidth="1"/>
    <col min="8709" max="8710" width="8.42578125" style="303" customWidth="1"/>
    <col min="8711" max="8714" width="7.85546875" style="303" customWidth="1"/>
    <col min="8715" max="8716" width="9.140625" style="303" customWidth="1"/>
    <col min="8717" max="8718" width="9" style="303" customWidth="1"/>
    <col min="8719" max="8959" width="9.140625" style="303"/>
    <col min="8960" max="8960" width="34" style="303" customWidth="1"/>
    <col min="8961" max="8962" width="7.85546875" style="303" customWidth="1"/>
    <col min="8963" max="8964" width="7.42578125" style="303" customWidth="1"/>
    <col min="8965" max="8966" width="8.42578125" style="303" customWidth="1"/>
    <col min="8967" max="8970" width="7.85546875" style="303" customWidth="1"/>
    <col min="8971" max="8972" width="9.140625" style="303" customWidth="1"/>
    <col min="8973" max="8974" width="9" style="303" customWidth="1"/>
    <col min="8975" max="9215" width="9.140625" style="303"/>
    <col min="9216" max="9216" width="34" style="303" customWidth="1"/>
    <col min="9217" max="9218" width="7.85546875" style="303" customWidth="1"/>
    <col min="9219" max="9220" width="7.42578125" style="303" customWidth="1"/>
    <col min="9221" max="9222" width="8.42578125" style="303" customWidth="1"/>
    <col min="9223" max="9226" width="7.85546875" style="303" customWidth="1"/>
    <col min="9227" max="9228" width="9.140625" style="303" customWidth="1"/>
    <col min="9229" max="9230" width="9" style="303" customWidth="1"/>
    <col min="9231" max="9471" width="9.140625" style="303"/>
    <col min="9472" max="9472" width="34" style="303" customWidth="1"/>
    <col min="9473" max="9474" width="7.85546875" style="303" customWidth="1"/>
    <col min="9475" max="9476" width="7.42578125" style="303" customWidth="1"/>
    <col min="9477" max="9478" width="8.42578125" style="303" customWidth="1"/>
    <col min="9479" max="9482" width="7.85546875" style="303" customWidth="1"/>
    <col min="9483" max="9484" width="9.140625" style="303" customWidth="1"/>
    <col min="9485" max="9486" width="9" style="303" customWidth="1"/>
    <col min="9487" max="9727" width="9.140625" style="303"/>
    <col min="9728" max="9728" width="34" style="303" customWidth="1"/>
    <col min="9729" max="9730" width="7.85546875" style="303" customWidth="1"/>
    <col min="9731" max="9732" width="7.42578125" style="303" customWidth="1"/>
    <col min="9733" max="9734" width="8.42578125" style="303" customWidth="1"/>
    <col min="9735" max="9738" width="7.85546875" style="303" customWidth="1"/>
    <col min="9739" max="9740" width="9.140625" style="303" customWidth="1"/>
    <col min="9741" max="9742" width="9" style="303" customWidth="1"/>
    <col min="9743" max="9983" width="9.140625" style="303"/>
    <col min="9984" max="9984" width="34" style="303" customWidth="1"/>
    <col min="9985" max="9986" width="7.85546875" style="303" customWidth="1"/>
    <col min="9987" max="9988" width="7.42578125" style="303" customWidth="1"/>
    <col min="9989" max="9990" width="8.42578125" style="303" customWidth="1"/>
    <col min="9991" max="9994" width="7.85546875" style="303" customWidth="1"/>
    <col min="9995" max="9996" width="9.140625" style="303" customWidth="1"/>
    <col min="9997" max="9998" width="9" style="303" customWidth="1"/>
    <col min="9999" max="10239" width="9.140625" style="303"/>
    <col min="10240" max="10240" width="34" style="303" customWidth="1"/>
    <col min="10241" max="10242" width="7.85546875" style="303" customWidth="1"/>
    <col min="10243" max="10244" width="7.42578125" style="303" customWidth="1"/>
    <col min="10245" max="10246" width="8.42578125" style="303" customWidth="1"/>
    <col min="10247" max="10250" width="7.85546875" style="303" customWidth="1"/>
    <col min="10251" max="10252" width="9.140625" style="303" customWidth="1"/>
    <col min="10253" max="10254" width="9" style="303" customWidth="1"/>
    <col min="10255" max="10495" width="9.140625" style="303"/>
    <col min="10496" max="10496" width="34" style="303" customWidth="1"/>
    <col min="10497" max="10498" width="7.85546875" style="303" customWidth="1"/>
    <col min="10499" max="10500" width="7.42578125" style="303" customWidth="1"/>
    <col min="10501" max="10502" width="8.42578125" style="303" customWidth="1"/>
    <col min="10503" max="10506" width="7.85546875" style="303" customWidth="1"/>
    <col min="10507" max="10508" width="9.140625" style="303" customWidth="1"/>
    <col min="10509" max="10510" width="9" style="303" customWidth="1"/>
    <col min="10511" max="10751" width="9.140625" style="303"/>
    <col min="10752" max="10752" width="34" style="303" customWidth="1"/>
    <col min="10753" max="10754" width="7.85546875" style="303" customWidth="1"/>
    <col min="10755" max="10756" width="7.42578125" style="303" customWidth="1"/>
    <col min="10757" max="10758" width="8.42578125" style="303" customWidth="1"/>
    <col min="10759" max="10762" width="7.85546875" style="303" customWidth="1"/>
    <col min="10763" max="10764" width="9.140625" style="303" customWidth="1"/>
    <col min="10765" max="10766" width="9" style="303" customWidth="1"/>
    <col min="10767" max="11007" width="9.140625" style="303"/>
    <col min="11008" max="11008" width="34" style="303" customWidth="1"/>
    <col min="11009" max="11010" width="7.85546875" style="303" customWidth="1"/>
    <col min="11011" max="11012" width="7.42578125" style="303" customWidth="1"/>
    <col min="11013" max="11014" width="8.42578125" style="303" customWidth="1"/>
    <col min="11015" max="11018" width="7.85546875" style="303" customWidth="1"/>
    <col min="11019" max="11020" width="9.140625" style="303" customWidth="1"/>
    <col min="11021" max="11022" width="9" style="303" customWidth="1"/>
    <col min="11023" max="11263" width="9.140625" style="303"/>
    <col min="11264" max="11264" width="34" style="303" customWidth="1"/>
    <col min="11265" max="11266" width="7.85546875" style="303" customWidth="1"/>
    <col min="11267" max="11268" width="7.42578125" style="303" customWidth="1"/>
    <col min="11269" max="11270" width="8.42578125" style="303" customWidth="1"/>
    <col min="11271" max="11274" width="7.85546875" style="303" customWidth="1"/>
    <col min="11275" max="11276" width="9.140625" style="303" customWidth="1"/>
    <col min="11277" max="11278" width="9" style="303" customWidth="1"/>
    <col min="11279" max="11519" width="9.140625" style="303"/>
    <col min="11520" max="11520" width="34" style="303" customWidth="1"/>
    <col min="11521" max="11522" width="7.85546875" style="303" customWidth="1"/>
    <col min="11523" max="11524" width="7.42578125" style="303" customWidth="1"/>
    <col min="11525" max="11526" width="8.42578125" style="303" customWidth="1"/>
    <col min="11527" max="11530" width="7.85546875" style="303" customWidth="1"/>
    <col min="11531" max="11532" width="9.140625" style="303" customWidth="1"/>
    <col min="11533" max="11534" width="9" style="303" customWidth="1"/>
    <col min="11535" max="11775" width="9.140625" style="303"/>
    <col min="11776" max="11776" width="34" style="303" customWidth="1"/>
    <col min="11777" max="11778" width="7.85546875" style="303" customWidth="1"/>
    <col min="11779" max="11780" width="7.42578125" style="303" customWidth="1"/>
    <col min="11781" max="11782" width="8.42578125" style="303" customWidth="1"/>
    <col min="11783" max="11786" width="7.85546875" style="303" customWidth="1"/>
    <col min="11787" max="11788" width="9.140625" style="303" customWidth="1"/>
    <col min="11789" max="11790" width="9" style="303" customWidth="1"/>
    <col min="11791" max="12031" width="9.140625" style="303"/>
    <col min="12032" max="12032" width="34" style="303" customWidth="1"/>
    <col min="12033" max="12034" width="7.85546875" style="303" customWidth="1"/>
    <col min="12035" max="12036" width="7.42578125" style="303" customWidth="1"/>
    <col min="12037" max="12038" width="8.42578125" style="303" customWidth="1"/>
    <col min="12039" max="12042" width="7.85546875" style="303" customWidth="1"/>
    <col min="12043" max="12044" width="9.140625" style="303" customWidth="1"/>
    <col min="12045" max="12046" width="9" style="303" customWidth="1"/>
    <col min="12047" max="12287" width="9.140625" style="303"/>
    <col min="12288" max="12288" width="34" style="303" customWidth="1"/>
    <col min="12289" max="12290" width="7.85546875" style="303" customWidth="1"/>
    <col min="12291" max="12292" width="7.42578125" style="303" customWidth="1"/>
    <col min="12293" max="12294" width="8.42578125" style="303" customWidth="1"/>
    <col min="12295" max="12298" width="7.85546875" style="303" customWidth="1"/>
    <col min="12299" max="12300" width="9.140625" style="303" customWidth="1"/>
    <col min="12301" max="12302" width="9" style="303" customWidth="1"/>
    <col min="12303" max="12543" width="9.140625" style="303"/>
    <col min="12544" max="12544" width="34" style="303" customWidth="1"/>
    <col min="12545" max="12546" width="7.85546875" style="303" customWidth="1"/>
    <col min="12547" max="12548" width="7.42578125" style="303" customWidth="1"/>
    <col min="12549" max="12550" width="8.42578125" style="303" customWidth="1"/>
    <col min="12551" max="12554" width="7.85546875" style="303" customWidth="1"/>
    <col min="12555" max="12556" width="9.140625" style="303" customWidth="1"/>
    <col min="12557" max="12558" width="9" style="303" customWidth="1"/>
    <col min="12559" max="12799" width="9.140625" style="303"/>
    <col min="12800" max="12800" width="34" style="303" customWidth="1"/>
    <col min="12801" max="12802" width="7.85546875" style="303" customWidth="1"/>
    <col min="12803" max="12804" width="7.42578125" style="303" customWidth="1"/>
    <col min="12805" max="12806" width="8.42578125" style="303" customWidth="1"/>
    <col min="12807" max="12810" width="7.85546875" style="303" customWidth="1"/>
    <col min="12811" max="12812" width="9.140625" style="303" customWidth="1"/>
    <col min="12813" max="12814" width="9" style="303" customWidth="1"/>
    <col min="12815" max="13055" width="9.140625" style="303"/>
    <col min="13056" max="13056" width="34" style="303" customWidth="1"/>
    <col min="13057" max="13058" width="7.85546875" style="303" customWidth="1"/>
    <col min="13059" max="13060" width="7.42578125" style="303" customWidth="1"/>
    <col min="13061" max="13062" width="8.42578125" style="303" customWidth="1"/>
    <col min="13063" max="13066" width="7.85546875" style="303" customWidth="1"/>
    <col min="13067" max="13068" width="9.140625" style="303" customWidth="1"/>
    <col min="13069" max="13070" width="9" style="303" customWidth="1"/>
    <col min="13071" max="13311" width="9.140625" style="303"/>
    <col min="13312" max="13312" width="34" style="303" customWidth="1"/>
    <col min="13313" max="13314" width="7.85546875" style="303" customWidth="1"/>
    <col min="13315" max="13316" width="7.42578125" style="303" customWidth="1"/>
    <col min="13317" max="13318" width="8.42578125" style="303" customWidth="1"/>
    <col min="13319" max="13322" width="7.85546875" style="303" customWidth="1"/>
    <col min="13323" max="13324" width="9.140625" style="303" customWidth="1"/>
    <col min="13325" max="13326" width="9" style="303" customWidth="1"/>
    <col min="13327" max="13567" width="9.140625" style="303"/>
    <col min="13568" max="13568" width="34" style="303" customWidth="1"/>
    <col min="13569" max="13570" width="7.85546875" style="303" customWidth="1"/>
    <col min="13571" max="13572" width="7.42578125" style="303" customWidth="1"/>
    <col min="13573" max="13574" width="8.42578125" style="303" customWidth="1"/>
    <col min="13575" max="13578" width="7.85546875" style="303" customWidth="1"/>
    <col min="13579" max="13580" width="9.140625" style="303" customWidth="1"/>
    <col min="13581" max="13582" width="9" style="303" customWidth="1"/>
    <col min="13583" max="13823" width="9.140625" style="303"/>
    <col min="13824" max="13824" width="34" style="303" customWidth="1"/>
    <col min="13825" max="13826" width="7.85546875" style="303" customWidth="1"/>
    <col min="13827" max="13828" width="7.42578125" style="303" customWidth="1"/>
    <col min="13829" max="13830" width="8.42578125" style="303" customWidth="1"/>
    <col min="13831" max="13834" width="7.85546875" style="303" customWidth="1"/>
    <col min="13835" max="13836" width="9.140625" style="303" customWidth="1"/>
    <col min="13837" max="13838" width="9" style="303" customWidth="1"/>
    <col min="13839" max="14079" width="9.140625" style="303"/>
    <col min="14080" max="14080" width="34" style="303" customWidth="1"/>
    <col min="14081" max="14082" width="7.85546875" style="303" customWidth="1"/>
    <col min="14083" max="14084" width="7.42578125" style="303" customWidth="1"/>
    <col min="14085" max="14086" width="8.42578125" style="303" customWidth="1"/>
    <col min="14087" max="14090" width="7.85546875" style="303" customWidth="1"/>
    <col min="14091" max="14092" width="9.140625" style="303" customWidth="1"/>
    <col min="14093" max="14094" width="9" style="303" customWidth="1"/>
    <col min="14095" max="14335" width="9.140625" style="303"/>
    <col min="14336" max="14336" width="34" style="303" customWidth="1"/>
    <col min="14337" max="14338" width="7.85546875" style="303" customWidth="1"/>
    <col min="14339" max="14340" width="7.42578125" style="303" customWidth="1"/>
    <col min="14341" max="14342" width="8.42578125" style="303" customWidth="1"/>
    <col min="14343" max="14346" width="7.85546875" style="303" customWidth="1"/>
    <col min="14347" max="14348" width="9.140625" style="303" customWidth="1"/>
    <col min="14349" max="14350" width="9" style="303" customWidth="1"/>
    <col min="14351" max="14591" width="9.140625" style="303"/>
    <col min="14592" max="14592" width="34" style="303" customWidth="1"/>
    <col min="14593" max="14594" width="7.85546875" style="303" customWidth="1"/>
    <col min="14595" max="14596" width="7.42578125" style="303" customWidth="1"/>
    <col min="14597" max="14598" width="8.42578125" style="303" customWidth="1"/>
    <col min="14599" max="14602" width="7.85546875" style="303" customWidth="1"/>
    <col min="14603" max="14604" width="9.140625" style="303" customWidth="1"/>
    <col min="14605" max="14606" width="9" style="303" customWidth="1"/>
    <col min="14607" max="14847" width="9.140625" style="303"/>
    <col min="14848" max="14848" width="34" style="303" customWidth="1"/>
    <col min="14849" max="14850" width="7.85546875" style="303" customWidth="1"/>
    <col min="14851" max="14852" width="7.42578125" style="303" customWidth="1"/>
    <col min="14853" max="14854" width="8.42578125" style="303" customWidth="1"/>
    <col min="14855" max="14858" width="7.85546875" style="303" customWidth="1"/>
    <col min="14859" max="14860" width="9.140625" style="303" customWidth="1"/>
    <col min="14861" max="14862" width="9" style="303" customWidth="1"/>
    <col min="14863" max="15103" width="9.140625" style="303"/>
    <col min="15104" max="15104" width="34" style="303" customWidth="1"/>
    <col min="15105" max="15106" width="7.85546875" style="303" customWidth="1"/>
    <col min="15107" max="15108" width="7.42578125" style="303" customWidth="1"/>
    <col min="15109" max="15110" width="8.42578125" style="303" customWidth="1"/>
    <col min="15111" max="15114" width="7.85546875" style="303" customWidth="1"/>
    <col min="15115" max="15116" width="9.140625" style="303" customWidth="1"/>
    <col min="15117" max="15118" width="9" style="303" customWidth="1"/>
    <col min="15119" max="15359" width="9.140625" style="303"/>
    <col min="15360" max="15360" width="34" style="303" customWidth="1"/>
    <col min="15361" max="15362" width="7.85546875" style="303" customWidth="1"/>
    <col min="15363" max="15364" width="7.42578125" style="303" customWidth="1"/>
    <col min="15365" max="15366" width="8.42578125" style="303" customWidth="1"/>
    <col min="15367" max="15370" width="7.85546875" style="303" customWidth="1"/>
    <col min="15371" max="15372" width="9.140625" style="303" customWidth="1"/>
    <col min="15373" max="15374" width="9" style="303" customWidth="1"/>
    <col min="15375" max="15615" width="9.140625" style="303"/>
    <col min="15616" max="15616" width="34" style="303" customWidth="1"/>
    <col min="15617" max="15618" width="7.85546875" style="303" customWidth="1"/>
    <col min="15619" max="15620" width="7.42578125" style="303" customWidth="1"/>
    <col min="15621" max="15622" width="8.42578125" style="303" customWidth="1"/>
    <col min="15623" max="15626" width="7.85546875" style="303" customWidth="1"/>
    <col min="15627" max="15628" width="9.140625" style="303" customWidth="1"/>
    <col min="15629" max="15630" width="9" style="303" customWidth="1"/>
    <col min="15631" max="15871" width="9.140625" style="303"/>
    <col min="15872" max="15872" width="34" style="303" customWidth="1"/>
    <col min="15873" max="15874" width="7.85546875" style="303" customWidth="1"/>
    <col min="15875" max="15876" width="7.42578125" style="303" customWidth="1"/>
    <col min="15877" max="15878" width="8.42578125" style="303" customWidth="1"/>
    <col min="15879" max="15882" width="7.85546875" style="303" customWidth="1"/>
    <col min="15883" max="15884" width="9.140625" style="303" customWidth="1"/>
    <col min="15885" max="15886" width="9" style="303" customWidth="1"/>
    <col min="15887" max="16127" width="9.140625" style="303"/>
    <col min="16128" max="16128" width="34" style="303" customWidth="1"/>
    <col min="16129" max="16130" width="7.85546875" style="303" customWidth="1"/>
    <col min="16131" max="16132" width="7.42578125" style="303" customWidth="1"/>
    <col min="16133" max="16134" width="8.42578125" style="303" customWidth="1"/>
    <col min="16135" max="16138" width="7.85546875" style="303" customWidth="1"/>
    <col min="16139" max="16140" width="9.140625" style="303" customWidth="1"/>
    <col min="16141" max="16142" width="9" style="303" customWidth="1"/>
    <col min="16143" max="16384" width="9.140625" style="303"/>
  </cols>
  <sheetData>
    <row r="1" spans="1:19" ht="15" customHeight="1">
      <c r="A1" s="663" t="s">
        <v>703</v>
      </c>
      <c r="O1" s="1317" t="s">
        <v>139</v>
      </c>
      <c r="P1" s="1317"/>
    </row>
    <row r="2" spans="1:19">
      <c r="D2" s="305"/>
      <c r="F2" s="305"/>
      <c r="H2" s="305"/>
      <c r="J2" s="305"/>
    </row>
    <row r="3" spans="1:19" ht="14.25" customHeight="1">
      <c r="B3" s="1326" t="s">
        <v>138</v>
      </c>
      <c r="C3" s="1326"/>
      <c r="D3" s="1326"/>
      <c r="E3" s="1326"/>
      <c r="F3" s="1326"/>
      <c r="G3" s="1326"/>
      <c r="H3" s="1326"/>
      <c r="I3" s="1326"/>
      <c r="J3" s="1326"/>
      <c r="K3" s="1326"/>
      <c r="L3" s="1326"/>
      <c r="M3" s="1326"/>
      <c r="N3" s="1326"/>
      <c r="O3" s="1326"/>
      <c r="P3" s="1326"/>
    </row>
    <row r="4" spans="1:19" ht="15" thickBot="1">
      <c r="B4" s="306"/>
      <c r="C4" s="307"/>
      <c r="D4" s="307"/>
      <c r="E4" s="307"/>
      <c r="F4" s="307"/>
      <c r="G4" s="307"/>
      <c r="H4" s="307"/>
      <c r="I4" s="307"/>
      <c r="J4" s="307"/>
      <c r="K4" s="307"/>
      <c r="L4" s="307"/>
      <c r="M4" s="307"/>
      <c r="N4" s="307"/>
      <c r="O4" s="307"/>
      <c r="P4" s="307"/>
    </row>
    <row r="5" spans="1:19" s="308" customFormat="1" ht="96.6" customHeight="1" thickBot="1">
      <c r="B5" s="1327" t="s">
        <v>40</v>
      </c>
      <c r="C5" s="1318" t="s">
        <v>119</v>
      </c>
      <c r="D5" s="1319"/>
      <c r="E5" s="1318" t="s">
        <v>120</v>
      </c>
      <c r="F5" s="1320"/>
      <c r="G5" s="1321" t="s">
        <v>121</v>
      </c>
      <c r="H5" s="1319"/>
      <c r="I5" s="1318" t="s">
        <v>140</v>
      </c>
      <c r="J5" s="1320"/>
      <c r="K5" s="1318" t="s">
        <v>123</v>
      </c>
      <c r="L5" s="1320"/>
      <c r="M5" s="1318" t="s">
        <v>124</v>
      </c>
      <c r="N5" s="1320"/>
      <c r="O5" s="1321" t="s">
        <v>141</v>
      </c>
      <c r="P5" s="1319"/>
      <c r="Q5" s="309"/>
    </row>
    <row r="6" spans="1:19" s="310" customFormat="1" ht="13.5" thickBot="1">
      <c r="B6" s="1328"/>
      <c r="C6" s="848">
        <v>2022</v>
      </c>
      <c r="D6" s="849">
        <v>2023</v>
      </c>
      <c r="E6" s="848">
        <v>2022</v>
      </c>
      <c r="F6" s="849">
        <v>2023</v>
      </c>
      <c r="G6" s="848">
        <v>2022</v>
      </c>
      <c r="H6" s="849">
        <v>2023</v>
      </c>
      <c r="I6" s="848">
        <v>2022</v>
      </c>
      <c r="J6" s="849">
        <v>2023</v>
      </c>
      <c r="K6" s="848">
        <v>2022</v>
      </c>
      <c r="L6" s="849">
        <v>2023</v>
      </c>
      <c r="M6" s="848">
        <v>2022</v>
      </c>
      <c r="N6" s="849">
        <v>2023</v>
      </c>
      <c r="O6" s="848">
        <v>2022</v>
      </c>
      <c r="P6" s="849">
        <v>2023</v>
      </c>
      <c r="Q6" s="311"/>
    </row>
    <row r="7" spans="1:19" s="310" customFormat="1" ht="15" customHeight="1">
      <c r="A7" s="311"/>
      <c r="B7" s="461" t="s">
        <v>142</v>
      </c>
      <c r="C7" s="850">
        <v>1977</v>
      </c>
      <c r="D7" s="851">
        <v>1942</v>
      </c>
      <c r="E7" s="852">
        <v>8633</v>
      </c>
      <c r="F7" s="853">
        <v>8770</v>
      </c>
      <c r="G7" s="850">
        <v>5930</v>
      </c>
      <c r="H7" s="851">
        <v>6105</v>
      </c>
      <c r="I7" s="852">
        <v>30897</v>
      </c>
      <c r="J7" s="853">
        <v>31037</v>
      </c>
      <c r="K7" s="850">
        <v>2863</v>
      </c>
      <c r="L7" s="851">
        <v>3092</v>
      </c>
      <c r="M7" s="852">
        <v>8236</v>
      </c>
      <c r="N7" s="853">
        <v>8736</v>
      </c>
      <c r="O7" s="850">
        <v>58536</v>
      </c>
      <c r="P7" s="854">
        <v>59682</v>
      </c>
      <c r="Q7" s="311"/>
    </row>
    <row r="8" spans="1:19" s="310" customFormat="1" ht="15" customHeight="1">
      <c r="A8" s="311"/>
      <c r="B8" s="462" t="s">
        <v>143</v>
      </c>
      <c r="C8" s="855">
        <v>5.1419919191568152E-2</v>
      </c>
      <c r="D8" s="856">
        <v>5.0606677313781941E-2</v>
      </c>
      <c r="E8" s="312">
        <v>0.32813579920837921</v>
      </c>
      <c r="F8" s="313">
        <v>0.31270880751482244</v>
      </c>
      <c r="G8" s="855">
        <v>0.17009004108447695</v>
      </c>
      <c r="H8" s="856">
        <v>0.18869468770351128</v>
      </c>
      <c r="I8" s="312">
        <v>0.32835310508061383</v>
      </c>
      <c r="J8" s="313">
        <v>0.32193487627070566</v>
      </c>
      <c r="K8" s="855">
        <v>3.0962552006092846E-2</v>
      </c>
      <c r="L8" s="856">
        <v>3.2066817359899191E-2</v>
      </c>
      <c r="M8" s="312">
        <v>9.1038583428868988E-2</v>
      </c>
      <c r="N8" s="313">
        <v>9.3988133837279483E-2</v>
      </c>
      <c r="O8" s="857">
        <v>1</v>
      </c>
      <c r="P8" s="858">
        <v>1</v>
      </c>
      <c r="Q8" s="311"/>
    </row>
    <row r="9" spans="1:19" s="310" customFormat="1" ht="15" customHeight="1" thickBot="1">
      <c r="A9" s="311"/>
      <c r="B9" s="463" t="s">
        <v>144</v>
      </c>
      <c r="C9" s="314">
        <v>0.14334383382886864</v>
      </c>
      <c r="D9" s="315">
        <v>0.13920937594151839</v>
      </c>
      <c r="E9" s="316">
        <v>0.91474751836525503</v>
      </c>
      <c r="F9" s="317">
        <v>0.86020265024788678</v>
      </c>
      <c r="G9" s="314">
        <v>0.47416174448513654</v>
      </c>
      <c r="H9" s="315">
        <v>0.51906331561372454</v>
      </c>
      <c r="I9" s="316">
        <v>0.91535330416440397</v>
      </c>
      <c r="J9" s="317">
        <v>0.885581816438477</v>
      </c>
      <c r="K9" s="314">
        <v>8.6314622415954098E-2</v>
      </c>
      <c r="L9" s="315">
        <v>8.8209735751343499E-2</v>
      </c>
      <c r="M9" s="316">
        <v>0.25378918870769646</v>
      </c>
      <c r="N9" s="317">
        <v>0.25854353915135131</v>
      </c>
      <c r="O9" s="859">
        <v>2.7877102119673145</v>
      </c>
      <c r="P9" s="860">
        <v>2.7508104331443013</v>
      </c>
      <c r="Q9" s="311"/>
    </row>
    <row r="10" spans="1:19" s="318" customFormat="1" ht="13.5" customHeight="1" thickBot="1">
      <c r="B10" s="1323" t="s">
        <v>145</v>
      </c>
      <c r="C10" s="1323"/>
      <c r="D10" s="1323"/>
      <c r="E10" s="1323"/>
      <c r="F10" s="1323"/>
      <c r="G10" s="1323"/>
      <c r="H10" s="1323"/>
      <c r="I10" s="1323"/>
      <c r="J10" s="1323"/>
      <c r="K10" s="1323"/>
      <c r="L10" s="1323"/>
      <c r="M10" s="1323"/>
      <c r="N10" s="1323"/>
      <c r="O10" s="1323"/>
      <c r="P10" s="1323"/>
      <c r="Q10" s="319"/>
    </row>
    <row r="11" spans="1:19" s="318" customFormat="1" ht="15" customHeight="1">
      <c r="A11" s="319"/>
      <c r="B11" s="464" t="s">
        <v>43</v>
      </c>
      <c r="C11" s="320">
        <v>0.33373000000000003</v>
      </c>
      <c r="D11" s="321">
        <v>0.35521999999999998</v>
      </c>
      <c r="E11" s="322">
        <v>0.5474</v>
      </c>
      <c r="F11" s="323">
        <v>0.53909799999999997</v>
      </c>
      <c r="G11" s="322">
        <v>0.56228999999999996</v>
      </c>
      <c r="H11" s="321">
        <v>0.58559099999999997</v>
      </c>
      <c r="I11" s="322">
        <v>0.49711</v>
      </c>
      <c r="J11" s="323">
        <v>0.47453600000000001</v>
      </c>
      <c r="K11" s="322">
        <v>0.35006999999999999</v>
      </c>
      <c r="L11" s="321">
        <v>0.35105900000000001</v>
      </c>
      <c r="M11" s="322">
        <v>0.46877000000000002</v>
      </c>
      <c r="N11" s="323">
        <v>0.452594</v>
      </c>
      <c r="O11" s="322">
        <v>0.50917000000000001</v>
      </c>
      <c r="P11" s="321">
        <v>0.50362099999999999</v>
      </c>
      <c r="Q11" s="319"/>
      <c r="S11" s="324"/>
    </row>
    <row r="12" spans="1:19" s="318" customFormat="1" ht="15" customHeight="1">
      <c r="A12" s="319"/>
      <c r="B12" s="861" t="s">
        <v>45</v>
      </c>
      <c r="C12" s="862">
        <v>0.50088999999999995</v>
      </c>
      <c r="D12" s="863">
        <v>0.55091699999999999</v>
      </c>
      <c r="E12" s="862">
        <v>1.2094499999999999</v>
      </c>
      <c r="F12" s="864">
        <v>1.1696610000000001</v>
      </c>
      <c r="G12" s="865">
        <v>1.2846299999999999</v>
      </c>
      <c r="H12" s="863">
        <v>1.413073</v>
      </c>
      <c r="I12" s="862">
        <v>0.98851</v>
      </c>
      <c r="J12" s="864">
        <v>0.90307800000000005</v>
      </c>
      <c r="K12" s="865">
        <v>0.53861999999999999</v>
      </c>
      <c r="L12" s="863">
        <v>0.54097200000000001</v>
      </c>
      <c r="M12" s="862">
        <v>0.88244</v>
      </c>
      <c r="N12" s="864">
        <v>0.82679800000000003</v>
      </c>
      <c r="O12" s="865">
        <v>1.0373399999999999</v>
      </c>
      <c r="P12" s="866">
        <v>1.014588</v>
      </c>
      <c r="Q12" s="319"/>
    </row>
    <row r="13" spans="1:19" s="318" customFormat="1" ht="15" customHeight="1">
      <c r="A13" s="319"/>
      <c r="B13" s="861" t="s">
        <v>146</v>
      </c>
      <c r="C13" s="325">
        <v>0.13678999999999999</v>
      </c>
      <c r="D13" s="326">
        <v>0.15784200000000001</v>
      </c>
      <c r="E13" s="867">
        <v>0.25896999999999998</v>
      </c>
      <c r="F13" s="327">
        <v>0.26507399999999998</v>
      </c>
      <c r="G13" s="867">
        <v>0.31666</v>
      </c>
      <c r="H13" s="326">
        <v>0.32053599999999999</v>
      </c>
      <c r="I13" s="867">
        <v>0.15259</v>
      </c>
      <c r="J13" s="327">
        <v>0.13839499999999999</v>
      </c>
      <c r="K13" s="867">
        <v>8.4309999999999996E-2</v>
      </c>
      <c r="L13" s="326">
        <v>7.5179999999999997E-2</v>
      </c>
      <c r="M13" s="867">
        <v>0.22522</v>
      </c>
      <c r="N13" s="327">
        <v>0.19564400000000001</v>
      </c>
      <c r="O13" s="867">
        <v>0.21879999999999999</v>
      </c>
      <c r="P13" s="326">
        <v>0.21551600000000001</v>
      </c>
      <c r="Q13" s="319"/>
    </row>
    <row r="14" spans="1:19" s="318" customFormat="1" ht="27.75" customHeight="1">
      <c r="A14" s="319"/>
      <c r="B14" s="868" t="s">
        <v>49</v>
      </c>
      <c r="C14" s="869">
        <v>1.5008900000000001</v>
      </c>
      <c r="D14" s="870">
        <v>1.5509170000000001</v>
      </c>
      <c r="E14" s="871">
        <v>2.2094499999999999</v>
      </c>
      <c r="F14" s="872">
        <v>2.1696610000000001</v>
      </c>
      <c r="G14" s="869">
        <v>2.2846299999999999</v>
      </c>
      <c r="H14" s="870">
        <v>2.4130729999999998</v>
      </c>
      <c r="I14" s="871">
        <v>1.98851</v>
      </c>
      <c r="J14" s="872">
        <v>1.903078</v>
      </c>
      <c r="K14" s="869">
        <v>1.5386200000000001</v>
      </c>
      <c r="L14" s="870">
        <v>1.540972</v>
      </c>
      <c r="M14" s="871">
        <v>1.8824399999999999</v>
      </c>
      <c r="N14" s="872">
        <v>1.8267979999999999</v>
      </c>
      <c r="O14" s="869">
        <v>2.0373399999999999</v>
      </c>
      <c r="P14" s="873">
        <v>2.0145879999999998</v>
      </c>
      <c r="Q14" s="319"/>
    </row>
    <row r="15" spans="1:19" s="318" customFormat="1" ht="27.75" customHeight="1">
      <c r="A15" s="319"/>
      <c r="B15" s="861" t="s">
        <v>51</v>
      </c>
      <c r="C15" s="869">
        <v>0.28944999999999999</v>
      </c>
      <c r="D15" s="870">
        <v>0.34116200000000002</v>
      </c>
      <c r="E15" s="871">
        <v>0.54452</v>
      </c>
      <c r="F15" s="872">
        <v>0.55940100000000004</v>
      </c>
      <c r="G15" s="869">
        <v>0.67857000000000001</v>
      </c>
      <c r="H15" s="870">
        <v>0.67997799999999997</v>
      </c>
      <c r="I15" s="871">
        <v>0.39068999999999998</v>
      </c>
      <c r="J15" s="872">
        <v>0.36724899999999999</v>
      </c>
      <c r="K15" s="869">
        <v>0.17749000000000001</v>
      </c>
      <c r="L15" s="870">
        <v>0.166515</v>
      </c>
      <c r="M15" s="871">
        <v>0.47173999999999999</v>
      </c>
      <c r="N15" s="872">
        <v>0.41105900000000001</v>
      </c>
      <c r="O15" s="869">
        <v>0.47308</v>
      </c>
      <c r="P15" s="873">
        <v>0.46671800000000002</v>
      </c>
      <c r="Q15" s="319"/>
    </row>
    <row r="16" spans="1:19" s="318" customFormat="1" ht="27.75" customHeight="1">
      <c r="A16" s="319"/>
      <c r="B16" s="465" t="s">
        <v>53</v>
      </c>
      <c r="C16" s="874">
        <v>0.12587000000000001</v>
      </c>
      <c r="D16" s="875">
        <v>0.14783099999999999</v>
      </c>
      <c r="E16" s="876">
        <v>0.24623999999999999</v>
      </c>
      <c r="F16" s="877">
        <v>0.24977199999999999</v>
      </c>
      <c r="G16" s="874">
        <v>0.30853000000000003</v>
      </c>
      <c r="H16" s="875">
        <v>0.31001600000000001</v>
      </c>
      <c r="I16" s="876">
        <v>0.14232</v>
      </c>
      <c r="J16" s="877">
        <v>0.13173699999999999</v>
      </c>
      <c r="K16" s="874">
        <v>7.0800000000000002E-2</v>
      </c>
      <c r="L16" s="875">
        <v>6.2690999999999997E-2</v>
      </c>
      <c r="M16" s="876">
        <v>0.21593999999999999</v>
      </c>
      <c r="N16" s="877">
        <v>0.18518899999999999</v>
      </c>
      <c r="O16" s="874">
        <v>0.20802000000000001</v>
      </c>
      <c r="P16" s="878">
        <v>0.20468</v>
      </c>
      <c r="Q16" s="319"/>
    </row>
    <row r="17" spans="1:17" s="318" customFormat="1" ht="40.9" customHeight="1">
      <c r="A17" s="319"/>
      <c r="B17" s="465" t="s">
        <v>55</v>
      </c>
      <c r="C17" s="865">
        <v>8.9679999999999996E-2</v>
      </c>
      <c r="D17" s="863">
        <v>-0.62902199999999997</v>
      </c>
      <c r="E17" s="862">
        <v>3.7721900000000002</v>
      </c>
      <c r="F17" s="864">
        <v>4.0199600000000002</v>
      </c>
      <c r="G17" s="865">
        <v>2.1543100000000002</v>
      </c>
      <c r="H17" s="863">
        <v>4.9808009999999996</v>
      </c>
      <c r="I17" s="862">
        <v>7.70221</v>
      </c>
      <c r="J17" s="864">
        <v>6.9012200000000004</v>
      </c>
      <c r="K17" s="865">
        <v>10.84956</v>
      </c>
      <c r="L17" s="863">
        <v>12.657520999999999</v>
      </c>
      <c r="M17" s="862">
        <v>3.4818699999999998</v>
      </c>
      <c r="N17" s="864">
        <v>5.9541550000000001</v>
      </c>
      <c r="O17" s="865">
        <v>4.2373799999999999</v>
      </c>
      <c r="P17" s="866">
        <v>5.2915850000000004</v>
      </c>
      <c r="Q17" s="319"/>
    </row>
    <row r="18" spans="1:17" s="318" customFormat="1" ht="40.9" customHeight="1" thickBot="1">
      <c r="A18" s="319"/>
      <c r="B18" s="465" t="s">
        <v>57</v>
      </c>
      <c r="C18" s="865">
        <v>0.10462</v>
      </c>
      <c r="D18" s="863">
        <v>-0.66822099999999995</v>
      </c>
      <c r="E18" s="879">
        <v>8.5716999999999999</v>
      </c>
      <c r="F18" s="880">
        <v>7.2075199999999997</v>
      </c>
      <c r="G18" s="865">
        <v>9.8061199999999999</v>
      </c>
      <c r="H18" s="863">
        <v>9.8580469999999991</v>
      </c>
      <c r="I18" s="879">
        <v>13.65804</v>
      </c>
      <c r="J18" s="880">
        <v>9.9302489999999999</v>
      </c>
      <c r="K18" s="865">
        <v>33.578589999999998</v>
      </c>
      <c r="L18" s="863">
        <v>31.923597999999998</v>
      </c>
      <c r="M18" s="879">
        <v>4.9134900000000004</v>
      </c>
      <c r="N18" s="880">
        <v>6.9383920000000003</v>
      </c>
      <c r="O18" s="865">
        <v>9.8079099999999997</v>
      </c>
      <c r="P18" s="881">
        <v>8.5864349999999998</v>
      </c>
      <c r="Q18" s="319"/>
    </row>
    <row r="19" spans="1:17" s="318" customFormat="1" ht="13.5" customHeight="1" thickBot="1">
      <c r="B19" s="1323" t="s">
        <v>147</v>
      </c>
      <c r="C19" s="1323"/>
      <c r="D19" s="1323"/>
      <c r="E19" s="1323"/>
      <c r="F19" s="1323"/>
      <c r="G19" s="1323"/>
      <c r="H19" s="1323"/>
      <c r="I19" s="1323"/>
      <c r="J19" s="1323"/>
      <c r="K19" s="1323"/>
      <c r="L19" s="1323"/>
      <c r="M19" s="1324"/>
      <c r="N19" s="1324"/>
      <c r="O19" s="1323"/>
      <c r="P19" s="1323"/>
      <c r="Q19" s="319"/>
    </row>
    <row r="20" spans="1:17" s="318" customFormat="1" ht="12.75">
      <c r="A20" s="319"/>
      <c r="B20" s="464" t="s">
        <v>62</v>
      </c>
      <c r="C20" s="882">
        <v>0.74078999999999995</v>
      </c>
      <c r="D20" s="883">
        <v>0.74127500000000002</v>
      </c>
      <c r="E20" s="884">
        <v>1.32589</v>
      </c>
      <c r="F20" s="885">
        <v>1.324093</v>
      </c>
      <c r="G20" s="328">
        <v>1.2229000000000001</v>
      </c>
      <c r="H20" s="883">
        <v>1.1023449999999999</v>
      </c>
      <c r="I20" s="884">
        <v>1.43207</v>
      </c>
      <c r="J20" s="886">
        <v>1.517882</v>
      </c>
      <c r="K20" s="884">
        <v>1.6056699999999999</v>
      </c>
      <c r="L20" s="887">
        <v>1.6236170000000001</v>
      </c>
      <c r="M20" s="884">
        <v>1.09487</v>
      </c>
      <c r="N20" s="885">
        <v>1.100676</v>
      </c>
      <c r="O20" s="882">
        <v>1.3176000000000001</v>
      </c>
      <c r="P20" s="888">
        <v>1.3166359999999999</v>
      </c>
      <c r="Q20" s="319"/>
    </row>
    <row r="21" spans="1:17" s="318" customFormat="1" ht="12.75">
      <c r="A21" s="319"/>
      <c r="B21" s="861" t="s">
        <v>64</v>
      </c>
      <c r="C21" s="882">
        <v>0.47114</v>
      </c>
      <c r="D21" s="883">
        <v>0.495087</v>
      </c>
      <c r="E21" s="889">
        <v>0.90400000000000003</v>
      </c>
      <c r="F21" s="890">
        <v>0.91939199999999999</v>
      </c>
      <c r="G21" s="328">
        <v>0.79812000000000005</v>
      </c>
      <c r="H21" s="883">
        <v>0.73582700000000001</v>
      </c>
      <c r="I21" s="889">
        <v>0.91486999999999996</v>
      </c>
      <c r="J21" s="891">
        <v>0.985066</v>
      </c>
      <c r="K21" s="889">
        <v>1.4764299999999999</v>
      </c>
      <c r="L21" s="883">
        <v>1.4987569999999999</v>
      </c>
      <c r="M21" s="889">
        <v>0.94044000000000005</v>
      </c>
      <c r="N21" s="890">
        <v>0.93885200000000002</v>
      </c>
      <c r="O21" s="882">
        <v>0.89346999999999999</v>
      </c>
      <c r="P21" s="892">
        <v>0.90803800000000001</v>
      </c>
      <c r="Q21" s="319"/>
    </row>
    <row r="22" spans="1:17" s="318" customFormat="1" ht="12.75">
      <c r="A22" s="319"/>
      <c r="B22" s="861" t="s">
        <v>66</v>
      </c>
      <c r="C22" s="882">
        <v>0.13439000000000001</v>
      </c>
      <c r="D22" s="883">
        <v>0.14513000000000001</v>
      </c>
      <c r="E22" s="889">
        <v>0.20532</v>
      </c>
      <c r="F22" s="890">
        <v>0.217585</v>
      </c>
      <c r="G22" s="882">
        <v>0.22675999999999999</v>
      </c>
      <c r="H22" s="883">
        <v>0.205459</v>
      </c>
      <c r="I22" s="889">
        <v>0.26596999999999998</v>
      </c>
      <c r="J22" s="891">
        <v>0.31792799999999999</v>
      </c>
      <c r="K22" s="889">
        <v>0.60216999999999998</v>
      </c>
      <c r="L22" s="883">
        <v>0.607568</v>
      </c>
      <c r="M22" s="889">
        <v>0.35155999999999998</v>
      </c>
      <c r="N22" s="890">
        <v>0.38255600000000001</v>
      </c>
      <c r="O22" s="882">
        <v>0.24925</v>
      </c>
      <c r="P22" s="892">
        <v>0.27077600000000002</v>
      </c>
      <c r="Q22" s="319"/>
    </row>
    <row r="23" spans="1:17" s="318" customFormat="1" ht="13.5" thickBot="1">
      <c r="A23" s="319"/>
      <c r="B23" s="465" t="s">
        <v>150</v>
      </c>
      <c r="C23" s="893">
        <v>-6738.0370210000001</v>
      </c>
      <c r="D23" s="894">
        <v>-7095.8888340000003</v>
      </c>
      <c r="E23" s="893">
        <v>92254.334346999996</v>
      </c>
      <c r="F23" s="895">
        <v>87379.641310000006</v>
      </c>
      <c r="G23" s="893">
        <v>30163.306975</v>
      </c>
      <c r="H23" s="894">
        <v>17420.091802999999</v>
      </c>
      <c r="I23" s="893">
        <v>127805.414284</v>
      </c>
      <c r="J23" s="893">
        <v>150406.74002200001</v>
      </c>
      <c r="K23" s="893">
        <v>12127.921425</v>
      </c>
      <c r="L23" s="896">
        <v>13794.038828000001</v>
      </c>
      <c r="M23" s="893">
        <v>5991.4879220000003</v>
      </c>
      <c r="N23" s="897">
        <v>6989.6376749999999</v>
      </c>
      <c r="O23" s="898">
        <v>261604.42793199999</v>
      </c>
      <c r="P23" s="894">
        <v>268894.26080400002</v>
      </c>
      <c r="Q23" s="329"/>
    </row>
    <row r="24" spans="1:17" s="318" customFormat="1" ht="13.5" customHeight="1" thickBot="1">
      <c r="B24" s="1323" t="s">
        <v>148</v>
      </c>
      <c r="C24" s="1323"/>
      <c r="D24" s="1323"/>
      <c r="E24" s="1323"/>
      <c r="F24" s="1323"/>
      <c r="G24" s="1323"/>
      <c r="H24" s="1323"/>
      <c r="I24" s="1323"/>
      <c r="J24" s="1323"/>
      <c r="K24" s="1323"/>
      <c r="L24" s="1323"/>
      <c r="M24" s="1325"/>
      <c r="N24" s="1325"/>
      <c r="O24" s="1323"/>
      <c r="P24" s="1323"/>
      <c r="Q24" s="319"/>
    </row>
    <row r="25" spans="1:17" s="318" customFormat="1" ht="12.75">
      <c r="A25" s="319"/>
      <c r="B25" s="459" t="s">
        <v>79</v>
      </c>
      <c r="C25" s="899">
        <v>0.20899999999999999</v>
      </c>
      <c r="D25" s="900">
        <v>0.187473</v>
      </c>
      <c r="E25" s="899">
        <v>1.17496</v>
      </c>
      <c r="F25" s="900">
        <v>1.0277860000000001</v>
      </c>
      <c r="G25" s="901">
        <v>0.35881999999999997</v>
      </c>
      <c r="H25" s="900">
        <v>0.32645600000000002</v>
      </c>
      <c r="I25" s="899">
        <v>1.2952300000000001</v>
      </c>
      <c r="J25" s="902">
        <v>1.282146</v>
      </c>
      <c r="K25" s="901">
        <v>1.0062800000000001</v>
      </c>
      <c r="L25" s="900">
        <v>1.032996</v>
      </c>
      <c r="M25" s="899">
        <v>0.38031999999999999</v>
      </c>
      <c r="N25" s="902">
        <v>0.40745199999999998</v>
      </c>
      <c r="O25" s="899">
        <v>0.94840000000000002</v>
      </c>
      <c r="P25" s="903">
        <v>0.87667399999999995</v>
      </c>
      <c r="Q25" s="330"/>
    </row>
    <row r="26" spans="1:17" s="318" customFormat="1" ht="12.75">
      <c r="A26" s="319"/>
      <c r="B26" s="904" t="s">
        <v>87</v>
      </c>
      <c r="C26" s="905">
        <v>0.26373999999999997</v>
      </c>
      <c r="D26" s="906">
        <v>0.238452</v>
      </c>
      <c r="E26" s="905">
        <v>2.6906099999999999</v>
      </c>
      <c r="F26" s="906">
        <v>2.239071</v>
      </c>
      <c r="G26" s="907">
        <v>0.70033999999999996</v>
      </c>
      <c r="H26" s="906">
        <v>0.62015100000000001</v>
      </c>
      <c r="I26" s="905">
        <v>3.6854900000000002</v>
      </c>
      <c r="J26" s="908">
        <v>3.762448</v>
      </c>
      <c r="K26" s="907">
        <v>2.5505499999999999</v>
      </c>
      <c r="L26" s="906">
        <v>2.6873589999999998</v>
      </c>
      <c r="M26" s="905">
        <v>0.72941999999999996</v>
      </c>
      <c r="N26" s="908">
        <v>0.78723299999999996</v>
      </c>
      <c r="O26" s="905">
        <v>2.1251799999999998</v>
      </c>
      <c r="P26" s="909">
        <v>1.933816</v>
      </c>
      <c r="Q26" s="330"/>
    </row>
    <row r="27" spans="1:17" s="318" customFormat="1" ht="12.75">
      <c r="A27" s="319"/>
      <c r="B27" s="904" t="s">
        <v>81</v>
      </c>
      <c r="C27" s="871">
        <v>3.39819</v>
      </c>
      <c r="D27" s="910">
        <v>3.2491300000000001</v>
      </c>
      <c r="E27" s="871">
        <v>7.1582600000000003</v>
      </c>
      <c r="F27" s="910">
        <v>6.8112069999999996</v>
      </c>
      <c r="G27" s="911">
        <v>2.3508200000000001</v>
      </c>
      <c r="H27" s="910">
        <v>2.2832880000000002</v>
      </c>
      <c r="I27" s="871">
        <v>6.1612</v>
      </c>
      <c r="J27" s="872">
        <v>6.168037</v>
      </c>
      <c r="K27" s="911">
        <v>26.839079999999999</v>
      </c>
      <c r="L27" s="910">
        <v>27.734010999999999</v>
      </c>
      <c r="M27" s="871">
        <v>7.8377999999999997</v>
      </c>
      <c r="N27" s="872">
        <v>7.8819410000000003</v>
      </c>
      <c r="O27" s="871">
        <v>6.0180999999999996</v>
      </c>
      <c r="P27" s="870">
        <v>5.8421979999999998</v>
      </c>
      <c r="Q27" s="330"/>
    </row>
    <row r="28" spans="1:17" s="318" customFormat="1" ht="12.75">
      <c r="A28" s="319"/>
      <c r="B28" s="904" t="s">
        <v>83</v>
      </c>
      <c r="C28" s="912">
        <v>2.8475700000000002</v>
      </c>
      <c r="D28" s="913">
        <v>2.8428249999999999</v>
      </c>
      <c r="E28" s="912">
        <v>4.5362499999999999</v>
      </c>
      <c r="F28" s="913">
        <v>4.1302969999999997</v>
      </c>
      <c r="G28" s="914">
        <v>1.9824600000000001</v>
      </c>
      <c r="H28" s="913">
        <v>1.7720320000000001</v>
      </c>
      <c r="I28" s="912">
        <v>5.0706499999999997</v>
      </c>
      <c r="J28" s="915">
        <v>5.1245710000000004</v>
      </c>
      <c r="K28" s="914">
        <v>4.0342399999999996</v>
      </c>
      <c r="L28" s="913">
        <v>3.9817119999999999</v>
      </c>
      <c r="M28" s="912">
        <v>2.1366999999999998</v>
      </c>
      <c r="N28" s="915">
        <v>2.4233530000000001</v>
      </c>
      <c r="O28" s="912">
        <v>4.1714799999999999</v>
      </c>
      <c r="P28" s="916">
        <v>3.9743409999999999</v>
      </c>
      <c r="Q28" s="330"/>
    </row>
    <row r="29" spans="1:17" s="318" customFormat="1" ht="12.75">
      <c r="A29" s="319"/>
      <c r="B29" s="904" t="s">
        <v>85</v>
      </c>
      <c r="C29" s="862">
        <v>2.87703</v>
      </c>
      <c r="D29" s="917">
        <v>2.8740079999999999</v>
      </c>
      <c r="E29" s="862">
        <v>4.5716900000000003</v>
      </c>
      <c r="F29" s="917">
        <v>4.1589989999999997</v>
      </c>
      <c r="G29" s="918">
        <v>1.9926299999999999</v>
      </c>
      <c r="H29" s="917">
        <v>1.7795540000000001</v>
      </c>
      <c r="I29" s="862">
        <v>5.0979299999999999</v>
      </c>
      <c r="J29" s="864">
        <v>5.1483730000000003</v>
      </c>
      <c r="K29" s="918">
        <v>4.2678399999999996</v>
      </c>
      <c r="L29" s="917">
        <v>4.1649339999999997</v>
      </c>
      <c r="M29" s="862">
        <v>2.2561100000000001</v>
      </c>
      <c r="N29" s="864">
        <v>2.545086</v>
      </c>
      <c r="O29" s="862">
        <v>4.21943</v>
      </c>
      <c r="P29" s="863">
        <v>4.0146430000000004</v>
      </c>
      <c r="Q29" s="330"/>
    </row>
    <row r="30" spans="1:17" s="318" customFormat="1" ht="12.75">
      <c r="A30" s="319"/>
      <c r="B30" s="904" t="s">
        <v>89</v>
      </c>
      <c r="C30" s="862">
        <v>-3.53382</v>
      </c>
      <c r="D30" s="917">
        <v>-3.091688</v>
      </c>
      <c r="E30" s="862">
        <v>9.2596299999999996</v>
      </c>
      <c r="F30" s="917">
        <v>8.505274</v>
      </c>
      <c r="G30" s="918">
        <v>4.4831799999999999</v>
      </c>
      <c r="H30" s="917">
        <v>8.1769200000000009</v>
      </c>
      <c r="I30" s="862">
        <v>7.3729899999999997</v>
      </c>
      <c r="J30" s="864">
        <v>6.3459089999999998</v>
      </c>
      <c r="K30" s="918">
        <v>5.6920900000000003</v>
      </c>
      <c r="L30" s="917">
        <v>5.5528849999999998</v>
      </c>
      <c r="M30" s="862">
        <v>12.80387</v>
      </c>
      <c r="N30" s="864">
        <v>12.669223000000001</v>
      </c>
      <c r="O30" s="862">
        <v>8.0324899999999992</v>
      </c>
      <c r="P30" s="863">
        <v>7.5389710000000001</v>
      </c>
      <c r="Q30" s="330"/>
    </row>
    <row r="31" spans="1:17" s="318" customFormat="1" ht="12.75">
      <c r="A31" s="319"/>
      <c r="B31" s="904" t="s">
        <v>151</v>
      </c>
      <c r="C31" s="862">
        <v>0.31368000000000001</v>
      </c>
      <c r="D31" s="917">
        <v>0.29075499999999999</v>
      </c>
      <c r="E31" s="862">
        <v>2.5960100000000002</v>
      </c>
      <c r="F31" s="917">
        <v>2.2299479999999998</v>
      </c>
      <c r="G31" s="918">
        <v>0.81977999999999995</v>
      </c>
      <c r="H31" s="917">
        <v>0.78776299999999999</v>
      </c>
      <c r="I31" s="862">
        <v>2.57558</v>
      </c>
      <c r="J31" s="864">
        <v>2.4400249999999999</v>
      </c>
      <c r="K31" s="918">
        <v>1.5482800000000001</v>
      </c>
      <c r="L31" s="917">
        <v>1.5918190000000001</v>
      </c>
      <c r="M31" s="862">
        <v>0.71592</v>
      </c>
      <c r="N31" s="864">
        <v>0.74433199999999999</v>
      </c>
      <c r="O31" s="862">
        <v>1.93221</v>
      </c>
      <c r="P31" s="863">
        <v>1.7661370000000001</v>
      </c>
      <c r="Q31" s="330"/>
    </row>
    <row r="32" spans="1:17" s="318" customFormat="1" ht="12.75">
      <c r="A32" s="319"/>
      <c r="B32" s="919" t="s">
        <v>152</v>
      </c>
      <c r="C32" s="862">
        <v>107.41009</v>
      </c>
      <c r="D32" s="917">
        <v>112.33777499999999</v>
      </c>
      <c r="E32" s="862">
        <v>50.990070000000003</v>
      </c>
      <c r="F32" s="917">
        <v>53.588149000000001</v>
      </c>
      <c r="G32" s="918">
        <v>155.26523</v>
      </c>
      <c r="H32" s="917">
        <v>159.85715999999999</v>
      </c>
      <c r="I32" s="862">
        <v>59.241750000000003</v>
      </c>
      <c r="J32" s="864">
        <v>59.176036000000003</v>
      </c>
      <c r="K32" s="918">
        <v>13.59957</v>
      </c>
      <c r="L32" s="917">
        <v>13.160736</v>
      </c>
      <c r="M32" s="862">
        <v>46.569209999999998</v>
      </c>
      <c r="N32" s="864">
        <v>46.308393000000002</v>
      </c>
      <c r="O32" s="862">
        <v>60.650390000000002</v>
      </c>
      <c r="P32" s="863">
        <v>62.476486000000001</v>
      </c>
      <c r="Q32" s="330"/>
    </row>
    <row r="33" spans="1:21" s="318" customFormat="1" ht="12.75">
      <c r="A33" s="319"/>
      <c r="B33" s="919" t="s">
        <v>153</v>
      </c>
      <c r="C33" s="862">
        <v>128.17943</v>
      </c>
      <c r="D33" s="917">
        <v>128.39340899999999</v>
      </c>
      <c r="E33" s="862">
        <v>80.462950000000006</v>
      </c>
      <c r="F33" s="917">
        <v>88.371378000000007</v>
      </c>
      <c r="G33" s="918">
        <v>184.11471</v>
      </c>
      <c r="H33" s="917">
        <v>205.97824800000001</v>
      </c>
      <c r="I33" s="862">
        <v>71.982870000000005</v>
      </c>
      <c r="J33" s="864">
        <v>71.225470999999999</v>
      </c>
      <c r="K33" s="918">
        <v>90.4756</v>
      </c>
      <c r="L33" s="917">
        <v>91.669118999999995</v>
      </c>
      <c r="M33" s="862">
        <v>170.82390000000001</v>
      </c>
      <c r="N33" s="864">
        <v>150.617771</v>
      </c>
      <c r="O33" s="862">
        <v>87.498980000000003</v>
      </c>
      <c r="P33" s="863">
        <v>91.839122000000003</v>
      </c>
      <c r="Q33" s="330"/>
    </row>
    <row r="34" spans="1:21" s="318" customFormat="1" ht="12.75">
      <c r="A34" s="319"/>
      <c r="B34" s="919" t="s">
        <v>154</v>
      </c>
      <c r="C34" s="862">
        <v>126.86705000000001</v>
      </c>
      <c r="D34" s="917">
        <v>127.00032400000001</v>
      </c>
      <c r="E34" s="862">
        <v>79.839250000000007</v>
      </c>
      <c r="F34" s="917">
        <v>87.761506999999995</v>
      </c>
      <c r="G34" s="918">
        <v>183.17516000000001</v>
      </c>
      <c r="H34" s="917">
        <v>205.10762600000001</v>
      </c>
      <c r="I34" s="862">
        <v>71.597729999999999</v>
      </c>
      <c r="J34" s="864">
        <v>70.896191000000002</v>
      </c>
      <c r="K34" s="918">
        <v>85.523290000000003</v>
      </c>
      <c r="L34" s="917">
        <v>87.636453000000003</v>
      </c>
      <c r="M34" s="862">
        <v>161.78261000000001</v>
      </c>
      <c r="N34" s="864">
        <v>143.413624</v>
      </c>
      <c r="O34" s="862">
        <v>86.504620000000003</v>
      </c>
      <c r="P34" s="863">
        <v>90.917178000000007</v>
      </c>
      <c r="Q34" s="330"/>
    </row>
    <row r="35" spans="1:21" s="318" customFormat="1" ht="12.75">
      <c r="A35" s="319"/>
      <c r="B35" s="919" t="s">
        <v>155</v>
      </c>
      <c r="C35" s="862">
        <v>356.76209999999998</v>
      </c>
      <c r="D35" s="917">
        <v>406.29956800000002</v>
      </c>
      <c r="E35" s="862">
        <v>117.63928</v>
      </c>
      <c r="F35" s="917">
        <v>131.83137300000001</v>
      </c>
      <c r="G35" s="918">
        <v>389.97075999999998</v>
      </c>
      <c r="H35" s="917">
        <v>418.669556</v>
      </c>
      <c r="I35" s="862">
        <v>113.09143</v>
      </c>
      <c r="J35" s="864">
        <v>111.99088999999999</v>
      </c>
      <c r="K35" s="918">
        <v>114.32174000000001</v>
      </c>
      <c r="L35" s="917">
        <v>115.450568</v>
      </c>
      <c r="M35" s="862">
        <v>279.70287000000002</v>
      </c>
      <c r="N35" s="864">
        <v>274.68378899999999</v>
      </c>
      <c r="O35" s="862">
        <v>139.50406000000001</v>
      </c>
      <c r="P35" s="863">
        <v>148.525308</v>
      </c>
      <c r="Q35" s="330"/>
    </row>
    <row r="36" spans="1:21" s="318" customFormat="1" ht="25.5">
      <c r="A36" s="319"/>
      <c r="B36" s="919" t="s">
        <v>93</v>
      </c>
      <c r="C36" s="862">
        <v>0.96799999999999997</v>
      </c>
      <c r="D36" s="917">
        <v>0.96649600000000002</v>
      </c>
      <c r="E36" s="862">
        <v>1.3345100000000001</v>
      </c>
      <c r="F36" s="917">
        <v>1.309456</v>
      </c>
      <c r="G36" s="918">
        <v>1.24702</v>
      </c>
      <c r="H36" s="917">
        <v>1.153899</v>
      </c>
      <c r="I36" s="862">
        <v>1.59107</v>
      </c>
      <c r="J36" s="864">
        <v>1.689241</v>
      </c>
      <c r="K36" s="918">
        <v>1.4321900000000001</v>
      </c>
      <c r="L36" s="917">
        <v>1.464672</v>
      </c>
      <c r="M36" s="862">
        <v>1.30094</v>
      </c>
      <c r="N36" s="864">
        <v>1.300162</v>
      </c>
      <c r="O36" s="862">
        <v>1.35311</v>
      </c>
      <c r="P36" s="863">
        <v>1.3452219999999999</v>
      </c>
      <c r="Q36" s="319"/>
    </row>
    <row r="37" spans="1:21" s="318" customFormat="1" ht="13.5" thickBot="1">
      <c r="A37" s="319"/>
      <c r="B37" s="460" t="s">
        <v>156</v>
      </c>
      <c r="C37" s="331">
        <v>0.79737000000000002</v>
      </c>
      <c r="D37" s="332">
        <v>0.79212400000000005</v>
      </c>
      <c r="E37" s="331">
        <v>0.45767999999999998</v>
      </c>
      <c r="F37" s="332">
        <v>0.47877900000000001</v>
      </c>
      <c r="G37" s="333">
        <v>0.51366000000000001</v>
      </c>
      <c r="H37" s="332">
        <v>0.52796900000000002</v>
      </c>
      <c r="I37" s="331">
        <v>0.37298999999999999</v>
      </c>
      <c r="J37" s="920">
        <v>0.36097800000000002</v>
      </c>
      <c r="K37" s="333">
        <v>0.49558000000000002</v>
      </c>
      <c r="L37" s="332">
        <v>0.47892200000000001</v>
      </c>
      <c r="M37" s="331">
        <v>0.52703999999999995</v>
      </c>
      <c r="N37" s="920">
        <v>0.52332100000000004</v>
      </c>
      <c r="O37" s="331">
        <v>0.46434999999999998</v>
      </c>
      <c r="P37" s="921">
        <v>0.47018500000000002</v>
      </c>
      <c r="Q37" s="319"/>
    </row>
    <row r="38" spans="1:21" s="318" customFormat="1" ht="13.5" customHeight="1" thickBot="1">
      <c r="B38" s="1323" t="s">
        <v>149</v>
      </c>
      <c r="C38" s="1323"/>
      <c r="D38" s="1323"/>
      <c r="E38" s="1323"/>
      <c r="F38" s="1323"/>
      <c r="G38" s="1323"/>
      <c r="H38" s="1323"/>
      <c r="I38" s="1323"/>
      <c r="J38" s="1323"/>
      <c r="K38" s="1323"/>
      <c r="L38" s="1323"/>
      <c r="M38" s="1323"/>
      <c r="N38" s="1323"/>
      <c r="O38" s="1323"/>
      <c r="P38" s="1323"/>
      <c r="Q38" s="319"/>
    </row>
    <row r="39" spans="1:21" s="318" customFormat="1" ht="12.75">
      <c r="B39" s="466" t="s">
        <v>98</v>
      </c>
      <c r="C39" s="874">
        <v>2.0258999999999997E-3</v>
      </c>
      <c r="D39" s="875">
        <v>7.9374000000000003E-4</v>
      </c>
      <c r="E39" s="922">
        <v>4.5429199999999996E-2</v>
      </c>
      <c r="F39" s="923">
        <v>4.4533940000000001E-2</v>
      </c>
      <c r="G39" s="874">
        <v>3.4484000000000001E-2</v>
      </c>
      <c r="H39" s="875">
        <v>4.1009529999999995E-2</v>
      </c>
      <c r="I39" s="922">
        <v>4.8645699999999993E-2</v>
      </c>
      <c r="J39" s="923">
        <v>5.2173550000000006E-2</v>
      </c>
      <c r="K39" s="874">
        <v>0.1121157</v>
      </c>
      <c r="L39" s="875">
        <v>0.10697977</v>
      </c>
      <c r="M39" s="922">
        <v>3.2910099999999998E-2</v>
      </c>
      <c r="N39" s="923">
        <v>5.0082069999999999E-2</v>
      </c>
      <c r="O39" s="874">
        <v>4.3316899999999998E-2</v>
      </c>
      <c r="P39" s="924">
        <v>4.663871E-2</v>
      </c>
      <c r="Q39" s="319"/>
      <c r="R39" s="324"/>
      <c r="S39" s="324"/>
      <c r="T39" s="324"/>
      <c r="U39" s="324"/>
    </row>
    <row r="40" spans="1:21" s="318" customFormat="1" ht="12.75">
      <c r="B40" s="925" t="s">
        <v>100</v>
      </c>
      <c r="C40" s="876">
        <v>3.0406000000000001E-3</v>
      </c>
      <c r="D40" s="875">
        <v>1.23102E-3</v>
      </c>
      <c r="E40" s="876">
        <v>0.1003735</v>
      </c>
      <c r="F40" s="877">
        <v>9.6623540000000008E-2</v>
      </c>
      <c r="G40" s="874">
        <v>7.8783199999999998E-2</v>
      </c>
      <c r="H40" s="875">
        <v>9.8958999999999991E-2</v>
      </c>
      <c r="I40" s="876">
        <v>9.6732300000000007E-2</v>
      </c>
      <c r="J40" s="877">
        <v>9.9290359999999994E-2</v>
      </c>
      <c r="K40" s="874">
        <v>0.17250360000000001</v>
      </c>
      <c r="L40" s="875">
        <v>0.16485286999999998</v>
      </c>
      <c r="M40" s="876">
        <v>6.1951099999999995E-2</v>
      </c>
      <c r="N40" s="877">
        <v>9.1489840000000003E-2</v>
      </c>
      <c r="O40" s="874">
        <v>8.825150000000001E-2</v>
      </c>
      <c r="P40" s="878">
        <v>9.3957780000000005E-2</v>
      </c>
      <c r="Q40" s="319"/>
      <c r="R40" s="324"/>
      <c r="S40" s="324"/>
      <c r="T40" s="324"/>
      <c r="U40" s="324"/>
    </row>
    <row r="41" spans="1:21" s="318" customFormat="1" ht="12.75">
      <c r="B41" s="925" t="s">
        <v>102</v>
      </c>
      <c r="C41" s="926">
        <v>9.693199999999999E-3</v>
      </c>
      <c r="D41" s="334">
        <v>4.2338699999999998E-3</v>
      </c>
      <c r="E41" s="926">
        <v>3.8664499999999997E-2</v>
      </c>
      <c r="F41" s="927">
        <v>4.3329959999999994E-2</v>
      </c>
      <c r="G41" s="335">
        <v>9.6102900000000005E-2</v>
      </c>
      <c r="H41" s="334">
        <v>0.12562029</v>
      </c>
      <c r="I41" s="926">
        <v>3.7557599999999997E-2</v>
      </c>
      <c r="J41" s="927">
        <v>4.0692360000000004E-2</v>
      </c>
      <c r="K41" s="335">
        <v>0.1114165</v>
      </c>
      <c r="L41" s="334">
        <v>0.1035626</v>
      </c>
      <c r="M41" s="926">
        <v>8.6533200000000005E-2</v>
      </c>
      <c r="N41" s="927">
        <v>0.12291537</v>
      </c>
      <c r="O41" s="335">
        <v>4.5673800000000001E-2</v>
      </c>
      <c r="P41" s="334">
        <v>5.3199610000000001E-2</v>
      </c>
      <c r="Q41" s="319"/>
      <c r="R41" s="324"/>
      <c r="S41" s="324"/>
      <c r="T41" s="324"/>
      <c r="U41" s="324"/>
    </row>
    <row r="42" spans="1:21" s="318" customFormat="1" ht="25.5" customHeight="1">
      <c r="B42" s="925" t="s">
        <v>104</v>
      </c>
      <c r="C42" s="876">
        <v>5.8700000000000007E-4</v>
      </c>
      <c r="D42" s="878">
        <v>-3.8640600000000003E-3</v>
      </c>
      <c r="E42" s="876">
        <v>8.0787999999999999E-2</v>
      </c>
      <c r="F42" s="928">
        <v>8.4046120000000002E-2</v>
      </c>
      <c r="G42" s="874">
        <v>5.8523899999999997E-2</v>
      </c>
      <c r="H42" s="878">
        <v>6.6016809999999995E-2</v>
      </c>
      <c r="I42" s="876">
        <v>8.477019999999999E-2</v>
      </c>
      <c r="J42" s="928">
        <v>9.3652470000000002E-2</v>
      </c>
      <c r="K42" s="874">
        <v>0.1842608</v>
      </c>
      <c r="L42" s="878">
        <v>0.17462575000000002</v>
      </c>
      <c r="M42" s="876">
        <v>4.86679E-2</v>
      </c>
      <c r="N42" s="928">
        <v>7.3313909999999996E-2</v>
      </c>
      <c r="O42" s="874">
        <v>7.3524500000000007E-2</v>
      </c>
      <c r="P42" s="878">
        <v>8.0500740000000001E-2</v>
      </c>
      <c r="Q42" s="319"/>
      <c r="R42" s="324"/>
      <c r="S42" s="324"/>
      <c r="T42" s="324"/>
      <c r="U42" s="324"/>
    </row>
    <row r="43" spans="1:21" s="318" customFormat="1" ht="12.75">
      <c r="B43" s="925" t="s">
        <v>106</v>
      </c>
      <c r="C43" s="876">
        <v>4.5300000000000001E-4</v>
      </c>
      <c r="D43" s="878">
        <v>-2.9580000000000001E-3</v>
      </c>
      <c r="E43" s="876">
        <v>4.93433E-2</v>
      </c>
      <c r="F43" s="928">
        <v>5.2708999999999999E-2</v>
      </c>
      <c r="G43" s="874">
        <v>3.7486800000000001E-2</v>
      </c>
      <c r="H43" s="878">
        <v>4.0264000000000001E-2</v>
      </c>
      <c r="I43" s="876">
        <v>5.0306400000000001E-2</v>
      </c>
      <c r="J43" s="928">
        <v>5.7116E-2</v>
      </c>
      <c r="K43" s="874">
        <v>0.13078339999999999</v>
      </c>
      <c r="L43" s="878">
        <v>0.122534</v>
      </c>
      <c r="M43" s="876">
        <v>3.33689E-2</v>
      </c>
      <c r="N43" s="928">
        <v>4.9894000000000001E-2</v>
      </c>
      <c r="O43" s="874">
        <v>4.61962E-2</v>
      </c>
      <c r="P43" s="878">
        <v>5.0937000000000003E-2</v>
      </c>
      <c r="Q43" s="319"/>
      <c r="R43" s="324"/>
      <c r="S43" s="324"/>
      <c r="T43" s="324"/>
      <c r="U43" s="324"/>
    </row>
    <row r="44" spans="1:21" s="318" customFormat="1" ht="12.75">
      <c r="B44" s="925" t="s">
        <v>108</v>
      </c>
      <c r="C44" s="926">
        <v>2.1676999999999998E-3</v>
      </c>
      <c r="D44" s="334">
        <v>-1.5781E-2</v>
      </c>
      <c r="E44" s="926">
        <v>4.19958E-2</v>
      </c>
      <c r="F44" s="927">
        <v>5.1284000000000003E-2</v>
      </c>
      <c r="G44" s="335">
        <v>0.10447139999999999</v>
      </c>
      <c r="H44" s="334">
        <v>0.123337</v>
      </c>
      <c r="I44" s="926">
        <v>3.8839700000000005E-2</v>
      </c>
      <c r="J44" s="927">
        <v>4.4547000000000003E-2</v>
      </c>
      <c r="K44" s="335">
        <v>0.12996769999999999</v>
      </c>
      <c r="L44" s="334">
        <v>0.11862</v>
      </c>
      <c r="M44" s="926">
        <v>8.7739600000000001E-2</v>
      </c>
      <c r="N44" s="927">
        <v>0.12245399999999999</v>
      </c>
      <c r="O44" s="335">
        <v>4.8709699999999995E-2</v>
      </c>
      <c r="P44" s="334">
        <v>5.8102000000000001E-2</v>
      </c>
      <c r="Q44" s="319"/>
      <c r="R44" s="324"/>
      <c r="S44" s="324"/>
      <c r="T44" s="324"/>
      <c r="U44" s="324"/>
    </row>
    <row r="45" spans="1:21" s="319" customFormat="1" ht="25.5">
      <c r="B45" s="467" t="s">
        <v>110</v>
      </c>
      <c r="C45" s="929">
        <v>2.3010238415152688</v>
      </c>
      <c r="D45" s="930">
        <v>2.3791639637783319</v>
      </c>
      <c r="E45" s="931">
        <v>6.3051538096218716</v>
      </c>
      <c r="F45" s="932">
        <v>5.6465081807261868</v>
      </c>
      <c r="G45" s="933">
        <v>4.5062270978706387</v>
      </c>
      <c r="H45" s="930">
        <v>3.9731863616635517</v>
      </c>
      <c r="I45" s="931">
        <v>6.7402574396686772</v>
      </c>
      <c r="J45" s="932">
        <v>6.9079708451027368</v>
      </c>
      <c r="K45" s="933">
        <v>3.2335587094477494</v>
      </c>
      <c r="L45" s="930">
        <v>3.4033909263751889</v>
      </c>
      <c r="M45" s="931">
        <v>1.8616339622646088</v>
      </c>
      <c r="N45" s="932">
        <v>1.8734719458631761</v>
      </c>
      <c r="O45" s="933">
        <v>5.5561480309994717</v>
      </c>
      <c r="P45" s="930">
        <v>5.3640189967347851</v>
      </c>
      <c r="R45" s="336"/>
      <c r="S45" s="336"/>
      <c r="T45" s="336"/>
      <c r="U45" s="336"/>
    </row>
    <row r="46" spans="1:21" s="319" customFormat="1" ht="26.25" thickBot="1">
      <c r="B46" s="468" t="s">
        <v>157</v>
      </c>
      <c r="C46" s="934">
        <v>2.2304245844607655E-2</v>
      </c>
      <c r="D46" s="935">
        <v>1.0073067780067238E-2</v>
      </c>
      <c r="E46" s="936">
        <v>0.24378551117114325</v>
      </c>
      <c r="F46" s="937">
        <v>0.24466294594245511</v>
      </c>
      <c r="G46" s="934">
        <v>0.43306143483621579</v>
      </c>
      <c r="H46" s="935">
        <v>0.49911282775933724</v>
      </c>
      <c r="I46" s="936">
        <v>0.25314761972919037</v>
      </c>
      <c r="J46" s="937">
        <v>0.28110163248630299</v>
      </c>
      <c r="K46" s="934">
        <v>0.36027182954705139</v>
      </c>
      <c r="L46" s="935">
        <v>0.35246400013329776</v>
      </c>
      <c r="M46" s="936">
        <v>0.16109315550378567</v>
      </c>
      <c r="N46" s="937">
        <v>0.19101677367251174</v>
      </c>
      <c r="O46" s="934">
        <v>0.25377023814383926</v>
      </c>
      <c r="P46" s="938">
        <v>0.28536372564252505</v>
      </c>
      <c r="R46" s="336"/>
      <c r="S46" s="336"/>
      <c r="T46" s="336"/>
      <c r="U46" s="336"/>
    </row>
    <row r="47" spans="1:21">
      <c r="B47" s="939"/>
      <c r="C47" s="939"/>
      <c r="D47" s="939"/>
      <c r="E47" s="939"/>
      <c r="F47" s="939"/>
      <c r="G47" s="939"/>
      <c r="H47" s="939"/>
      <c r="I47" s="939"/>
      <c r="J47" s="939"/>
      <c r="K47" s="939"/>
      <c r="L47" s="939"/>
      <c r="M47" s="939"/>
      <c r="N47" s="939"/>
      <c r="O47" s="939"/>
      <c r="P47" s="939"/>
    </row>
    <row r="48" spans="1:21" ht="50.45" customHeight="1">
      <c r="B48" s="1322" t="s">
        <v>710</v>
      </c>
      <c r="C48" s="1322"/>
      <c r="D48" s="1322"/>
      <c r="E48" s="1322"/>
      <c r="F48" s="1322"/>
      <c r="G48" s="1322"/>
      <c r="H48" s="1322"/>
      <c r="I48" s="1322"/>
      <c r="J48" s="1322"/>
      <c r="K48" s="1322"/>
      <c r="L48" s="1322"/>
      <c r="M48" s="1322"/>
      <c r="N48" s="1322"/>
      <c r="O48" s="1322"/>
      <c r="P48" s="1322"/>
    </row>
    <row r="49" spans="3:16">
      <c r="C49" s="337"/>
      <c r="D49" s="337"/>
      <c r="E49" s="337"/>
      <c r="F49" s="337"/>
      <c r="G49" s="337"/>
      <c r="H49" s="337"/>
      <c r="I49" s="337"/>
      <c r="J49" s="337"/>
      <c r="K49" s="337"/>
      <c r="L49" s="337"/>
      <c r="M49" s="337"/>
      <c r="N49" s="337"/>
      <c r="O49" s="337"/>
      <c r="P49" s="337"/>
    </row>
    <row r="50" spans="3:16">
      <c r="D50" s="338"/>
      <c r="F50" s="338"/>
      <c r="H50" s="338"/>
      <c r="J50" s="338"/>
      <c r="L50" s="338"/>
      <c r="N50" s="338"/>
      <c r="P50" s="338"/>
    </row>
    <row r="51" spans="3:16">
      <c r="D51" s="338"/>
      <c r="F51" s="338"/>
      <c r="H51" s="338"/>
      <c r="J51" s="338"/>
      <c r="L51" s="338"/>
      <c r="N51" s="338"/>
      <c r="P51" s="338"/>
    </row>
    <row r="54" spans="3:16">
      <c r="D54" s="305"/>
      <c r="E54" s="305"/>
      <c r="F54" s="305"/>
      <c r="G54" s="305"/>
      <c r="H54" s="305"/>
      <c r="I54" s="305"/>
      <c r="J54" s="305"/>
      <c r="K54" s="305"/>
      <c r="L54" s="305"/>
      <c r="M54" s="305"/>
      <c r="N54" s="305"/>
      <c r="O54" s="305"/>
      <c r="P54" s="305"/>
    </row>
    <row r="55" spans="3:16">
      <c r="D55" s="305"/>
      <c r="E55" s="305"/>
      <c r="F55" s="305"/>
      <c r="G55" s="305"/>
      <c r="H55" s="305"/>
      <c r="I55" s="305"/>
      <c r="J55" s="305"/>
      <c r="K55" s="305"/>
      <c r="L55" s="305"/>
      <c r="M55" s="305"/>
      <c r="N55" s="305"/>
      <c r="O55" s="305"/>
      <c r="P55" s="305"/>
    </row>
    <row r="56" spans="3:16">
      <c r="D56" s="305"/>
      <c r="E56" s="305"/>
      <c r="F56" s="305"/>
      <c r="G56" s="305"/>
      <c r="H56" s="305"/>
      <c r="I56" s="305"/>
      <c r="J56" s="305"/>
      <c r="K56" s="305"/>
      <c r="L56" s="305"/>
      <c r="M56" s="305"/>
      <c r="N56" s="305"/>
      <c r="O56" s="305"/>
      <c r="P56" s="305"/>
    </row>
    <row r="57" spans="3:16">
      <c r="D57" s="305"/>
      <c r="E57" s="305"/>
      <c r="F57" s="305"/>
      <c r="G57" s="305"/>
      <c r="H57" s="305"/>
      <c r="I57" s="305"/>
      <c r="J57" s="305"/>
      <c r="K57" s="305"/>
      <c r="L57" s="305"/>
      <c r="M57" s="305"/>
      <c r="N57" s="305"/>
      <c r="O57" s="305"/>
      <c r="P57" s="305"/>
    </row>
    <row r="58" spans="3:16">
      <c r="D58" s="305"/>
      <c r="E58" s="305"/>
      <c r="F58" s="305"/>
      <c r="G58" s="305"/>
      <c r="H58" s="305"/>
      <c r="I58" s="305"/>
      <c r="J58" s="305"/>
      <c r="K58" s="305"/>
      <c r="L58" s="305"/>
      <c r="M58" s="305"/>
      <c r="N58" s="305"/>
      <c r="O58" s="305"/>
      <c r="P58" s="305"/>
    </row>
    <row r="59" spans="3:16">
      <c r="D59" s="305"/>
    </row>
  </sheetData>
  <mergeCells count="15">
    <mergeCell ref="B48:P48"/>
    <mergeCell ref="B19:P19"/>
    <mergeCell ref="B24:P24"/>
    <mergeCell ref="B38:P38"/>
    <mergeCell ref="B3:P3"/>
    <mergeCell ref="K5:L5"/>
    <mergeCell ref="M5:N5"/>
    <mergeCell ref="O5:P5"/>
    <mergeCell ref="B5:B6"/>
    <mergeCell ref="B10:P10"/>
    <mergeCell ref="O1:P1"/>
    <mergeCell ref="C5:D5"/>
    <mergeCell ref="E5:F5"/>
    <mergeCell ref="G5:H5"/>
    <mergeCell ref="I5:J5"/>
  </mergeCells>
  <hyperlinks>
    <hyperlink ref="A1" location="Contents!A1" display="Contents"/>
  </hyperlinks>
  <pageMargins left="0.70866141732283505" right="0.70866141732283505" top="0.74803149606299202" bottom="0.74803149606299202" header="0.31496062992126" footer="0.31496062992126"/>
  <pageSetup paperSize="9" scale="8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140625" style="303" customWidth="1"/>
    <col min="2" max="2" width="34" style="303" customWidth="1"/>
    <col min="3" max="4" width="7.85546875" style="304" customWidth="1"/>
    <col min="5" max="5" width="7.7109375" style="304" customWidth="1"/>
    <col min="6" max="6" width="9.28515625" style="304" customWidth="1"/>
    <col min="7" max="8" width="8.42578125" style="304" customWidth="1"/>
    <col min="9" max="10" width="7.85546875" style="304" customWidth="1"/>
    <col min="11" max="11" width="10.42578125" style="303" customWidth="1"/>
    <col min="12" max="12" width="9.140625" style="303"/>
    <col min="13" max="13" width="11.5703125" style="303" bestFit="1" customWidth="1"/>
    <col min="14" max="15" width="9.140625" style="303"/>
    <col min="16" max="16" width="11.28515625" style="303" customWidth="1"/>
    <col min="17" max="254" width="9.140625" style="303"/>
    <col min="255" max="255" width="35.42578125" style="303" customWidth="1"/>
    <col min="256" max="257" width="7.85546875" style="303" customWidth="1"/>
    <col min="258" max="259" width="8.140625" style="303" bestFit="1" customWidth="1"/>
    <col min="260" max="261" width="8.42578125" style="303" customWidth="1"/>
    <col min="262" max="263" width="7.85546875" style="303" customWidth="1"/>
    <col min="264" max="510" width="9.140625" style="303"/>
    <col min="511" max="511" width="35.42578125" style="303" customWidth="1"/>
    <col min="512" max="513" width="7.85546875" style="303" customWidth="1"/>
    <col min="514" max="515" width="8.140625" style="303" bestFit="1" customWidth="1"/>
    <col min="516" max="517" width="8.42578125" style="303" customWidth="1"/>
    <col min="518" max="519" width="7.85546875" style="303" customWidth="1"/>
    <col min="520" max="766" width="9.140625" style="303"/>
    <col min="767" max="767" width="35.42578125" style="303" customWidth="1"/>
    <col min="768" max="769" width="7.85546875" style="303" customWidth="1"/>
    <col min="770" max="771" width="8.140625" style="303" bestFit="1" customWidth="1"/>
    <col min="772" max="773" width="8.42578125" style="303" customWidth="1"/>
    <col min="774" max="775" width="7.85546875" style="303" customWidth="1"/>
    <col min="776" max="1022" width="9.140625" style="303"/>
    <col min="1023" max="1023" width="35.42578125" style="303" customWidth="1"/>
    <col min="1024" max="1025" width="7.85546875" style="303" customWidth="1"/>
    <col min="1026" max="1027" width="8.140625" style="303" bestFit="1" customWidth="1"/>
    <col min="1028" max="1029" width="8.42578125" style="303" customWidth="1"/>
    <col min="1030" max="1031" width="7.85546875" style="303" customWidth="1"/>
    <col min="1032" max="1278" width="9.140625" style="303"/>
    <col min="1279" max="1279" width="35.42578125" style="303" customWidth="1"/>
    <col min="1280" max="1281" width="7.85546875" style="303" customWidth="1"/>
    <col min="1282" max="1283" width="8.140625" style="303" bestFit="1" customWidth="1"/>
    <col min="1284" max="1285" width="8.42578125" style="303" customWidth="1"/>
    <col min="1286" max="1287" width="7.85546875" style="303" customWidth="1"/>
    <col min="1288" max="1534" width="9.140625" style="303"/>
    <col min="1535" max="1535" width="35.42578125" style="303" customWidth="1"/>
    <col min="1536" max="1537" width="7.85546875" style="303" customWidth="1"/>
    <col min="1538" max="1539" width="8.140625" style="303" bestFit="1" customWidth="1"/>
    <col min="1540" max="1541" width="8.42578125" style="303" customWidth="1"/>
    <col min="1542" max="1543" width="7.85546875" style="303" customWidth="1"/>
    <col min="1544" max="1790" width="9.140625" style="303"/>
    <col min="1791" max="1791" width="35.42578125" style="303" customWidth="1"/>
    <col min="1792" max="1793" width="7.85546875" style="303" customWidth="1"/>
    <col min="1794" max="1795" width="8.140625" style="303" bestFit="1" customWidth="1"/>
    <col min="1796" max="1797" width="8.42578125" style="303" customWidth="1"/>
    <col min="1798" max="1799" width="7.85546875" style="303" customWidth="1"/>
    <col min="1800" max="2046" width="9.140625" style="303"/>
    <col min="2047" max="2047" width="35.42578125" style="303" customWidth="1"/>
    <col min="2048" max="2049" width="7.85546875" style="303" customWidth="1"/>
    <col min="2050" max="2051" width="8.140625" style="303" bestFit="1" customWidth="1"/>
    <col min="2052" max="2053" width="8.42578125" style="303" customWidth="1"/>
    <col min="2054" max="2055" width="7.85546875" style="303" customWidth="1"/>
    <col min="2056" max="2302" width="9.140625" style="303"/>
    <col min="2303" max="2303" width="35.42578125" style="303" customWidth="1"/>
    <col min="2304" max="2305" width="7.85546875" style="303" customWidth="1"/>
    <col min="2306" max="2307" width="8.140625" style="303" bestFit="1" customWidth="1"/>
    <col min="2308" max="2309" width="8.42578125" style="303" customWidth="1"/>
    <col min="2310" max="2311" width="7.85546875" style="303" customWidth="1"/>
    <col min="2312" max="2558" width="9.140625" style="303"/>
    <col min="2559" max="2559" width="35.42578125" style="303" customWidth="1"/>
    <col min="2560" max="2561" width="7.85546875" style="303" customWidth="1"/>
    <col min="2562" max="2563" width="8.140625" style="303" bestFit="1" customWidth="1"/>
    <col min="2564" max="2565" width="8.42578125" style="303" customWidth="1"/>
    <col min="2566" max="2567" width="7.85546875" style="303" customWidth="1"/>
    <col min="2568" max="2814" width="9.140625" style="303"/>
    <col min="2815" max="2815" width="35.42578125" style="303" customWidth="1"/>
    <col min="2816" max="2817" width="7.85546875" style="303" customWidth="1"/>
    <col min="2818" max="2819" width="8.140625" style="303" bestFit="1" customWidth="1"/>
    <col min="2820" max="2821" width="8.42578125" style="303" customWidth="1"/>
    <col min="2822" max="2823" width="7.85546875" style="303" customWidth="1"/>
    <col min="2824" max="3070" width="9.140625" style="303"/>
    <col min="3071" max="3071" width="35.42578125" style="303" customWidth="1"/>
    <col min="3072" max="3073" width="7.85546875" style="303" customWidth="1"/>
    <col min="3074" max="3075" width="8.140625" style="303" bestFit="1" customWidth="1"/>
    <col min="3076" max="3077" width="8.42578125" style="303" customWidth="1"/>
    <col min="3078" max="3079" width="7.85546875" style="303" customWidth="1"/>
    <col min="3080" max="3326" width="9.140625" style="303"/>
    <col min="3327" max="3327" width="35.42578125" style="303" customWidth="1"/>
    <col min="3328" max="3329" width="7.85546875" style="303" customWidth="1"/>
    <col min="3330" max="3331" width="8.140625" style="303" bestFit="1" customWidth="1"/>
    <col min="3332" max="3333" width="8.42578125" style="303" customWidth="1"/>
    <col min="3334" max="3335" width="7.85546875" style="303" customWidth="1"/>
    <col min="3336" max="3582" width="9.140625" style="303"/>
    <col min="3583" max="3583" width="35.42578125" style="303" customWidth="1"/>
    <col min="3584" max="3585" width="7.85546875" style="303" customWidth="1"/>
    <col min="3586" max="3587" width="8.140625" style="303" bestFit="1" customWidth="1"/>
    <col min="3588" max="3589" width="8.42578125" style="303" customWidth="1"/>
    <col min="3590" max="3591" width="7.85546875" style="303" customWidth="1"/>
    <col min="3592" max="3838" width="9.140625" style="303"/>
    <col min="3839" max="3839" width="35.42578125" style="303" customWidth="1"/>
    <col min="3840" max="3841" width="7.85546875" style="303" customWidth="1"/>
    <col min="3842" max="3843" width="8.140625" style="303" bestFit="1" customWidth="1"/>
    <col min="3844" max="3845" width="8.42578125" style="303" customWidth="1"/>
    <col min="3846" max="3847" width="7.85546875" style="303" customWidth="1"/>
    <col min="3848" max="4094" width="9.140625" style="303"/>
    <col min="4095" max="4095" width="35.42578125" style="303" customWidth="1"/>
    <col min="4096" max="4097" width="7.85546875" style="303" customWidth="1"/>
    <col min="4098" max="4099" width="8.140625" style="303" bestFit="1" customWidth="1"/>
    <col min="4100" max="4101" width="8.42578125" style="303" customWidth="1"/>
    <col min="4102" max="4103" width="7.85546875" style="303" customWidth="1"/>
    <col min="4104" max="4350" width="9.140625" style="303"/>
    <col min="4351" max="4351" width="35.42578125" style="303" customWidth="1"/>
    <col min="4352" max="4353" width="7.85546875" style="303" customWidth="1"/>
    <col min="4354" max="4355" width="8.140625" style="303" bestFit="1" customWidth="1"/>
    <col min="4356" max="4357" width="8.42578125" style="303" customWidth="1"/>
    <col min="4358" max="4359" width="7.85546875" style="303" customWidth="1"/>
    <col min="4360" max="4606" width="9.140625" style="303"/>
    <col min="4607" max="4607" width="35.42578125" style="303" customWidth="1"/>
    <col min="4608" max="4609" width="7.85546875" style="303" customWidth="1"/>
    <col min="4610" max="4611" width="8.140625" style="303" bestFit="1" customWidth="1"/>
    <col min="4612" max="4613" width="8.42578125" style="303" customWidth="1"/>
    <col min="4614" max="4615" width="7.85546875" style="303" customWidth="1"/>
    <col min="4616" max="4862" width="9.140625" style="303"/>
    <col min="4863" max="4863" width="35.42578125" style="303" customWidth="1"/>
    <col min="4864" max="4865" width="7.85546875" style="303" customWidth="1"/>
    <col min="4866" max="4867" width="8.140625" style="303" bestFit="1" customWidth="1"/>
    <col min="4868" max="4869" width="8.42578125" style="303" customWidth="1"/>
    <col min="4870" max="4871" width="7.85546875" style="303" customWidth="1"/>
    <col min="4872" max="5118" width="9.140625" style="303"/>
    <col min="5119" max="5119" width="35.42578125" style="303" customWidth="1"/>
    <col min="5120" max="5121" width="7.85546875" style="303" customWidth="1"/>
    <col min="5122" max="5123" width="8.140625" style="303" bestFit="1" customWidth="1"/>
    <col min="5124" max="5125" width="8.42578125" style="303" customWidth="1"/>
    <col min="5126" max="5127" width="7.85546875" style="303" customWidth="1"/>
    <col min="5128" max="5374" width="9.140625" style="303"/>
    <col min="5375" max="5375" width="35.42578125" style="303" customWidth="1"/>
    <col min="5376" max="5377" width="7.85546875" style="303" customWidth="1"/>
    <col min="5378" max="5379" width="8.140625" style="303" bestFit="1" customWidth="1"/>
    <col min="5380" max="5381" width="8.42578125" style="303" customWidth="1"/>
    <col min="5382" max="5383" width="7.85546875" style="303" customWidth="1"/>
    <col min="5384" max="5630" width="9.140625" style="303"/>
    <col min="5631" max="5631" width="35.42578125" style="303" customWidth="1"/>
    <col min="5632" max="5633" width="7.85546875" style="303" customWidth="1"/>
    <col min="5634" max="5635" width="8.140625" style="303" bestFit="1" customWidth="1"/>
    <col min="5636" max="5637" width="8.42578125" style="303" customWidth="1"/>
    <col min="5638" max="5639" width="7.85546875" style="303" customWidth="1"/>
    <col min="5640" max="5886" width="9.140625" style="303"/>
    <col min="5887" max="5887" width="35.42578125" style="303" customWidth="1"/>
    <col min="5888" max="5889" width="7.85546875" style="303" customWidth="1"/>
    <col min="5890" max="5891" width="8.140625" style="303" bestFit="1" customWidth="1"/>
    <col min="5892" max="5893" width="8.42578125" style="303" customWidth="1"/>
    <col min="5894" max="5895" width="7.85546875" style="303" customWidth="1"/>
    <col min="5896" max="6142" width="9.140625" style="303"/>
    <col min="6143" max="6143" width="35.42578125" style="303" customWidth="1"/>
    <col min="6144" max="6145" width="7.85546875" style="303" customWidth="1"/>
    <col min="6146" max="6147" width="8.140625" style="303" bestFit="1" customWidth="1"/>
    <col min="6148" max="6149" width="8.42578125" style="303" customWidth="1"/>
    <col min="6150" max="6151" width="7.85546875" style="303" customWidth="1"/>
    <col min="6152" max="6398" width="9.140625" style="303"/>
    <col min="6399" max="6399" width="35.42578125" style="303" customWidth="1"/>
    <col min="6400" max="6401" width="7.85546875" style="303" customWidth="1"/>
    <col min="6402" max="6403" width="8.140625" style="303" bestFit="1" customWidth="1"/>
    <col min="6404" max="6405" width="8.42578125" style="303" customWidth="1"/>
    <col min="6406" max="6407" width="7.85546875" style="303" customWidth="1"/>
    <col min="6408" max="6654" width="9.140625" style="303"/>
    <col min="6655" max="6655" width="35.42578125" style="303" customWidth="1"/>
    <col min="6656" max="6657" width="7.85546875" style="303" customWidth="1"/>
    <col min="6658" max="6659" width="8.140625" style="303" bestFit="1" customWidth="1"/>
    <col min="6660" max="6661" width="8.42578125" style="303" customWidth="1"/>
    <col min="6662" max="6663" width="7.85546875" style="303" customWidth="1"/>
    <col min="6664" max="6910" width="9.140625" style="303"/>
    <col min="6911" max="6911" width="35.42578125" style="303" customWidth="1"/>
    <col min="6912" max="6913" width="7.85546875" style="303" customWidth="1"/>
    <col min="6914" max="6915" width="8.140625" style="303" bestFit="1" customWidth="1"/>
    <col min="6916" max="6917" width="8.42578125" style="303" customWidth="1"/>
    <col min="6918" max="6919" width="7.85546875" style="303" customWidth="1"/>
    <col min="6920" max="7166" width="9.140625" style="303"/>
    <col min="7167" max="7167" width="35.42578125" style="303" customWidth="1"/>
    <col min="7168" max="7169" width="7.85546875" style="303" customWidth="1"/>
    <col min="7170" max="7171" width="8.140625" style="303" bestFit="1" customWidth="1"/>
    <col min="7172" max="7173" width="8.42578125" style="303" customWidth="1"/>
    <col min="7174" max="7175" width="7.85546875" style="303" customWidth="1"/>
    <col min="7176" max="7422" width="9.140625" style="303"/>
    <col min="7423" max="7423" width="35.42578125" style="303" customWidth="1"/>
    <col min="7424" max="7425" width="7.85546875" style="303" customWidth="1"/>
    <col min="7426" max="7427" width="8.140625" style="303" bestFit="1" customWidth="1"/>
    <col min="7428" max="7429" width="8.42578125" style="303" customWidth="1"/>
    <col min="7430" max="7431" width="7.85546875" style="303" customWidth="1"/>
    <col min="7432" max="7678" width="9.140625" style="303"/>
    <col min="7679" max="7679" width="35.42578125" style="303" customWidth="1"/>
    <col min="7680" max="7681" width="7.85546875" style="303" customWidth="1"/>
    <col min="7682" max="7683" width="8.140625" style="303" bestFit="1" customWidth="1"/>
    <col min="7684" max="7685" width="8.42578125" style="303" customWidth="1"/>
    <col min="7686" max="7687" width="7.85546875" style="303" customWidth="1"/>
    <col min="7688" max="7934" width="9.140625" style="303"/>
    <col min="7935" max="7935" width="35.42578125" style="303" customWidth="1"/>
    <col min="7936" max="7937" width="7.85546875" style="303" customWidth="1"/>
    <col min="7938" max="7939" width="8.140625" style="303" bestFit="1" customWidth="1"/>
    <col min="7940" max="7941" width="8.42578125" style="303" customWidth="1"/>
    <col min="7942" max="7943" width="7.85546875" style="303" customWidth="1"/>
    <col min="7944" max="8190" width="9.140625" style="303"/>
    <col min="8191" max="8191" width="35.42578125" style="303" customWidth="1"/>
    <col min="8192" max="8193" width="7.85546875" style="303" customWidth="1"/>
    <col min="8194" max="8195" width="8.140625" style="303" bestFit="1" customWidth="1"/>
    <col min="8196" max="8197" width="8.42578125" style="303" customWidth="1"/>
    <col min="8198" max="8199" width="7.85546875" style="303" customWidth="1"/>
    <col min="8200" max="8446" width="9.140625" style="303"/>
    <col min="8447" max="8447" width="35.42578125" style="303" customWidth="1"/>
    <col min="8448" max="8449" width="7.85546875" style="303" customWidth="1"/>
    <col min="8450" max="8451" width="8.140625" style="303" bestFit="1" customWidth="1"/>
    <col min="8452" max="8453" width="8.42578125" style="303" customWidth="1"/>
    <col min="8454" max="8455" width="7.85546875" style="303" customWidth="1"/>
    <col min="8456" max="8702" width="9.140625" style="303"/>
    <col min="8703" max="8703" width="35.42578125" style="303" customWidth="1"/>
    <col min="8704" max="8705" width="7.85546875" style="303" customWidth="1"/>
    <col min="8706" max="8707" width="8.140625" style="303" bestFit="1" customWidth="1"/>
    <col min="8708" max="8709" width="8.42578125" style="303" customWidth="1"/>
    <col min="8710" max="8711" width="7.85546875" style="303" customWidth="1"/>
    <col min="8712" max="8958" width="9.140625" style="303"/>
    <col min="8959" max="8959" width="35.42578125" style="303" customWidth="1"/>
    <col min="8960" max="8961" width="7.85546875" style="303" customWidth="1"/>
    <col min="8962" max="8963" width="8.140625" style="303" bestFit="1" customWidth="1"/>
    <col min="8964" max="8965" width="8.42578125" style="303" customWidth="1"/>
    <col min="8966" max="8967" width="7.85546875" style="303" customWidth="1"/>
    <col min="8968" max="9214" width="9.140625" style="303"/>
    <col min="9215" max="9215" width="35.42578125" style="303" customWidth="1"/>
    <col min="9216" max="9217" width="7.85546875" style="303" customWidth="1"/>
    <col min="9218" max="9219" width="8.140625" style="303" bestFit="1" customWidth="1"/>
    <col min="9220" max="9221" width="8.42578125" style="303" customWidth="1"/>
    <col min="9222" max="9223" width="7.85546875" style="303" customWidth="1"/>
    <col min="9224" max="9470" width="9.140625" style="303"/>
    <col min="9471" max="9471" width="35.42578125" style="303" customWidth="1"/>
    <col min="9472" max="9473" width="7.85546875" style="303" customWidth="1"/>
    <col min="9474" max="9475" width="8.140625" style="303" bestFit="1" customWidth="1"/>
    <col min="9476" max="9477" width="8.42578125" style="303" customWidth="1"/>
    <col min="9478" max="9479" width="7.85546875" style="303" customWidth="1"/>
    <col min="9480" max="9726" width="9.140625" style="303"/>
    <col min="9727" max="9727" width="35.42578125" style="303" customWidth="1"/>
    <col min="9728" max="9729" width="7.85546875" style="303" customWidth="1"/>
    <col min="9730" max="9731" width="8.140625" style="303" bestFit="1" customWidth="1"/>
    <col min="9732" max="9733" width="8.42578125" style="303" customWidth="1"/>
    <col min="9734" max="9735" width="7.85546875" style="303" customWidth="1"/>
    <col min="9736" max="9982" width="9.140625" style="303"/>
    <col min="9983" max="9983" width="35.42578125" style="303" customWidth="1"/>
    <col min="9984" max="9985" width="7.85546875" style="303" customWidth="1"/>
    <col min="9986" max="9987" width="8.140625" style="303" bestFit="1" customWidth="1"/>
    <col min="9988" max="9989" width="8.42578125" style="303" customWidth="1"/>
    <col min="9990" max="9991" width="7.85546875" style="303" customWidth="1"/>
    <col min="9992" max="10238" width="9.140625" style="303"/>
    <col min="10239" max="10239" width="35.42578125" style="303" customWidth="1"/>
    <col min="10240" max="10241" width="7.85546875" style="303" customWidth="1"/>
    <col min="10242" max="10243" width="8.140625" style="303" bestFit="1" customWidth="1"/>
    <col min="10244" max="10245" width="8.42578125" style="303" customWidth="1"/>
    <col min="10246" max="10247" width="7.85546875" style="303" customWidth="1"/>
    <col min="10248" max="10494" width="9.140625" style="303"/>
    <col min="10495" max="10495" width="35.42578125" style="303" customWidth="1"/>
    <col min="10496" max="10497" width="7.85546875" style="303" customWidth="1"/>
    <col min="10498" max="10499" width="8.140625" style="303" bestFit="1" customWidth="1"/>
    <col min="10500" max="10501" width="8.42578125" style="303" customWidth="1"/>
    <col min="10502" max="10503" width="7.85546875" style="303" customWidth="1"/>
    <col min="10504" max="10750" width="9.140625" style="303"/>
    <col min="10751" max="10751" width="35.42578125" style="303" customWidth="1"/>
    <col min="10752" max="10753" width="7.85546875" style="303" customWidth="1"/>
    <col min="10754" max="10755" width="8.140625" style="303" bestFit="1" customWidth="1"/>
    <col min="10756" max="10757" width="8.42578125" style="303" customWidth="1"/>
    <col min="10758" max="10759" width="7.85546875" style="303" customWidth="1"/>
    <col min="10760" max="11006" width="9.140625" style="303"/>
    <col min="11007" max="11007" width="35.42578125" style="303" customWidth="1"/>
    <col min="11008" max="11009" width="7.85546875" style="303" customWidth="1"/>
    <col min="11010" max="11011" width="8.140625" style="303" bestFit="1" customWidth="1"/>
    <col min="11012" max="11013" width="8.42578125" style="303" customWidth="1"/>
    <col min="11014" max="11015" width="7.85546875" style="303" customWidth="1"/>
    <col min="11016" max="11262" width="9.140625" style="303"/>
    <col min="11263" max="11263" width="35.42578125" style="303" customWidth="1"/>
    <col min="11264" max="11265" width="7.85546875" style="303" customWidth="1"/>
    <col min="11266" max="11267" width="8.140625" style="303" bestFit="1" customWidth="1"/>
    <col min="11268" max="11269" width="8.42578125" style="303" customWidth="1"/>
    <col min="11270" max="11271" width="7.85546875" style="303" customWidth="1"/>
    <col min="11272" max="11518" width="9.140625" style="303"/>
    <col min="11519" max="11519" width="35.42578125" style="303" customWidth="1"/>
    <col min="11520" max="11521" width="7.85546875" style="303" customWidth="1"/>
    <col min="11522" max="11523" width="8.140625" style="303" bestFit="1" customWidth="1"/>
    <col min="11524" max="11525" width="8.42578125" style="303" customWidth="1"/>
    <col min="11526" max="11527" width="7.85546875" style="303" customWidth="1"/>
    <col min="11528" max="11774" width="9.140625" style="303"/>
    <col min="11775" max="11775" width="35.42578125" style="303" customWidth="1"/>
    <col min="11776" max="11777" width="7.85546875" style="303" customWidth="1"/>
    <col min="11778" max="11779" width="8.140625" style="303" bestFit="1" customWidth="1"/>
    <col min="11780" max="11781" width="8.42578125" style="303" customWidth="1"/>
    <col min="11782" max="11783" width="7.85546875" style="303" customWidth="1"/>
    <col min="11784" max="12030" width="9.140625" style="303"/>
    <col min="12031" max="12031" width="35.42578125" style="303" customWidth="1"/>
    <col min="12032" max="12033" width="7.85546875" style="303" customWidth="1"/>
    <col min="12034" max="12035" width="8.140625" style="303" bestFit="1" customWidth="1"/>
    <col min="12036" max="12037" width="8.42578125" style="303" customWidth="1"/>
    <col min="12038" max="12039" width="7.85546875" style="303" customWidth="1"/>
    <col min="12040" max="12286" width="9.140625" style="303"/>
    <col min="12287" max="12287" width="35.42578125" style="303" customWidth="1"/>
    <col min="12288" max="12289" width="7.85546875" style="303" customWidth="1"/>
    <col min="12290" max="12291" width="8.140625" style="303" bestFit="1" customWidth="1"/>
    <col min="12292" max="12293" width="8.42578125" style="303" customWidth="1"/>
    <col min="12294" max="12295" width="7.85546875" style="303" customWidth="1"/>
    <col min="12296" max="12542" width="9.140625" style="303"/>
    <col min="12543" max="12543" width="35.42578125" style="303" customWidth="1"/>
    <col min="12544" max="12545" width="7.85546875" style="303" customWidth="1"/>
    <col min="12546" max="12547" width="8.140625" style="303" bestFit="1" customWidth="1"/>
    <col min="12548" max="12549" width="8.42578125" style="303" customWidth="1"/>
    <col min="12550" max="12551" width="7.85546875" style="303" customWidth="1"/>
    <col min="12552" max="12798" width="9.140625" style="303"/>
    <col min="12799" max="12799" width="35.42578125" style="303" customWidth="1"/>
    <col min="12800" max="12801" width="7.85546875" style="303" customWidth="1"/>
    <col min="12802" max="12803" width="8.140625" style="303" bestFit="1" customWidth="1"/>
    <col min="12804" max="12805" width="8.42578125" style="303" customWidth="1"/>
    <col min="12806" max="12807" width="7.85546875" style="303" customWidth="1"/>
    <col min="12808" max="13054" width="9.140625" style="303"/>
    <col min="13055" max="13055" width="35.42578125" style="303" customWidth="1"/>
    <col min="13056" max="13057" width="7.85546875" style="303" customWidth="1"/>
    <col min="13058" max="13059" width="8.140625" style="303" bestFit="1" customWidth="1"/>
    <col min="13060" max="13061" width="8.42578125" style="303" customWidth="1"/>
    <col min="13062" max="13063" width="7.85546875" style="303" customWidth="1"/>
    <col min="13064" max="13310" width="9.140625" style="303"/>
    <col min="13311" max="13311" width="35.42578125" style="303" customWidth="1"/>
    <col min="13312" max="13313" width="7.85546875" style="303" customWidth="1"/>
    <col min="13314" max="13315" width="8.140625" style="303" bestFit="1" customWidth="1"/>
    <col min="13316" max="13317" width="8.42578125" style="303" customWidth="1"/>
    <col min="13318" max="13319" width="7.85546875" style="303" customWidth="1"/>
    <col min="13320" max="13566" width="9.140625" style="303"/>
    <col min="13567" max="13567" width="35.42578125" style="303" customWidth="1"/>
    <col min="13568" max="13569" width="7.85546875" style="303" customWidth="1"/>
    <col min="13570" max="13571" width="8.140625" style="303" bestFit="1" customWidth="1"/>
    <col min="13572" max="13573" width="8.42578125" style="303" customWidth="1"/>
    <col min="13574" max="13575" width="7.85546875" style="303" customWidth="1"/>
    <col min="13576" max="13822" width="9.140625" style="303"/>
    <col min="13823" max="13823" width="35.42578125" style="303" customWidth="1"/>
    <col min="13824" max="13825" width="7.85546875" style="303" customWidth="1"/>
    <col min="13826" max="13827" width="8.140625" style="303" bestFit="1" customWidth="1"/>
    <col min="13828" max="13829" width="8.42578125" style="303" customWidth="1"/>
    <col min="13830" max="13831" width="7.85546875" style="303" customWidth="1"/>
    <col min="13832" max="14078" width="9.140625" style="303"/>
    <col min="14079" max="14079" width="35.42578125" style="303" customWidth="1"/>
    <col min="14080" max="14081" width="7.85546875" style="303" customWidth="1"/>
    <col min="14082" max="14083" width="8.140625" style="303" bestFit="1" customWidth="1"/>
    <col min="14084" max="14085" width="8.42578125" style="303" customWidth="1"/>
    <col min="14086" max="14087" width="7.85546875" style="303" customWidth="1"/>
    <col min="14088" max="14334" width="9.140625" style="303"/>
    <col min="14335" max="14335" width="35.42578125" style="303" customWidth="1"/>
    <col min="14336" max="14337" width="7.85546875" style="303" customWidth="1"/>
    <col min="14338" max="14339" width="8.140625" style="303" bestFit="1" customWidth="1"/>
    <col min="14340" max="14341" width="8.42578125" style="303" customWidth="1"/>
    <col min="14342" max="14343" width="7.85546875" style="303" customWidth="1"/>
    <col min="14344" max="14590" width="9.140625" style="303"/>
    <col min="14591" max="14591" width="35.42578125" style="303" customWidth="1"/>
    <col min="14592" max="14593" width="7.85546875" style="303" customWidth="1"/>
    <col min="14594" max="14595" width="8.140625" style="303" bestFit="1" customWidth="1"/>
    <col min="14596" max="14597" width="8.42578125" style="303" customWidth="1"/>
    <col min="14598" max="14599" width="7.85546875" style="303" customWidth="1"/>
    <col min="14600" max="14846" width="9.140625" style="303"/>
    <col min="14847" max="14847" width="35.42578125" style="303" customWidth="1"/>
    <col min="14848" max="14849" width="7.85546875" style="303" customWidth="1"/>
    <col min="14850" max="14851" width="8.140625" style="303" bestFit="1" customWidth="1"/>
    <col min="14852" max="14853" width="8.42578125" style="303" customWidth="1"/>
    <col min="14854" max="14855" width="7.85546875" style="303" customWidth="1"/>
    <col min="14856" max="15102" width="9.140625" style="303"/>
    <col min="15103" max="15103" width="35.42578125" style="303" customWidth="1"/>
    <col min="15104" max="15105" width="7.85546875" style="303" customWidth="1"/>
    <col min="15106" max="15107" width="8.140625" style="303" bestFit="1" customWidth="1"/>
    <col min="15108" max="15109" width="8.42578125" style="303" customWidth="1"/>
    <col min="15110" max="15111" width="7.85546875" style="303" customWidth="1"/>
    <col min="15112" max="15358" width="9.140625" style="303"/>
    <col min="15359" max="15359" width="35.42578125" style="303" customWidth="1"/>
    <col min="15360" max="15361" width="7.85546875" style="303" customWidth="1"/>
    <col min="15362" max="15363" width="8.140625" style="303" bestFit="1" customWidth="1"/>
    <col min="15364" max="15365" width="8.42578125" style="303" customWidth="1"/>
    <col min="15366" max="15367" width="7.85546875" style="303" customWidth="1"/>
    <col min="15368" max="15614" width="9.140625" style="303"/>
    <col min="15615" max="15615" width="35.42578125" style="303" customWidth="1"/>
    <col min="15616" max="15617" width="7.85546875" style="303" customWidth="1"/>
    <col min="15618" max="15619" width="8.140625" style="303" bestFit="1" customWidth="1"/>
    <col min="15620" max="15621" width="8.42578125" style="303" customWidth="1"/>
    <col min="15622" max="15623" width="7.85546875" style="303" customWidth="1"/>
    <col min="15624" max="15870" width="9.140625" style="303"/>
    <col min="15871" max="15871" width="35.42578125" style="303" customWidth="1"/>
    <col min="15872" max="15873" width="7.85546875" style="303" customWidth="1"/>
    <col min="15874" max="15875" width="8.140625" style="303" bestFit="1" customWidth="1"/>
    <col min="15876" max="15877" width="8.42578125" style="303" customWidth="1"/>
    <col min="15878" max="15879" width="7.85546875" style="303" customWidth="1"/>
    <col min="15880" max="16126" width="9.140625" style="303"/>
    <col min="16127" max="16127" width="35.42578125" style="303" customWidth="1"/>
    <col min="16128" max="16129" width="7.85546875" style="303" customWidth="1"/>
    <col min="16130" max="16131" width="8.140625" style="303" bestFit="1" customWidth="1"/>
    <col min="16132" max="16133" width="8.42578125" style="303" customWidth="1"/>
    <col min="16134" max="16135" width="7.85546875" style="303" customWidth="1"/>
    <col min="16136" max="16384" width="9.140625" style="303"/>
  </cols>
  <sheetData>
    <row r="1" spans="1:21">
      <c r="A1" s="663" t="s">
        <v>703</v>
      </c>
      <c r="I1" s="1317" t="s">
        <v>158</v>
      </c>
      <c r="J1" s="1317"/>
      <c r="N1" s="339"/>
      <c r="O1" s="339"/>
      <c r="P1" s="339"/>
      <c r="Q1" s="339"/>
      <c r="R1" s="339"/>
      <c r="S1" s="339"/>
      <c r="T1" s="339"/>
      <c r="U1" s="339"/>
    </row>
    <row r="3" spans="1:21">
      <c r="B3" s="1330" t="s">
        <v>159</v>
      </c>
      <c r="C3" s="1330"/>
      <c r="D3" s="1330"/>
      <c r="E3" s="1330"/>
      <c r="F3" s="1330"/>
      <c r="G3" s="1330"/>
      <c r="H3" s="1330"/>
      <c r="I3" s="1330"/>
      <c r="J3" s="1330"/>
    </row>
    <row r="4" spans="1:21" ht="15" thickBot="1"/>
    <row r="5" spans="1:21" s="308" customFormat="1" ht="39" customHeight="1">
      <c r="B5" s="1331" t="s">
        <v>40</v>
      </c>
      <c r="C5" s="1333" t="s">
        <v>160</v>
      </c>
      <c r="D5" s="1334"/>
      <c r="E5" s="1335" t="s">
        <v>161</v>
      </c>
      <c r="F5" s="1336"/>
      <c r="G5" s="1333" t="s">
        <v>162</v>
      </c>
      <c r="H5" s="1334"/>
      <c r="I5" s="1335" t="s">
        <v>163</v>
      </c>
      <c r="J5" s="1334"/>
      <c r="K5" s="303"/>
    </row>
    <row r="6" spans="1:21" s="310" customFormat="1" ht="15" thickBot="1">
      <c r="B6" s="1332"/>
      <c r="C6" s="940">
        <v>2022</v>
      </c>
      <c r="D6" s="941">
        <v>2023</v>
      </c>
      <c r="E6" s="942" t="s">
        <v>39</v>
      </c>
      <c r="F6" s="943" t="s">
        <v>701</v>
      </c>
      <c r="G6" s="944" t="s">
        <v>39</v>
      </c>
      <c r="H6" s="945" t="s">
        <v>701</v>
      </c>
      <c r="I6" s="942" t="s">
        <v>39</v>
      </c>
      <c r="J6" s="945" t="s">
        <v>701</v>
      </c>
      <c r="K6" s="303"/>
      <c r="M6" s="308"/>
    </row>
    <row r="7" spans="1:21" s="310" customFormat="1" ht="12.75">
      <c r="A7" s="311"/>
      <c r="B7" s="650" t="s">
        <v>142</v>
      </c>
      <c r="C7" s="850">
        <v>577</v>
      </c>
      <c r="D7" s="853">
        <v>480</v>
      </c>
      <c r="E7" s="850">
        <v>1040</v>
      </c>
      <c r="F7" s="851">
        <v>1104</v>
      </c>
      <c r="G7" s="852">
        <v>20721</v>
      </c>
      <c r="H7" s="853">
        <v>21379</v>
      </c>
      <c r="I7" s="850">
        <v>36198</v>
      </c>
      <c r="J7" s="853">
        <v>36719</v>
      </c>
      <c r="K7" s="340"/>
    </row>
    <row r="8" spans="1:21" s="310" customFormat="1" ht="12.75">
      <c r="A8" s="341"/>
      <c r="B8" s="649" t="s">
        <v>143</v>
      </c>
      <c r="C8" s="342">
        <v>0.50320016923423616</v>
      </c>
      <c r="D8" s="343">
        <v>0.48728248601613283</v>
      </c>
      <c r="E8" s="867">
        <v>0.176699145816924</v>
      </c>
      <c r="F8" s="946">
        <v>0.18790957798849772</v>
      </c>
      <c r="G8" s="342">
        <v>0.253788774364823</v>
      </c>
      <c r="H8" s="343">
        <v>0.25870032266581694</v>
      </c>
      <c r="I8" s="867">
        <v>6.6311910584016781E-2</v>
      </c>
      <c r="J8" s="343">
        <v>6.6107613329552492E-2</v>
      </c>
      <c r="M8" s="344"/>
    </row>
    <row r="9" spans="1:21" s="310" customFormat="1" ht="13.5" thickBot="1">
      <c r="A9" s="345"/>
      <c r="B9" s="469" t="s">
        <v>144</v>
      </c>
      <c r="C9" s="346">
        <v>1.4027762504379611</v>
      </c>
      <c r="D9" s="347">
        <v>1.3404217464216703</v>
      </c>
      <c r="E9" s="348">
        <v>0.49258601323974066</v>
      </c>
      <c r="F9" s="349">
        <v>0.51690362761850239</v>
      </c>
      <c r="G9" s="346">
        <v>0.70748955797948576</v>
      </c>
      <c r="H9" s="347">
        <v>0.71163554664692641</v>
      </c>
      <c r="I9" s="348">
        <v>0.18485839031012702</v>
      </c>
      <c r="J9" s="347">
        <v>0.18184951245720227</v>
      </c>
      <c r="K9" s="308"/>
      <c r="L9" s="308"/>
    </row>
    <row r="10" spans="1:21" s="318" customFormat="1" ht="13.5" customHeight="1" thickBot="1">
      <c r="B10" s="1323" t="s">
        <v>145</v>
      </c>
      <c r="C10" s="1323"/>
      <c r="D10" s="1323"/>
      <c r="E10" s="1323"/>
      <c r="F10" s="1323"/>
      <c r="G10" s="1323"/>
      <c r="H10" s="1323"/>
      <c r="I10" s="1323"/>
      <c r="J10" s="1323"/>
      <c r="M10" s="324"/>
    </row>
    <row r="11" spans="1:21" s="318" customFormat="1" ht="12.75">
      <c r="B11" s="464" t="s">
        <v>43</v>
      </c>
      <c r="C11" s="350">
        <v>0.45166000000000001</v>
      </c>
      <c r="D11" s="351">
        <v>0.45303399999999999</v>
      </c>
      <c r="E11" s="350">
        <v>0.51339999999999997</v>
      </c>
      <c r="F11" s="352">
        <v>0.49612299999999998</v>
      </c>
      <c r="G11" s="353">
        <v>0.55852000000000002</v>
      </c>
      <c r="H11" s="351">
        <v>0.54264400000000002</v>
      </c>
      <c r="I11" s="354">
        <v>0.74538000000000004</v>
      </c>
      <c r="J11" s="351">
        <v>0.74509499999999995</v>
      </c>
      <c r="L11" s="355"/>
      <c r="M11" s="324"/>
      <c r="N11" s="324"/>
      <c r="O11" s="324"/>
    </row>
    <row r="12" spans="1:21" s="318" customFormat="1" ht="12.75">
      <c r="B12" s="868" t="s">
        <v>45</v>
      </c>
      <c r="C12" s="947">
        <v>0.82367999999999997</v>
      </c>
      <c r="D12" s="948">
        <v>0.82826699999999998</v>
      </c>
      <c r="E12" s="947">
        <v>1.0550999999999999</v>
      </c>
      <c r="F12" s="949">
        <v>0.98461299999999996</v>
      </c>
      <c r="G12" s="950">
        <v>1.26509</v>
      </c>
      <c r="H12" s="948">
        <v>1.186483</v>
      </c>
      <c r="I12" s="951">
        <v>2.9273400000000001</v>
      </c>
      <c r="J12" s="948">
        <v>2.923035</v>
      </c>
      <c r="K12" s="356"/>
      <c r="L12" s="356"/>
      <c r="M12" s="356"/>
      <c r="N12" s="356"/>
      <c r="O12" s="356"/>
      <c r="P12" s="356"/>
    </row>
    <row r="13" spans="1:21" s="318" customFormat="1" ht="12.75">
      <c r="B13" s="861" t="s">
        <v>146</v>
      </c>
      <c r="C13" s="952">
        <v>0.19608999999999999</v>
      </c>
      <c r="D13" s="357">
        <v>0.200406</v>
      </c>
      <c r="E13" s="952">
        <v>0.23161999999999999</v>
      </c>
      <c r="F13" s="953">
        <v>0.211121</v>
      </c>
      <c r="G13" s="358">
        <v>0.23261999999999999</v>
      </c>
      <c r="H13" s="357">
        <v>0.21786900000000001</v>
      </c>
      <c r="I13" s="954">
        <v>0.37859999999999999</v>
      </c>
      <c r="J13" s="357">
        <v>0.40073500000000001</v>
      </c>
    </row>
    <row r="14" spans="1:21" s="318" customFormat="1" ht="27.75" customHeight="1">
      <c r="B14" s="861" t="s">
        <v>49</v>
      </c>
      <c r="C14" s="955">
        <v>1.82368</v>
      </c>
      <c r="D14" s="956">
        <v>1.8282670000000001</v>
      </c>
      <c r="E14" s="957">
        <v>2.0550999999999999</v>
      </c>
      <c r="F14" s="958">
        <v>1.984613</v>
      </c>
      <c r="G14" s="955">
        <v>2.2650899999999998</v>
      </c>
      <c r="H14" s="956">
        <v>2.186483</v>
      </c>
      <c r="I14" s="957">
        <v>3.9273400000000001</v>
      </c>
      <c r="J14" s="948">
        <v>3.923035</v>
      </c>
    </row>
    <row r="15" spans="1:21" s="318" customFormat="1" ht="27.75" customHeight="1">
      <c r="B15" s="861" t="s">
        <v>51</v>
      </c>
      <c r="C15" s="955">
        <v>0.35926000000000002</v>
      </c>
      <c r="D15" s="956">
        <v>0.35688500000000001</v>
      </c>
      <c r="E15" s="957">
        <v>0.47649999999999998</v>
      </c>
      <c r="F15" s="958">
        <v>0.44037799999999999</v>
      </c>
      <c r="G15" s="955">
        <v>0.60045000000000004</v>
      </c>
      <c r="H15" s="956">
        <v>0.56370200000000004</v>
      </c>
      <c r="I15" s="957">
        <v>1.4704200000000001</v>
      </c>
      <c r="J15" s="956">
        <v>1.670949</v>
      </c>
      <c r="M15" s="324"/>
    </row>
    <row r="16" spans="1:21" s="318" customFormat="1" ht="27.75" customHeight="1">
      <c r="B16" s="465" t="s">
        <v>53</v>
      </c>
      <c r="C16" s="359">
        <v>0.18862000000000001</v>
      </c>
      <c r="D16" s="959">
        <v>0.192353</v>
      </c>
      <c r="E16" s="960">
        <v>0.22070000000000001</v>
      </c>
      <c r="F16" s="961">
        <v>0.196852</v>
      </c>
      <c r="G16" s="359">
        <v>0.21792</v>
      </c>
      <c r="H16" s="959">
        <v>0.20666799999999999</v>
      </c>
      <c r="I16" s="960">
        <v>0.35297000000000001</v>
      </c>
      <c r="J16" s="357">
        <v>0.37352999999999997</v>
      </c>
    </row>
    <row r="17" spans="2:11" s="318" customFormat="1" ht="12.75">
      <c r="B17" s="465" t="s">
        <v>55</v>
      </c>
      <c r="C17" s="957">
        <v>3.3559700000000001</v>
      </c>
      <c r="D17" s="956">
        <v>4.4375840000000002</v>
      </c>
      <c r="E17" s="957">
        <v>6.4897200000000002</v>
      </c>
      <c r="F17" s="958">
        <v>6.7185240000000004</v>
      </c>
      <c r="G17" s="955">
        <v>7.8562799999999999</v>
      </c>
      <c r="H17" s="956">
        <v>7.95838</v>
      </c>
      <c r="I17" s="957">
        <v>-9.9878699999999991</v>
      </c>
      <c r="J17" s="956">
        <v>-8.7802319999999998</v>
      </c>
    </row>
    <row r="18" spans="2:11" s="318" customFormat="1" ht="13.5" thickBot="1">
      <c r="B18" s="465" t="s">
        <v>57</v>
      </c>
      <c r="C18" s="962">
        <v>10.73771</v>
      </c>
      <c r="D18" s="963">
        <v>8.6977100000000007</v>
      </c>
      <c r="E18" s="962">
        <v>10.32644</v>
      </c>
      <c r="F18" s="964">
        <v>8.7945499999999992</v>
      </c>
      <c r="G18" s="965">
        <v>10.96355</v>
      </c>
      <c r="H18" s="963">
        <v>10.594592</v>
      </c>
      <c r="I18" s="962">
        <v>-13.97175</v>
      </c>
      <c r="J18" s="963">
        <v>-10.244261</v>
      </c>
      <c r="K18" s="1"/>
    </row>
    <row r="19" spans="2:11" s="318" customFormat="1" ht="13.5" customHeight="1" thickBot="1">
      <c r="B19" s="1323" t="s">
        <v>147</v>
      </c>
      <c r="C19" s="1323"/>
      <c r="D19" s="1323"/>
      <c r="E19" s="1323"/>
      <c r="F19" s="1323"/>
      <c r="G19" s="1323"/>
      <c r="H19" s="1323"/>
      <c r="I19" s="1323"/>
      <c r="J19" s="1323"/>
    </row>
    <row r="20" spans="2:11" s="318" customFormat="1" ht="12.75">
      <c r="B20" s="464" t="s">
        <v>62</v>
      </c>
      <c r="C20" s="957">
        <v>1.27887</v>
      </c>
      <c r="D20" s="956">
        <v>1.223543</v>
      </c>
      <c r="E20" s="957">
        <v>1.49848</v>
      </c>
      <c r="F20" s="958">
        <v>1.5218739999999999</v>
      </c>
      <c r="G20" s="955">
        <v>1.4059299999999999</v>
      </c>
      <c r="H20" s="956">
        <v>1.4467099999999999</v>
      </c>
      <c r="I20" s="966">
        <v>0.93306</v>
      </c>
      <c r="J20" s="956">
        <v>0.95931200000000005</v>
      </c>
      <c r="K20" s="360"/>
    </row>
    <row r="21" spans="2:11" s="318" customFormat="1" ht="12.75">
      <c r="B21" s="861" t="s">
        <v>64</v>
      </c>
      <c r="C21" s="947">
        <v>0.86858999999999997</v>
      </c>
      <c r="D21" s="948">
        <v>0.85545400000000005</v>
      </c>
      <c r="E21" s="947">
        <v>0.99897000000000002</v>
      </c>
      <c r="F21" s="949">
        <v>1.0247980000000001</v>
      </c>
      <c r="G21" s="950">
        <v>0.93235000000000001</v>
      </c>
      <c r="H21" s="948">
        <v>0.97464099999999998</v>
      </c>
      <c r="I21" s="947">
        <v>0.71333999999999997</v>
      </c>
      <c r="J21" s="948">
        <v>0.72414699999999999</v>
      </c>
      <c r="K21" s="360"/>
    </row>
    <row r="22" spans="2:11" s="318" customFormat="1" ht="12.75">
      <c r="B22" s="861" t="s">
        <v>66</v>
      </c>
      <c r="C22" s="947">
        <v>0.20494999999999999</v>
      </c>
      <c r="D22" s="948">
        <v>0.210644</v>
      </c>
      <c r="E22" s="947">
        <v>0.29263</v>
      </c>
      <c r="F22" s="949">
        <v>0.32617400000000002</v>
      </c>
      <c r="G22" s="950">
        <v>0.29849999999999999</v>
      </c>
      <c r="H22" s="948">
        <v>0.32480700000000001</v>
      </c>
      <c r="I22" s="947">
        <v>0.22287000000000001</v>
      </c>
      <c r="J22" s="948">
        <v>0.26268200000000003</v>
      </c>
      <c r="K22" s="355"/>
    </row>
    <row r="23" spans="2:11" s="318" customFormat="1" ht="26.25" thickBot="1">
      <c r="B23" s="465" t="s">
        <v>150</v>
      </c>
      <c r="C23" s="967">
        <v>99024.717724999995</v>
      </c>
      <c r="D23" s="968">
        <v>79580.832603000003</v>
      </c>
      <c r="E23" s="967">
        <v>71551.228537999996</v>
      </c>
      <c r="F23" s="969">
        <v>81923.560026000006</v>
      </c>
      <c r="G23" s="970">
        <v>96842.632817000005</v>
      </c>
      <c r="H23" s="968">
        <v>110963.971536</v>
      </c>
      <c r="I23" s="967">
        <v>-5814.1511479999999</v>
      </c>
      <c r="J23" s="971">
        <v>-3574.1033609999999</v>
      </c>
      <c r="K23" s="355"/>
    </row>
    <row r="24" spans="2:11" s="318" customFormat="1" ht="13.5" customHeight="1" thickBot="1">
      <c r="B24" s="1323" t="s">
        <v>148</v>
      </c>
      <c r="C24" s="1323"/>
      <c r="D24" s="1323"/>
      <c r="E24" s="1323"/>
      <c r="F24" s="1323"/>
      <c r="G24" s="1323"/>
      <c r="H24" s="1323"/>
      <c r="I24" s="1323"/>
      <c r="J24" s="1323"/>
    </row>
    <row r="25" spans="2:11" s="318" customFormat="1" ht="12.75">
      <c r="B25" s="470" t="s">
        <v>79</v>
      </c>
      <c r="C25" s="972">
        <v>1.0520499999999999</v>
      </c>
      <c r="D25" s="973">
        <v>0.949905</v>
      </c>
      <c r="E25" s="974">
        <v>0.95026999999999995</v>
      </c>
      <c r="F25" s="975">
        <v>0.88650499999999999</v>
      </c>
      <c r="G25" s="972">
        <v>0.93352000000000002</v>
      </c>
      <c r="H25" s="973">
        <v>0.902501</v>
      </c>
      <c r="I25" s="974">
        <v>0.21379999999999999</v>
      </c>
      <c r="J25" s="973">
        <v>0.207868</v>
      </c>
    </row>
    <row r="26" spans="2:11" s="318" customFormat="1" ht="12.75">
      <c r="B26" s="976" t="s">
        <v>87</v>
      </c>
      <c r="C26" s="972">
        <v>2.0556899999999998</v>
      </c>
      <c r="D26" s="973">
        <v>1.7631460000000001</v>
      </c>
      <c r="E26" s="974">
        <v>2.3425500000000001</v>
      </c>
      <c r="F26" s="975">
        <v>2.2614040000000002</v>
      </c>
      <c r="G26" s="972">
        <v>2.5231599999999998</v>
      </c>
      <c r="H26" s="973">
        <v>2.4927630000000001</v>
      </c>
      <c r="I26" s="974">
        <v>0.61197999999999997</v>
      </c>
      <c r="J26" s="973">
        <v>0.58507299999999995</v>
      </c>
    </row>
    <row r="27" spans="2:11" s="318" customFormat="1" ht="12.75">
      <c r="B27" s="976" t="s">
        <v>81</v>
      </c>
      <c r="C27" s="972">
        <v>8.0672499999999996</v>
      </c>
      <c r="D27" s="973">
        <v>8.1680100000000007</v>
      </c>
      <c r="E27" s="974">
        <v>5.1882799999999998</v>
      </c>
      <c r="F27" s="975">
        <v>4.9365059999999996</v>
      </c>
      <c r="G27" s="972">
        <v>4.6443399999999997</v>
      </c>
      <c r="H27" s="973">
        <v>4.604031</v>
      </c>
      <c r="I27" s="974">
        <v>1.6498900000000001</v>
      </c>
      <c r="J27" s="973">
        <v>1.538225</v>
      </c>
    </row>
    <row r="28" spans="2:11" s="318" customFormat="1" ht="12.75">
      <c r="B28" s="976" t="s">
        <v>83</v>
      </c>
      <c r="C28" s="977">
        <v>5.2568000000000001</v>
      </c>
      <c r="D28" s="978">
        <v>4.965211</v>
      </c>
      <c r="E28" s="905">
        <v>3.8244699999999998</v>
      </c>
      <c r="F28" s="906">
        <v>3.6737649999999999</v>
      </c>
      <c r="G28" s="977">
        <v>3.63036</v>
      </c>
      <c r="H28" s="978">
        <v>3.5195699999999999</v>
      </c>
      <c r="I28" s="905">
        <v>0.81094999999999995</v>
      </c>
      <c r="J28" s="978">
        <v>0.87640200000000001</v>
      </c>
    </row>
    <row r="29" spans="2:11" s="318" customFormat="1" ht="12.75">
      <c r="B29" s="976" t="s">
        <v>85</v>
      </c>
      <c r="C29" s="977">
        <v>5.3574599999999997</v>
      </c>
      <c r="D29" s="978">
        <v>5.0387719999999998</v>
      </c>
      <c r="E29" s="905">
        <v>3.8432200000000001</v>
      </c>
      <c r="F29" s="906">
        <v>3.70994</v>
      </c>
      <c r="G29" s="977">
        <v>3.6477300000000001</v>
      </c>
      <c r="H29" s="978">
        <v>3.5335920000000001</v>
      </c>
      <c r="I29" s="905">
        <v>0.81876000000000004</v>
      </c>
      <c r="J29" s="978">
        <v>0.88475499999999996</v>
      </c>
    </row>
    <row r="30" spans="2:11" s="318" customFormat="1" ht="12.75">
      <c r="B30" s="976" t="s">
        <v>89</v>
      </c>
      <c r="C30" s="977">
        <v>11.845129999999999</v>
      </c>
      <c r="D30" s="978">
        <v>13.449562999999999</v>
      </c>
      <c r="E30" s="905">
        <v>5.1995699999999996</v>
      </c>
      <c r="F30" s="906">
        <v>4.7019359999999999</v>
      </c>
      <c r="G30" s="977">
        <v>5.4204100000000004</v>
      </c>
      <c r="H30" s="978">
        <v>4.8653969999999997</v>
      </c>
      <c r="I30" s="905">
        <v>-5.4028600000000004</v>
      </c>
      <c r="J30" s="978">
        <v>-8.8905270000000005</v>
      </c>
    </row>
    <row r="31" spans="2:11" s="318" customFormat="1" ht="12.75">
      <c r="B31" s="976" t="s">
        <v>151</v>
      </c>
      <c r="C31" s="977">
        <v>1.9186099999999999</v>
      </c>
      <c r="D31" s="978">
        <v>1.73668</v>
      </c>
      <c r="E31" s="905">
        <v>1.95289</v>
      </c>
      <c r="F31" s="906">
        <v>1.759369</v>
      </c>
      <c r="G31" s="977">
        <v>2.11449</v>
      </c>
      <c r="H31" s="978">
        <v>1.973303</v>
      </c>
      <c r="I31" s="905">
        <v>0.83967999999999998</v>
      </c>
      <c r="J31" s="978">
        <v>0.815473</v>
      </c>
    </row>
    <row r="32" spans="2:11" s="318" customFormat="1" ht="12.75">
      <c r="B32" s="979" t="s">
        <v>152</v>
      </c>
      <c r="C32" s="977">
        <v>45.244660000000003</v>
      </c>
      <c r="D32" s="978">
        <v>44.686525000000003</v>
      </c>
      <c r="E32" s="905">
        <v>70.350930000000005</v>
      </c>
      <c r="F32" s="906">
        <v>73.938935999999998</v>
      </c>
      <c r="G32" s="977">
        <v>78.590339999999998</v>
      </c>
      <c r="H32" s="978">
        <v>79.278350000000003</v>
      </c>
      <c r="I32" s="905">
        <v>221.22747000000001</v>
      </c>
      <c r="J32" s="978">
        <v>237.28647100000001</v>
      </c>
    </row>
    <row r="33" spans="2:13" s="318" customFormat="1" ht="12.75">
      <c r="B33" s="979" t="s">
        <v>153</v>
      </c>
      <c r="C33" s="977">
        <v>69.433840000000004</v>
      </c>
      <c r="D33" s="978">
        <v>73.511475000000004</v>
      </c>
      <c r="E33" s="905">
        <v>95.438090000000003</v>
      </c>
      <c r="F33" s="906">
        <v>99.353116</v>
      </c>
      <c r="G33" s="977">
        <v>100.54091</v>
      </c>
      <c r="H33" s="978">
        <v>103.705861</v>
      </c>
      <c r="I33" s="905">
        <v>450.08760000000001</v>
      </c>
      <c r="J33" s="978">
        <v>416.47560800000002</v>
      </c>
    </row>
    <row r="34" spans="2:13" s="318" customFormat="1" ht="12.75">
      <c r="B34" s="979" t="s">
        <v>154</v>
      </c>
      <c r="C34" s="977">
        <v>68.129279999999994</v>
      </c>
      <c r="D34" s="978">
        <v>72.438288999999997</v>
      </c>
      <c r="E34" s="905">
        <v>94.972549999999998</v>
      </c>
      <c r="F34" s="906">
        <v>98.384327999999996</v>
      </c>
      <c r="G34" s="977">
        <v>100.06215</v>
      </c>
      <c r="H34" s="978">
        <v>103.29433</v>
      </c>
      <c r="I34" s="905">
        <v>445.79707999999999</v>
      </c>
      <c r="J34" s="978">
        <v>412.54380099999997</v>
      </c>
    </row>
    <row r="35" spans="2:13" s="318" customFormat="1" ht="12.75">
      <c r="B35" s="979" t="s">
        <v>155</v>
      </c>
      <c r="C35" s="977">
        <v>102.16051</v>
      </c>
      <c r="D35" s="978">
        <v>106.957526</v>
      </c>
      <c r="E35" s="905">
        <v>137.23247000000001</v>
      </c>
      <c r="F35" s="906">
        <v>149.64450400000001</v>
      </c>
      <c r="G35" s="977">
        <v>171.63874000000001</v>
      </c>
      <c r="H35" s="978">
        <v>177.48867899999999</v>
      </c>
      <c r="I35" s="905">
        <v>886.61068</v>
      </c>
      <c r="J35" s="978">
        <v>915.15273100000002</v>
      </c>
    </row>
    <row r="36" spans="2:13" s="318" customFormat="1" ht="33.75">
      <c r="B36" s="979" t="s">
        <v>93</v>
      </c>
      <c r="C36" s="909">
        <v>1.2746200000000001</v>
      </c>
      <c r="D36" s="978">
        <v>1.21678</v>
      </c>
      <c r="E36" s="905">
        <v>1.5482199999999999</v>
      </c>
      <c r="F36" s="906">
        <v>1.615408</v>
      </c>
      <c r="G36" s="977">
        <v>1.5048900000000001</v>
      </c>
      <c r="H36" s="906">
        <v>1.567893</v>
      </c>
      <c r="I36" s="977">
        <v>1.0546599999999999</v>
      </c>
      <c r="J36" s="909">
        <v>1.095901</v>
      </c>
    </row>
    <row r="37" spans="2:13" s="318" customFormat="1" ht="23.25" thickBot="1">
      <c r="B37" s="471" t="s">
        <v>156</v>
      </c>
      <c r="C37" s="314">
        <v>0.53513999999999995</v>
      </c>
      <c r="D37" s="317">
        <v>0.56210599999999999</v>
      </c>
      <c r="E37" s="314">
        <v>0.40903</v>
      </c>
      <c r="F37" s="315">
        <v>0.39536199999999999</v>
      </c>
      <c r="G37" s="316">
        <v>0.38229999999999997</v>
      </c>
      <c r="H37" s="317">
        <v>0.37281300000000001</v>
      </c>
      <c r="I37" s="314">
        <v>0.38852999999999999</v>
      </c>
      <c r="J37" s="317">
        <v>0.38636399999999999</v>
      </c>
    </row>
    <row r="38" spans="2:13" s="318" customFormat="1" ht="13.5" customHeight="1" thickBot="1">
      <c r="B38" s="1323" t="s">
        <v>149</v>
      </c>
      <c r="C38" s="1323"/>
      <c r="D38" s="1323"/>
      <c r="E38" s="1323"/>
      <c r="F38" s="1323"/>
      <c r="G38" s="1323"/>
      <c r="H38" s="1323"/>
      <c r="I38" s="1323"/>
      <c r="J38" s="1323"/>
    </row>
    <row r="39" spans="2:13" s="318" customFormat="1" ht="12.75">
      <c r="B39" s="464" t="s">
        <v>98</v>
      </c>
      <c r="C39" s="980">
        <v>4.7507400000000005E-2</v>
      </c>
      <c r="D39" s="981">
        <v>4.8013899999999998E-2</v>
      </c>
      <c r="E39" s="982">
        <v>4.8828400000000001E-2</v>
      </c>
      <c r="F39" s="983">
        <v>5.6168670000000004E-2</v>
      </c>
      <c r="G39" s="982">
        <v>5.0020599999999998E-2</v>
      </c>
      <c r="H39" s="983">
        <v>5.4575789999999999E-2</v>
      </c>
      <c r="I39" s="984">
        <v>-2.8824499999999999E-2</v>
      </c>
      <c r="J39" s="981">
        <v>-2.1646969999999998E-2</v>
      </c>
      <c r="K39" s="324"/>
    </row>
    <row r="40" spans="2:13" s="318" customFormat="1" ht="12.75">
      <c r="B40" s="861" t="s">
        <v>100</v>
      </c>
      <c r="C40" s="857">
        <v>8.6638400000000004E-2</v>
      </c>
      <c r="D40" s="985">
        <v>8.7782230000000003E-2</v>
      </c>
      <c r="E40" s="857">
        <v>0.10034700000000001</v>
      </c>
      <c r="F40" s="986">
        <v>0.11147306</v>
      </c>
      <c r="G40" s="857">
        <v>0.1133009</v>
      </c>
      <c r="H40" s="986">
        <v>0.11932903</v>
      </c>
      <c r="I40" s="987">
        <v>-0.1132035</v>
      </c>
      <c r="J40" s="988">
        <v>-8.4921830000000004E-2</v>
      </c>
      <c r="K40" s="324"/>
    </row>
    <row r="41" spans="2:13" s="318" customFormat="1" ht="12.75">
      <c r="B41" s="861" t="s">
        <v>102</v>
      </c>
      <c r="C41" s="952">
        <v>4.5156799999999997E-2</v>
      </c>
      <c r="D41" s="357">
        <v>5.0545989999999999E-2</v>
      </c>
      <c r="E41" s="952">
        <v>5.1383900000000003E-2</v>
      </c>
      <c r="F41" s="953">
        <v>6.3359699999999991E-2</v>
      </c>
      <c r="G41" s="952">
        <v>5.3582999999999999E-2</v>
      </c>
      <c r="H41" s="953">
        <v>6.047172E-2</v>
      </c>
      <c r="I41" s="358">
        <v>-0.13481799999999999</v>
      </c>
      <c r="J41" s="361">
        <v>-0.10413807999999999</v>
      </c>
      <c r="K41" s="324"/>
    </row>
    <row r="42" spans="2:13" s="318" customFormat="1" ht="12.75">
      <c r="B42" s="861" t="s">
        <v>104</v>
      </c>
      <c r="C42" s="857">
        <v>7.1732900000000002E-2</v>
      </c>
      <c r="D42" s="985">
        <v>7.4353990000000009E-2</v>
      </c>
      <c r="E42" s="857">
        <v>9.0469500000000008E-2</v>
      </c>
      <c r="F42" s="986">
        <v>0.10565429</v>
      </c>
      <c r="G42" s="857">
        <v>9.4937099999999996E-2</v>
      </c>
      <c r="H42" s="986">
        <v>0.10176468</v>
      </c>
      <c r="I42" s="987">
        <v>-8.8686799999999996E-2</v>
      </c>
      <c r="J42" s="988">
        <v>-6.8392770000000006E-2</v>
      </c>
      <c r="K42" s="324"/>
    </row>
    <row r="43" spans="2:13" s="318" customFormat="1" ht="12.75">
      <c r="B43" s="465" t="s">
        <v>106</v>
      </c>
      <c r="C43" s="857">
        <v>4.8928700000000006E-2</v>
      </c>
      <c r="D43" s="985">
        <v>5.0861999999999997E-2</v>
      </c>
      <c r="E43" s="857">
        <v>5.7291999999999996E-2</v>
      </c>
      <c r="F43" s="986">
        <v>6.7484000000000002E-2</v>
      </c>
      <c r="G43" s="857">
        <v>5.4618900000000005E-2</v>
      </c>
      <c r="H43" s="986">
        <v>5.9506999999999997E-2</v>
      </c>
      <c r="I43" s="987">
        <v>-3.6340600000000001E-2</v>
      </c>
      <c r="J43" s="985">
        <v>-2.9092E-2</v>
      </c>
      <c r="K43" s="324"/>
    </row>
    <row r="44" spans="2:13" s="318" customFormat="1" ht="13.5" thickBot="1">
      <c r="B44" s="472" t="s">
        <v>108</v>
      </c>
      <c r="C44" s="362">
        <v>4.6507800000000002E-2</v>
      </c>
      <c r="D44" s="363">
        <v>5.3545000000000002E-2</v>
      </c>
      <c r="E44" s="362">
        <v>6.0290400000000001E-2</v>
      </c>
      <c r="F44" s="364">
        <v>7.6123999999999997E-2</v>
      </c>
      <c r="G44" s="362">
        <v>5.8508899999999996E-2</v>
      </c>
      <c r="H44" s="364">
        <v>6.5935999999999995E-2</v>
      </c>
      <c r="I44" s="365">
        <v>-0.16997219999999999</v>
      </c>
      <c r="J44" s="921">
        <v>-0.13995299999999999</v>
      </c>
    </row>
    <row r="45" spans="2:13">
      <c r="B45" s="989"/>
      <c r="C45" s="939"/>
      <c r="D45" s="939"/>
      <c r="E45" s="939"/>
      <c r="F45" s="939"/>
      <c r="G45" s="939"/>
      <c r="H45" s="939"/>
      <c r="I45" s="939"/>
      <c r="J45" s="939"/>
    </row>
    <row r="46" spans="2:13" ht="71.25" customHeight="1">
      <c r="B46" s="1322" t="s">
        <v>710</v>
      </c>
      <c r="C46" s="1322"/>
      <c r="D46" s="1322"/>
      <c r="E46" s="1322"/>
      <c r="F46" s="1322"/>
      <c r="G46" s="1322"/>
      <c r="H46" s="1322"/>
      <c r="I46" s="1322"/>
      <c r="J46" s="1322"/>
      <c r="K46" s="366"/>
      <c r="L46" s="366"/>
      <c r="M46" s="366"/>
    </row>
    <row r="47" spans="2:13" ht="13.15" customHeight="1">
      <c r="B47" s="1329"/>
      <c r="C47" s="1329"/>
      <c r="D47" s="1329"/>
      <c r="E47" s="1329"/>
      <c r="F47" s="1329"/>
      <c r="G47" s="1329"/>
      <c r="H47" s="1329"/>
      <c r="I47" s="1329"/>
      <c r="J47" s="1329"/>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hyperlinks>
    <hyperlink ref="A1" location="Contents!A1" display="Contents"/>
  </hyperlinks>
  <pageMargins left="0.7" right="0.7" top="0.75" bottom="0.75" header="0.3" footer="0.3"/>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7109375" style="303" customWidth="1"/>
    <col min="2" max="2" width="40.28515625" style="303" customWidth="1"/>
    <col min="3" max="4" width="11.42578125" style="304" customWidth="1"/>
    <col min="5" max="6" width="11.5703125" style="304" customWidth="1"/>
    <col min="7" max="254" width="9.140625" style="303"/>
    <col min="255" max="255" width="40.28515625" style="303" customWidth="1"/>
    <col min="256" max="259" width="9.5703125" style="303" customWidth="1"/>
    <col min="260" max="510" width="9.140625" style="303"/>
    <col min="511" max="511" width="40.28515625" style="303" customWidth="1"/>
    <col min="512" max="515" width="9.5703125" style="303" customWidth="1"/>
    <col min="516" max="766" width="9.140625" style="303"/>
    <col min="767" max="767" width="40.28515625" style="303" customWidth="1"/>
    <col min="768" max="771" width="9.5703125" style="303" customWidth="1"/>
    <col min="772" max="1022" width="9.140625" style="303"/>
    <col min="1023" max="1023" width="40.28515625" style="303" customWidth="1"/>
    <col min="1024" max="1027" width="9.5703125" style="303" customWidth="1"/>
    <col min="1028" max="1278" width="9.140625" style="303"/>
    <col min="1279" max="1279" width="40.28515625" style="303" customWidth="1"/>
    <col min="1280" max="1283" width="9.5703125" style="303" customWidth="1"/>
    <col min="1284" max="1534" width="9.140625" style="303"/>
    <col min="1535" max="1535" width="40.28515625" style="303" customWidth="1"/>
    <col min="1536" max="1539" width="9.5703125" style="303" customWidth="1"/>
    <col min="1540" max="1790" width="9.140625" style="303"/>
    <col min="1791" max="1791" width="40.28515625" style="303" customWidth="1"/>
    <col min="1792" max="1795" width="9.5703125" style="303" customWidth="1"/>
    <col min="1796" max="2046" width="9.140625" style="303"/>
    <col min="2047" max="2047" width="40.28515625" style="303" customWidth="1"/>
    <col min="2048" max="2051" width="9.5703125" style="303" customWidth="1"/>
    <col min="2052" max="2302" width="9.140625" style="303"/>
    <col min="2303" max="2303" width="40.28515625" style="303" customWidth="1"/>
    <col min="2304" max="2307" width="9.5703125" style="303" customWidth="1"/>
    <col min="2308" max="2558" width="9.140625" style="303"/>
    <col min="2559" max="2559" width="40.28515625" style="303" customWidth="1"/>
    <col min="2560" max="2563" width="9.5703125" style="303" customWidth="1"/>
    <col min="2564" max="2814" width="9.140625" style="303"/>
    <col min="2815" max="2815" width="40.28515625" style="303" customWidth="1"/>
    <col min="2816" max="2819" width="9.5703125" style="303" customWidth="1"/>
    <col min="2820" max="3070" width="9.140625" style="303"/>
    <col min="3071" max="3071" width="40.28515625" style="303" customWidth="1"/>
    <col min="3072" max="3075" width="9.5703125" style="303" customWidth="1"/>
    <col min="3076" max="3326" width="9.140625" style="303"/>
    <col min="3327" max="3327" width="40.28515625" style="303" customWidth="1"/>
    <col min="3328" max="3331" width="9.5703125" style="303" customWidth="1"/>
    <col min="3332" max="3582" width="9.140625" style="303"/>
    <col min="3583" max="3583" width="40.28515625" style="303" customWidth="1"/>
    <col min="3584" max="3587" width="9.5703125" style="303" customWidth="1"/>
    <col min="3588" max="3838" width="9.140625" style="303"/>
    <col min="3839" max="3839" width="40.28515625" style="303" customWidth="1"/>
    <col min="3840" max="3843" width="9.5703125" style="303" customWidth="1"/>
    <col min="3844" max="4094" width="9.140625" style="303"/>
    <col min="4095" max="4095" width="40.28515625" style="303" customWidth="1"/>
    <col min="4096" max="4099" width="9.5703125" style="303" customWidth="1"/>
    <col min="4100" max="4350" width="9.140625" style="303"/>
    <col min="4351" max="4351" width="40.28515625" style="303" customWidth="1"/>
    <col min="4352" max="4355" width="9.5703125" style="303" customWidth="1"/>
    <col min="4356" max="4606" width="9.140625" style="303"/>
    <col min="4607" max="4607" width="40.28515625" style="303" customWidth="1"/>
    <col min="4608" max="4611" width="9.5703125" style="303" customWidth="1"/>
    <col min="4612" max="4862" width="9.140625" style="303"/>
    <col min="4863" max="4863" width="40.28515625" style="303" customWidth="1"/>
    <col min="4864" max="4867" width="9.5703125" style="303" customWidth="1"/>
    <col min="4868" max="5118" width="9.140625" style="303"/>
    <col min="5119" max="5119" width="40.28515625" style="303" customWidth="1"/>
    <col min="5120" max="5123" width="9.5703125" style="303" customWidth="1"/>
    <col min="5124" max="5374" width="9.140625" style="303"/>
    <col min="5375" max="5375" width="40.28515625" style="303" customWidth="1"/>
    <col min="5376" max="5379" width="9.5703125" style="303" customWidth="1"/>
    <col min="5380" max="5630" width="9.140625" style="303"/>
    <col min="5631" max="5631" width="40.28515625" style="303" customWidth="1"/>
    <col min="5632" max="5635" width="9.5703125" style="303" customWidth="1"/>
    <col min="5636" max="5886" width="9.140625" style="303"/>
    <col min="5887" max="5887" width="40.28515625" style="303" customWidth="1"/>
    <col min="5888" max="5891" width="9.5703125" style="303" customWidth="1"/>
    <col min="5892" max="6142" width="9.140625" style="303"/>
    <col min="6143" max="6143" width="40.28515625" style="303" customWidth="1"/>
    <col min="6144" max="6147" width="9.5703125" style="303" customWidth="1"/>
    <col min="6148" max="6398" width="9.140625" style="303"/>
    <col min="6399" max="6399" width="40.28515625" style="303" customWidth="1"/>
    <col min="6400" max="6403" width="9.5703125" style="303" customWidth="1"/>
    <col min="6404" max="6654" width="9.140625" style="303"/>
    <col min="6655" max="6655" width="40.28515625" style="303" customWidth="1"/>
    <col min="6656" max="6659" width="9.5703125" style="303" customWidth="1"/>
    <col min="6660" max="6910" width="9.140625" style="303"/>
    <col min="6911" max="6911" width="40.28515625" style="303" customWidth="1"/>
    <col min="6912" max="6915" width="9.5703125" style="303" customWidth="1"/>
    <col min="6916" max="7166" width="9.140625" style="303"/>
    <col min="7167" max="7167" width="40.28515625" style="303" customWidth="1"/>
    <col min="7168" max="7171" width="9.5703125" style="303" customWidth="1"/>
    <col min="7172" max="7422" width="9.140625" style="303"/>
    <col min="7423" max="7423" width="40.28515625" style="303" customWidth="1"/>
    <col min="7424" max="7427" width="9.5703125" style="303" customWidth="1"/>
    <col min="7428" max="7678" width="9.140625" style="303"/>
    <col min="7679" max="7679" width="40.28515625" style="303" customWidth="1"/>
    <col min="7680" max="7683" width="9.5703125" style="303" customWidth="1"/>
    <col min="7684" max="7934" width="9.140625" style="303"/>
    <col min="7935" max="7935" width="40.28515625" style="303" customWidth="1"/>
    <col min="7936" max="7939" width="9.5703125" style="303" customWidth="1"/>
    <col min="7940" max="8190" width="9.140625" style="303"/>
    <col min="8191" max="8191" width="40.28515625" style="303" customWidth="1"/>
    <col min="8192" max="8195" width="9.5703125" style="303" customWidth="1"/>
    <col min="8196" max="8446" width="9.140625" style="303"/>
    <col min="8447" max="8447" width="40.28515625" style="303" customWidth="1"/>
    <col min="8448" max="8451" width="9.5703125" style="303" customWidth="1"/>
    <col min="8452" max="8702" width="9.140625" style="303"/>
    <col min="8703" max="8703" width="40.28515625" style="303" customWidth="1"/>
    <col min="8704" max="8707" width="9.5703125" style="303" customWidth="1"/>
    <col min="8708" max="8958" width="9.140625" style="303"/>
    <col min="8959" max="8959" width="40.28515625" style="303" customWidth="1"/>
    <col min="8960" max="8963" width="9.5703125" style="303" customWidth="1"/>
    <col min="8964" max="9214" width="9.140625" style="303"/>
    <col min="9215" max="9215" width="40.28515625" style="303" customWidth="1"/>
    <col min="9216" max="9219" width="9.5703125" style="303" customWidth="1"/>
    <col min="9220" max="9470" width="9.140625" style="303"/>
    <col min="9471" max="9471" width="40.28515625" style="303" customWidth="1"/>
    <col min="9472" max="9475" width="9.5703125" style="303" customWidth="1"/>
    <col min="9476" max="9726" width="9.140625" style="303"/>
    <col min="9727" max="9727" width="40.28515625" style="303" customWidth="1"/>
    <col min="9728" max="9731" width="9.5703125" style="303" customWidth="1"/>
    <col min="9732" max="9982" width="9.140625" style="303"/>
    <col min="9983" max="9983" width="40.28515625" style="303" customWidth="1"/>
    <col min="9984" max="9987" width="9.5703125" style="303" customWidth="1"/>
    <col min="9988" max="10238" width="9.140625" style="303"/>
    <col min="10239" max="10239" width="40.28515625" style="303" customWidth="1"/>
    <col min="10240" max="10243" width="9.5703125" style="303" customWidth="1"/>
    <col min="10244" max="10494" width="9.140625" style="303"/>
    <col min="10495" max="10495" width="40.28515625" style="303" customWidth="1"/>
    <col min="10496" max="10499" width="9.5703125" style="303" customWidth="1"/>
    <col min="10500" max="10750" width="9.140625" style="303"/>
    <col min="10751" max="10751" width="40.28515625" style="303" customWidth="1"/>
    <col min="10752" max="10755" width="9.5703125" style="303" customWidth="1"/>
    <col min="10756" max="11006" width="9.140625" style="303"/>
    <col min="11007" max="11007" width="40.28515625" style="303" customWidth="1"/>
    <col min="11008" max="11011" width="9.5703125" style="303" customWidth="1"/>
    <col min="11012" max="11262" width="9.140625" style="303"/>
    <col min="11263" max="11263" width="40.28515625" style="303" customWidth="1"/>
    <col min="11264" max="11267" width="9.5703125" style="303" customWidth="1"/>
    <col min="11268" max="11518" width="9.140625" style="303"/>
    <col min="11519" max="11519" width="40.28515625" style="303" customWidth="1"/>
    <col min="11520" max="11523" width="9.5703125" style="303" customWidth="1"/>
    <col min="11524" max="11774" width="9.140625" style="303"/>
    <col min="11775" max="11775" width="40.28515625" style="303" customWidth="1"/>
    <col min="11776" max="11779" width="9.5703125" style="303" customWidth="1"/>
    <col min="11780" max="12030" width="9.140625" style="303"/>
    <col min="12031" max="12031" width="40.28515625" style="303" customWidth="1"/>
    <col min="12032" max="12035" width="9.5703125" style="303" customWidth="1"/>
    <col min="12036" max="12286" width="9.140625" style="303"/>
    <col min="12287" max="12287" width="40.28515625" style="303" customWidth="1"/>
    <col min="12288" max="12291" width="9.5703125" style="303" customWidth="1"/>
    <col min="12292" max="12542" width="9.140625" style="303"/>
    <col min="12543" max="12543" width="40.28515625" style="303" customWidth="1"/>
    <col min="12544" max="12547" width="9.5703125" style="303" customWidth="1"/>
    <col min="12548" max="12798" width="9.140625" style="303"/>
    <col min="12799" max="12799" width="40.28515625" style="303" customWidth="1"/>
    <col min="12800" max="12803" width="9.5703125" style="303" customWidth="1"/>
    <col min="12804" max="13054" width="9.140625" style="303"/>
    <col min="13055" max="13055" width="40.28515625" style="303" customWidth="1"/>
    <col min="13056" max="13059" width="9.5703125" style="303" customWidth="1"/>
    <col min="13060" max="13310" width="9.140625" style="303"/>
    <col min="13311" max="13311" width="40.28515625" style="303" customWidth="1"/>
    <col min="13312" max="13315" width="9.5703125" style="303" customWidth="1"/>
    <col min="13316" max="13566" width="9.140625" style="303"/>
    <col min="13567" max="13567" width="40.28515625" style="303" customWidth="1"/>
    <col min="13568" max="13571" width="9.5703125" style="303" customWidth="1"/>
    <col min="13572" max="13822" width="9.140625" style="303"/>
    <col min="13823" max="13823" width="40.28515625" style="303" customWidth="1"/>
    <col min="13824" max="13827" width="9.5703125" style="303" customWidth="1"/>
    <col min="13828" max="14078" width="9.140625" style="303"/>
    <col min="14079" max="14079" width="40.28515625" style="303" customWidth="1"/>
    <col min="14080" max="14083" width="9.5703125" style="303" customWidth="1"/>
    <col min="14084" max="14334" width="9.140625" style="303"/>
    <col min="14335" max="14335" width="40.28515625" style="303" customWidth="1"/>
    <col min="14336" max="14339" width="9.5703125" style="303" customWidth="1"/>
    <col min="14340" max="14590" width="9.140625" style="303"/>
    <col min="14591" max="14591" width="40.28515625" style="303" customWidth="1"/>
    <col min="14592" max="14595" width="9.5703125" style="303" customWidth="1"/>
    <col min="14596" max="14846" width="9.140625" style="303"/>
    <col min="14847" max="14847" width="40.28515625" style="303" customWidth="1"/>
    <col min="14848" max="14851" width="9.5703125" style="303" customWidth="1"/>
    <col min="14852" max="15102" width="9.140625" style="303"/>
    <col min="15103" max="15103" width="40.28515625" style="303" customWidth="1"/>
    <col min="15104" max="15107" width="9.5703125" style="303" customWidth="1"/>
    <col min="15108" max="15358" width="9.140625" style="303"/>
    <col min="15359" max="15359" width="40.28515625" style="303" customWidth="1"/>
    <col min="15360" max="15363" width="9.5703125" style="303" customWidth="1"/>
    <col min="15364" max="15614" width="9.140625" style="303"/>
    <col min="15615" max="15615" width="40.28515625" style="303" customWidth="1"/>
    <col min="15616" max="15619" width="9.5703125" style="303" customWidth="1"/>
    <col min="15620" max="15870" width="9.140625" style="303"/>
    <col min="15871" max="15871" width="40.28515625" style="303" customWidth="1"/>
    <col min="15872" max="15875" width="9.5703125" style="303" customWidth="1"/>
    <col min="15876" max="16126" width="9.140625" style="303"/>
    <col min="16127" max="16127" width="40.28515625" style="303" customWidth="1"/>
    <col min="16128" max="16131" width="9.5703125" style="303" customWidth="1"/>
    <col min="16132" max="16384" width="9.140625" style="303"/>
  </cols>
  <sheetData>
    <row r="1" spans="1:10">
      <c r="A1" s="663" t="s">
        <v>703</v>
      </c>
      <c r="B1" s="367"/>
      <c r="E1" s="1317" t="s">
        <v>164</v>
      </c>
      <c r="F1" s="1317"/>
    </row>
    <row r="2" spans="1:10">
      <c r="C2" s="368"/>
      <c r="D2" s="369"/>
      <c r="E2" s="368"/>
    </row>
    <row r="3" spans="1:10" ht="35.25" customHeight="1">
      <c r="B3" s="1337" t="s">
        <v>165</v>
      </c>
      <c r="C3" s="1337"/>
      <c r="D3" s="1337"/>
      <c r="E3" s="1337"/>
      <c r="F3" s="1337"/>
    </row>
    <row r="4" spans="1:10" ht="15" thickBot="1"/>
    <row r="5" spans="1:10" s="308" customFormat="1" ht="63.75" customHeight="1">
      <c r="B5" s="1331" t="s">
        <v>40</v>
      </c>
      <c r="C5" s="1333" t="s">
        <v>166</v>
      </c>
      <c r="D5" s="1334"/>
      <c r="E5" s="1335" t="s">
        <v>167</v>
      </c>
      <c r="F5" s="1334"/>
      <c r="G5" s="303"/>
      <c r="H5" s="303"/>
      <c r="I5" s="303"/>
      <c r="J5" s="303"/>
    </row>
    <row r="6" spans="1:10" s="310" customFormat="1" ht="15" thickBot="1">
      <c r="B6" s="1328"/>
      <c r="C6" s="990">
        <v>2022</v>
      </c>
      <c r="D6" s="991">
        <v>2023</v>
      </c>
      <c r="E6" s="944" t="s">
        <v>39</v>
      </c>
      <c r="F6" s="945" t="s">
        <v>701</v>
      </c>
      <c r="G6" s="303"/>
      <c r="H6" s="303"/>
      <c r="I6" s="303"/>
      <c r="J6" s="303"/>
    </row>
    <row r="7" spans="1:10" s="310" customFormat="1" ht="12.75">
      <c r="A7" s="311"/>
      <c r="B7" s="461" t="s">
        <v>142</v>
      </c>
      <c r="C7" s="850">
        <v>39881</v>
      </c>
      <c r="D7" s="851">
        <v>40867</v>
      </c>
      <c r="E7" s="852">
        <v>18655</v>
      </c>
      <c r="F7" s="853">
        <v>18815</v>
      </c>
      <c r="G7" s="311"/>
    </row>
    <row r="8" spans="1:10" s="310" customFormat="1" ht="12.75">
      <c r="A8" s="311"/>
      <c r="B8" s="462" t="s">
        <v>168</v>
      </c>
      <c r="C8" s="952">
        <v>0.8144549638662858</v>
      </c>
      <c r="D8" s="953">
        <v>0.8093471978811273</v>
      </c>
      <c r="E8" s="358">
        <v>0.18554503613371437</v>
      </c>
      <c r="F8" s="357">
        <v>0.19065280211887273</v>
      </c>
      <c r="G8" s="311"/>
    </row>
    <row r="9" spans="1:10" s="310" customFormat="1" ht="13.5" thickBot="1">
      <c r="A9" s="311"/>
      <c r="B9" s="463" t="s">
        <v>144</v>
      </c>
      <c r="C9" s="362">
        <v>2.270464419957515</v>
      </c>
      <c r="D9" s="364">
        <v>2.2263607159675103</v>
      </c>
      <c r="E9" s="365">
        <v>0.51724579200979992</v>
      </c>
      <c r="F9" s="363">
        <v>0.52444971717679112</v>
      </c>
      <c r="G9" s="361"/>
    </row>
    <row r="10" spans="1:10" s="318" customFormat="1" ht="13.5" customHeight="1" thickBot="1">
      <c r="B10" s="1323" t="s">
        <v>145</v>
      </c>
      <c r="C10" s="1323"/>
      <c r="D10" s="1323"/>
      <c r="E10" s="1323"/>
      <c r="F10" s="1323"/>
      <c r="G10" s="319"/>
    </row>
    <row r="11" spans="1:10" s="318" customFormat="1" ht="12.75">
      <c r="B11" s="464" t="s">
        <v>43</v>
      </c>
      <c r="C11" s="350">
        <v>0.44692999999999999</v>
      </c>
      <c r="D11" s="351">
        <v>0.46246199999999998</v>
      </c>
      <c r="E11" s="350">
        <v>0.78234000000000004</v>
      </c>
      <c r="F11" s="351">
        <v>0.67834499999999998</v>
      </c>
      <c r="G11" s="319"/>
      <c r="H11" s="324"/>
    </row>
    <row r="12" spans="1:10" s="318" customFormat="1" ht="12.75">
      <c r="B12" s="868" t="s">
        <v>45</v>
      </c>
      <c r="C12" s="871">
        <v>0.80810000000000004</v>
      </c>
      <c r="D12" s="873">
        <v>0.86033300000000001</v>
      </c>
      <c r="E12" s="871">
        <v>3.5942699999999999</v>
      </c>
      <c r="F12" s="873">
        <v>2.1089180000000001</v>
      </c>
      <c r="G12" s="319"/>
    </row>
    <row r="13" spans="1:10" s="318" customFormat="1" ht="12.75">
      <c r="B13" s="861" t="s">
        <v>146</v>
      </c>
      <c r="C13" s="952">
        <v>0.16999</v>
      </c>
      <c r="D13" s="357">
        <v>0.178622</v>
      </c>
      <c r="E13" s="952">
        <v>0.52824000000000004</v>
      </c>
      <c r="F13" s="357">
        <v>0.40509000000000001</v>
      </c>
      <c r="G13" s="330"/>
    </row>
    <row r="14" spans="1:10" s="318" customFormat="1" ht="12.75">
      <c r="B14" s="861" t="s">
        <v>49</v>
      </c>
      <c r="C14" s="905">
        <v>1.8081</v>
      </c>
      <c r="D14" s="978">
        <v>1.860333</v>
      </c>
      <c r="E14" s="905">
        <v>4.5942699999999999</v>
      </c>
      <c r="F14" s="978">
        <v>3.1089180000000001</v>
      </c>
      <c r="G14" s="330"/>
    </row>
    <row r="15" spans="1:10" s="318" customFormat="1" ht="12.75">
      <c r="B15" s="861" t="s">
        <v>51</v>
      </c>
      <c r="C15" s="905">
        <v>0.35013</v>
      </c>
      <c r="D15" s="978">
        <v>0.36240699999999998</v>
      </c>
      <c r="E15" s="905">
        <v>1.8444100000000001</v>
      </c>
      <c r="F15" s="978">
        <v>1.206734</v>
      </c>
      <c r="G15" s="330"/>
    </row>
    <row r="16" spans="1:10" s="318" customFormat="1" ht="12.75">
      <c r="B16" s="465" t="s">
        <v>53</v>
      </c>
      <c r="C16" s="960">
        <v>0.16114999999999999</v>
      </c>
      <c r="D16" s="959">
        <v>0.16822999999999999</v>
      </c>
      <c r="E16" s="960">
        <v>0.51209000000000005</v>
      </c>
      <c r="F16" s="959">
        <v>0.39197300000000002</v>
      </c>
      <c r="G16" s="330"/>
      <c r="H16" s="355"/>
      <c r="I16" s="355"/>
    </row>
    <row r="17" spans="2:7" s="318" customFormat="1" ht="12.75">
      <c r="B17" s="465" t="s">
        <v>55</v>
      </c>
      <c r="C17" s="905">
        <v>6.5311399999999997</v>
      </c>
      <c r="D17" s="978">
        <v>7.9998670000000001</v>
      </c>
      <c r="E17" s="905">
        <v>-7.1185999999999998</v>
      </c>
      <c r="F17" s="978">
        <v>-6.5159039999999999</v>
      </c>
      <c r="G17" s="330"/>
    </row>
    <row r="18" spans="2:7" s="318" customFormat="1" ht="13.5" thickBot="1">
      <c r="B18" s="465" t="s">
        <v>57</v>
      </c>
      <c r="C18" s="992">
        <v>16.383289999999999</v>
      </c>
      <c r="D18" s="993">
        <v>13.930504000000001</v>
      </c>
      <c r="E18" s="994">
        <v>-11.91699</v>
      </c>
      <c r="F18" s="995">
        <v>-8.1510350000000003</v>
      </c>
      <c r="G18" s="330"/>
    </row>
    <row r="19" spans="2:7" s="318" customFormat="1" ht="13.5" customHeight="1" thickBot="1">
      <c r="B19" s="1323" t="s">
        <v>147</v>
      </c>
      <c r="C19" s="1323"/>
      <c r="D19" s="1323"/>
      <c r="E19" s="1323"/>
      <c r="F19" s="1323"/>
      <c r="G19" s="319"/>
    </row>
    <row r="20" spans="2:7" s="318" customFormat="1" ht="12.75">
      <c r="B20" s="464" t="s">
        <v>62</v>
      </c>
      <c r="C20" s="957">
        <v>1.5223199999999999</v>
      </c>
      <c r="D20" s="956">
        <v>1.484353</v>
      </c>
      <c r="E20" s="957">
        <v>0.76073999999999997</v>
      </c>
      <c r="F20" s="956">
        <v>0.78098400000000001</v>
      </c>
      <c r="G20" s="319"/>
    </row>
    <row r="21" spans="2:7" s="318" customFormat="1" ht="12.75">
      <c r="B21" s="861" t="s">
        <v>64</v>
      </c>
      <c r="C21" s="947">
        <v>1.02214</v>
      </c>
      <c r="D21" s="948">
        <v>1.019377</v>
      </c>
      <c r="E21" s="947">
        <v>0.54346000000000005</v>
      </c>
      <c r="F21" s="948">
        <v>0.55244499999999996</v>
      </c>
      <c r="G21" s="319"/>
    </row>
    <row r="22" spans="2:7" s="318" customFormat="1" ht="12.75">
      <c r="B22" s="861" t="s">
        <v>66</v>
      </c>
      <c r="C22" s="947">
        <v>0.28508</v>
      </c>
      <c r="D22" s="948">
        <v>0.30470599999999998</v>
      </c>
      <c r="E22" s="947">
        <v>0.15178</v>
      </c>
      <c r="F22" s="948">
        <v>0.16241</v>
      </c>
      <c r="G22" s="319"/>
    </row>
    <row r="23" spans="2:7" s="318" customFormat="1" ht="13.5" thickBot="1">
      <c r="B23" s="465" t="s">
        <v>150</v>
      </c>
      <c r="C23" s="967">
        <v>314488.05618900002</v>
      </c>
      <c r="D23" s="968">
        <v>313244.00741299998</v>
      </c>
      <c r="E23" s="967">
        <v>-52883.628256999997</v>
      </c>
      <c r="F23" s="971">
        <v>-44349.746609000002</v>
      </c>
      <c r="G23" s="319"/>
    </row>
    <row r="24" spans="2:7" s="318" customFormat="1" ht="13.5" customHeight="1" thickBot="1">
      <c r="B24" s="1323" t="s">
        <v>148</v>
      </c>
      <c r="C24" s="1323"/>
      <c r="D24" s="1323"/>
      <c r="E24" s="1323"/>
      <c r="F24" s="1323"/>
      <c r="G24" s="319"/>
    </row>
    <row r="25" spans="2:7" s="318" customFormat="1" ht="12.75">
      <c r="B25" s="470" t="s">
        <v>79</v>
      </c>
      <c r="C25" s="972">
        <v>1.0526</v>
      </c>
      <c r="D25" s="973">
        <v>1.0037640000000001</v>
      </c>
      <c r="E25" s="974">
        <v>0.49102000000000001</v>
      </c>
      <c r="F25" s="973">
        <v>0.33716000000000002</v>
      </c>
      <c r="G25" s="319"/>
    </row>
    <row r="26" spans="2:7" s="318" customFormat="1" ht="12.75">
      <c r="B26" s="976" t="s">
        <v>87</v>
      </c>
      <c r="C26" s="972">
        <v>2.4188800000000001</v>
      </c>
      <c r="D26" s="973">
        <v>2.358743</v>
      </c>
      <c r="E26" s="974">
        <v>0.9919</v>
      </c>
      <c r="F26" s="973">
        <v>0.59015799999999996</v>
      </c>
      <c r="G26" s="319"/>
    </row>
    <row r="27" spans="2:7" s="318" customFormat="1" ht="12.75">
      <c r="B27" s="976" t="s">
        <v>81</v>
      </c>
      <c r="C27" s="972">
        <v>6.30877</v>
      </c>
      <c r="D27" s="973">
        <v>6.2469900000000003</v>
      </c>
      <c r="E27" s="974">
        <v>4.1980500000000003</v>
      </c>
      <c r="F27" s="973">
        <v>3.2118859999999998</v>
      </c>
      <c r="G27" s="319"/>
    </row>
    <row r="28" spans="2:7" s="318" customFormat="1" ht="12.75">
      <c r="B28" s="976" t="s">
        <v>83</v>
      </c>
      <c r="C28" s="972">
        <v>4.47912</v>
      </c>
      <c r="D28" s="973">
        <v>4.2611499999999998</v>
      </c>
      <c r="E28" s="974">
        <v>2.5338400000000001</v>
      </c>
      <c r="F28" s="973">
        <v>2.1475339999999998</v>
      </c>
      <c r="G28" s="319"/>
    </row>
    <row r="29" spans="2:7" s="318" customFormat="1" ht="12.75">
      <c r="B29" s="976" t="s">
        <v>85</v>
      </c>
      <c r="C29" s="977">
        <v>4.5328299999999997</v>
      </c>
      <c r="D29" s="978">
        <v>4.309285</v>
      </c>
      <c r="E29" s="905">
        <v>2.5562900000000002</v>
      </c>
      <c r="F29" s="978">
        <v>2.1536330000000001</v>
      </c>
      <c r="G29" s="319"/>
    </row>
    <row r="30" spans="2:7" s="318" customFormat="1" ht="12.75">
      <c r="B30" s="976" t="s">
        <v>89</v>
      </c>
      <c r="C30" s="977">
        <v>6.0399000000000003</v>
      </c>
      <c r="D30" s="978">
        <v>5.9970699999999999</v>
      </c>
      <c r="E30" s="905">
        <v>-3.8170600000000001</v>
      </c>
      <c r="F30" s="978">
        <v>-3.3515389999999998</v>
      </c>
      <c r="G30" s="319"/>
    </row>
    <row r="31" spans="2:7" s="318" customFormat="1" ht="12.75">
      <c r="B31" s="976" t="s">
        <v>151</v>
      </c>
      <c r="C31" s="977">
        <v>1.9032</v>
      </c>
      <c r="D31" s="978">
        <v>1.867335</v>
      </c>
      <c r="E31" s="905">
        <v>2.2558699999999998</v>
      </c>
      <c r="F31" s="978">
        <v>1.0482039999999999</v>
      </c>
      <c r="G31" s="319"/>
    </row>
    <row r="32" spans="2:7" s="318" customFormat="1" ht="12.75">
      <c r="B32" s="979" t="s">
        <v>152</v>
      </c>
      <c r="C32" s="977">
        <v>57.856009999999998</v>
      </c>
      <c r="D32" s="978">
        <v>58.428142000000001</v>
      </c>
      <c r="E32" s="905">
        <v>86.945170000000005</v>
      </c>
      <c r="F32" s="978">
        <v>113.64041</v>
      </c>
      <c r="G32" s="319"/>
    </row>
    <row r="33" spans="2:13" s="318" customFormat="1" ht="12.75">
      <c r="B33" s="979" t="s">
        <v>153</v>
      </c>
      <c r="C33" s="977">
        <v>81.489199999999997</v>
      </c>
      <c r="D33" s="978">
        <v>85.657622000000003</v>
      </c>
      <c r="E33" s="905">
        <v>144.05023</v>
      </c>
      <c r="F33" s="978">
        <v>169.962388</v>
      </c>
      <c r="G33" s="319"/>
    </row>
    <row r="34" spans="2:13" s="318" customFormat="1" ht="12.75">
      <c r="B34" s="979" t="s">
        <v>154</v>
      </c>
      <c r="C34" s="977">
        <v>80.523629999999997</v>
      </c>
      <c r="D34" s="978">
        <v>84.700817000000001</v>
      </c>
      <c r="E34" s="905">
        <v>142.78494000000001</v>
      </c>
      <c r="F34" s="978">
        <v>169.48102900000001</v>
      </c>
      <c r="G34" s="319"/>
    </row>
    <row r="35" spans="2:13" s="318" customFormat="1" ht="12.75">
      <c r="B35" s="979" t="s">
        <v>155</v>
      </c>
      <c r="C35" s="977">
        <v>116.20556999999999</v>
      </c>
      <c r="D35" s="978">
        <v>123.05316000000001</v>
      </c>
      <c r="E35" s="905">
        <v>322.64765999999997</v>
      </c>
      <c r="F35" s="978">
        <v>407.53769399999999</v>
      </c>
      <c r="G35" s="319"/>
    </row>
    <row r="36" spans="2:13" s="318" customFormat="1" ht="22.5">
      <c r="B36" s="979" t="s">
        <v>93</v>
      </c>
      <c r="C36" s="977">
        <v>1.4995700000000001</v>
      </c>
      <c r="D36" s="978">
        <v>1.4910300000000001</v>
      </c>
      <c r="E36" s="905">
        <v>0.83570999999999995</v>
      </c>
      <c r="F36" s="978">
        <v>0.89504399999999995</v>
      </c>
      <c r="G36" s="319"/>
    </row>
    <row r="37" spans="2:13" s="318" customFormat="1" ht="13.5" thickBot="1">
      <c r="B37" s="471" t="s">
        <v>156</v>
      </c>
      <c r="C37" s="996">
        <v>0.44435000000000002</v>
      </c>
      <c r="D37" s="997">
        <v>0.43881599999999998</v>
      </c>
      <c r="E37" s="859">
        <v>0.55208999999999997</v>
      </c>
      <c r="F37" s="997">
        <v>0.60335300000000003</v>
      </c>
      <c r="G37" s="319"/>
    </row>
    <row r="38" spans="2:13" s="318" customFormat="1" ht="13.5" customHeight="1" thickBot="1">
      <c r="B38" s="1323" t="s">
        <v>149</v>
      </c>
      <c r="C38" s="1323"/>
      <c r="D38" s="1323"/>
      <c r="E38" s="1323"/>
      <c r="F38" s="1323"/>
      <c r="G38" s="319"/>
    </row>
    <row r="39" spans="2:13" s="318" customFormat="1" ht="12.75">
      <c r="B39" s="464" t="s">
        <v>98</v>
      </c>
      <c r="C39" s="998">
        <v>7.0510299999999998E-2</v>
      </c>
      <c r="D39" s="999">
        <v>7.3750929999999992E-2</v>
      </c>
      <c r="E39" s="998">
        <v>-7.6049100000000008E-2</v>
      </c>
      <c r="F39" s="1000">
        <v>-6.8456379999999997E-2</v>
      </c>
      <c r="G39" s="319"/>
      <c r="H39" s="370"/>
      <c r="I39" s="371"/>
    </row>
    <row r="40" spans="2:13" s="318" customFormat="1" ht="12.75">
      <c r="B40" s="861" t="s">
        <v>100</v>
      </c>
      <c r="C40" s="857">
        <v>0.1274894</v>
      </c>
      <c r="D40" s="985">
        <v>0.13720131999999999</v>
      </c>
      <c r="E40" s="857">
        <v>-0.34939030000000004</v>
      </c>
      <c r="F40" s="988">
        <v>-0.21282528000000001</v>
      </c>
      <c r="G40" s="319"/>
      <c r="H40" s="370"/>
      <c r="I40" s="371"/>
    </row>
    <row r="41" spans="2:13" s="318" customFormat="1" ht="12.75">
      <c r="B41" s="861" t="s">
        <v>102</v>
      </c>
      <c r="C41" s="952">
        <v>6.6986999999999991E-2</v>
      </c>
      <c r="D41" s="357">
        <v>7.3474399999999995E-2</v>
      </c>
      <c r="E41" s="952">
        <v>-0.15488089999999999</v>
      </c>
      <c r="F41" s="361">
        <v>-0.20303796999999998</v>
      </c>
      <c r="G41" s="319"/>
    </row>
    <row r="42" spans="2:13" s="318" customFormat="1" ht="12.75">
      <c r="B42" s="861" t="s">
        <v>104</v>
      </c>
      <c r="C42" s="857">
        <v>0.10915319999999999</v>
      </c>
      <c r="D42" s="985">
        <v>0.11826144</v>
      </c>
      <c r="E42" s="857">
        <v>-0.15233940000000001</v>
      </c>
      <c r="F42" s="988">
        <v>-0.11352448000000001</v>
      </c>
      <c r="G42" s="319"/>
    </row>
    <row r="43" spans="2:13" s="318" customFormat="1" ht="12.75">
      <c r="B43" s="465" t="s">
        <v>106</v>
      </c>
      <c r="C43" s="857">
        <v>7.2732999999999992E-2</v>
      </c>
      <c r="D43" s="985">
        <v>7.7394000000000004E-2</v>
      </c>
      <c r="E43" s="857">
        <v>-7.0287500000000003E-2</v>
      </c>
      <c r="F43" s="985">
        <v>-6.1379999999999997E-2</v>
      </c>
      <c r="G43" s="319"/>
    </row>
    <row r="44" spans="2:13" s="318" customFormat="1" ht="13.5" thickBot="1">
      <c r="B44" s="472" t="s">
        <v>108</v>
      </c>
      <c r="C44" s="362">
        <v>6.9098599999999996E-2</v>
      </c>
      <c r="D44" s="363">
        <v>7.7104000000000006E-2</v>
      </c>
      <c r="E44" s="362">
        <v>-0.14314679999999999</v>
      </c>
      <c r="F44" s="921">
        <v>-0.18205099999999999</v>
      </c>
      <c r="G44" s="319"/>
    </row>
    <row r="45" spans="2:13">
      <c r="B45" s="989"/>
      <c r="C45" s="939"/>
      <c r="D45" s="939"/>
      <c r="E45" s="939"/>
      <c r="F45" s="939"/>
    </row>
    <row r="46" spans="2:13" ht="84" customHeight="1">
      <c r="B46" s="1322" t="s">
        <v>710</v>
      </c>
      <c r="C46" s="1322"/>
      <c r="D46" s="1322"/>
      <c r="E46" s="1322"/>
      <c r="F46" s="1322"/>
      <c r="G46" s="458"/>
      <c r="H46" s="458"/>
      <c r="I46" s="458"/>
      <c r="J46" s="458"/>
      <c r="K46" s="372"/>
      <c r="L46" s="372"/>
      <c r="M46" s="372"/>
    </row>
  </sheetData>
  <mergeCells count="10">
    <mergeCell ref="B19:F19"/>
    <mergeCell ref="B24:F24"/>
    <mergeCell ref="B38:F38"/>
    <mergeCell ref="B46:F46"/>
    <mergeCell ref="E1:F1"/>
    <mergeCell ref="B3:F3"/>
    <mergeCell ref="B5:B6"/>
    <mergeCell ref="C5:D5"/>
    <mergeCell ref="E5:F5"/>
    <mergeCell ref="B10:F10"/>
  </mergeCells>
  <hyperlinks>
    <hyperlink ref="A1" location="Contents!A1" display="Contents"/>
  </hyperlinks>
  <pageMargins left="0.70866141732283472" right="0.70866141732283472"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8.140625" style="303" customWidth="1"/>
    <col min="2" max="2" width="44.140625" style="303" customWidth="1"/>
    <col min="3" max="6" width="12.28515625" style="304" customWidth="1"/>
    <col min="7" max="242" width="9.140625" style="303"/>
    <col min="243" max="243" width="35.42578125" style="303" customWidth="1"/>
    <col min="244" max="245" width="7.85546875" style="303" customWidth="1"/>
    <col min="246" max="247" width="8.140625" style="303" bestFit="1" customWidth="1"/>
    <col min="248" max="249" width="8.42578125" style="303" customWidth="1"/>
    <col min="250" max="251" width="7.85546875" style="303" customWidth="1"/>
    <col min="252" max="498" width="9.140625" style="303"/>
    <col min="499" max="499" width="35.42578125" style="303" customWidth="1"/>
    <col min="500" max="501" width="7.85546875" style="303" customWidth="1"/>
    <col min="502" max="503" width="8.140625" style="303" bestFit="1" customWidth="1"/>
    <col min="504" max="505" width="8.42578125" style="303" customWidth="1"/>
    <col min="506" max="507" width="7.85546875" style="303" customWidth="1"/>
    <col min="508" max="754" width="9.140625" style="303"/>
    <col min="755" max="755" width="35.42578125" style="303" customWidth="1"/>
    <col min="756" max="757" width="7.85546875" style="303" customWidth="1"/>
    <col min="758" max="759" width="8.140625" style="303" bestFit="1" customWidth="1"/>
    <col min="760" max="761" width="8.42578125" style="303" customWidth="1"/>
    <col min="762" max="763" width="7.85546875" style="303" customWidth="1"/>
    <col min="764" max="1010" width="9.140625" style="303"/>
    <col min="1011" max="1011" width="35.42578125" style="303" customWidth="1"/>
    <col min="1012" max="1013" width="7.85546875" style="303" customWidth="1"/>
    <col min="1014" max="1015" width="8.140625" style="303" bestFit="1" customWidth="1"/>
    <col min="1016" max="1017" width="8.42578125" style="303" customWidth="1"/>
    <col min="1018" max="1019" width="7.85546875" style="303" customWidth="1"/>
    <col min="1020" max="1266" width="9.140625" style="303"/>
    <col min="1267" max="1267" width="35.42578125" style="303" customWidth="1"/>
    <col min="1268" max="1269" width="7.85546875" style="303" customWidth="1"/>
    <col min="1270" max="1271" width="8.140625" style="303" bestFit="1" customWidth="1"/>
    <col min="1272" max="1273" width="8.42578125" style="303" customWidth="1"/>
    <col min="1274" max="1275" width="7.85546875" style="303" customWidth="1"/>
    <col min="1276" max="1522" width="9.140625" style="303"/>
    <col min="1523" max="1523" width="35.42578125" style="303" customWidth="1"/>
    <col min="1524" max="1525" width="7.85546875" style="303" customWidth="1"/>
    <col min="1526" max="1527" width="8.140625" style="303" bestFit="1" customWidth="1"/>
    <col min="1528" max="1529" width="8.42578125" style="303" customWidth="1"/>
    <col min="1530" max="1531" width="7.85546875" style="303" customWidth="1"/>
    <col min="1532" max="1778" width="9.140625" style="303"/>
    <col min="1779" max="1779" width="35.42578125" style="303" customWidth="1"/>
    <col min="1780" max="1781" width="7.85546875" style="303" customWidth="1"/>
    <col min="1782" max="1783" width="8.140625" style="303" bestFit="1" customWidth="1"/>
    <col min="1784" max="1785" width="8.42578125" style="303" customWidth="1"/>
    <col min="1786" max="1787" width="7.85546875" style="303" customWidth="1"/>
    <col min="1788" max="2034" width="9.140625" style="303"/>
    <col min="2035" max="2035" width="35.42578125" style="303" customWidth="1"/>
    <col min="2036" max="2037" width="7.85546875" style="303" customWidth="1"/>
    <col min="2038" max="2039" width="8.140625" style="303" bestFit="1" customWidth="1"/>
    <col min="2040" max="2041" width="8.42578125" style="303" customWidth="1"/>
    <col min="2042" max="2043" width="7.85546875" style="303" customWidth="1"/>
    <col min="2044" max="2290" width="9.140625" style="303"/>
    <col min="2291" max="2291" width="35.42578125" style="303" customWidth="1"/>
    <col min="2292" max="2293" width="7.85546875" style="303" customWidth="1"/>
    <col min="2294" max="2295" width="8.140625" style="303" bestFit="1" customWidth="1"/>
    <col min="2296" max="2297" width="8.42578125" style="303" customWidth="1"/>
    <col min="2298" max="2299" width="7.85546875" style="303" customWidth="1"/>
    <col min="2300" max="2546" width="9.140625" style="303"/>
    <col min="2547" max="2547" width="35.42578125" style="303" customWidth="1"/>
    <col min="2548" max="2549" width="7.85546875" style="303" customWidth="1"/>
    <col min="2550" max="2551" width="8.140625" style="303" bestFit="1" customWidth="1"/>
    <col min="2552" max="2553" width="8.42578125" style="303" customWidth="1"/>
    <col min="2554" max="2555" width="7.85546875" style="303" customWidth="1"/>
    <col min="2556" max="2802" width="9.140625" style="303"/>
    <col min="2803" max="2803" width="35.42578125" style="303" customWidth="1"/>
    <col min="2804" max="2805" width="7.85546875" style="303" customWidth="1"/>
    <col min="2806" max="2807" width="8.140625" style="303" bestFit="1" customWidth="1"/>
    <col min="2808" max="2809" width="8.42578125" style="303" customWidth="1"/>
    <col min="2810" max="2811" width="7.85546875" style="303" customWidth="1"/>
    <col min="2812" max="3058" width="9.140625" style="303"/>
    <col min="3059" max="3059" width="35.42578125" style="303" customWidth="1"/>
    <col min="3060" max="3061" width="7.85546875" style="303" customWidth="1"/>
    <col min="3062" max="3063" width="8.140625" style="303" bestFit="1" customWidth="1"/>
    <col min="3064" max="3065" width="8.42578125" style="303" customWidth="1"/>
    <col min="3066" max="3067" width="7.85546875" style="303" customWidth="1"/>
    <col min="3068" max="3314" width="9.140625" style="303"/>
    <col min="3315" max="3315" width="35.42578125" style="303" customWidth="1"/>
    <col min="3316" max="3317" width="7.85546875" style="303" customWidth="1"/>
    <col min="3318" max="3319" width="8.140625" style="303" bestFit="1" customWidth="1"/>
    <col min="3320" max="3321" width="8.42578125" style="303" customWidth="1"/>
    <col min="3322" max="3323" width="7.85546875" style="303" customWidth="1"/>
    <col min="3324" max="3570" width="9.140625" style="303"/>
    <col min="3571" max="3571" width="35.42578125" style="303" customWidth="1"/>
    <col min="3572" max="3573" width="7.85546875" style="303" customWidth="1"/>
    <col min="3574" max="3575" width="8.140625" style="303" bestFit="1" customWidth="1"/>
    <col min="3576" max="3577" width="8.42578125" style="303" customWidth="1"/>
    <col min="3578" max="3579" width="7.85546875" style="303" customWidth="1"/>
    <col min="3580" max="3826" width="9.140625" style="303"/>
    <col min="3827" max="3827" width="35.42578125" style="303" customWidth="1"/>
    <col min="3828" max="3829" width="7.85546875" style="303" customWidth="1"/>
    <col min="3830" max="3831" width="8.140625" style="303" bestFit="1" customWidth="1"/>
    <col min="3832" max="3833" width="8.42578125" style="303" customWidth="1"/>
    <col min="3834" max="3835" width="7.85546875" style="303" customWidth="1"/>
    <col min="3836" max="4082" width="9.140625" style="303"/>
    <col min="4083" max="4083" width="35.42578125" style="303" customWidth="1"/>
    <col min="4084" max="4085" width="7.85546875" style="303" customWidth="1"/>
    <col min="4086" max="4087" width="8.140625" style="303" bestFit="1" customWidth="1"/>
    <col min="4088" max="4089" width="8.42578125" style="303" customWidth="1"/>
    <col min="4090" max="4091" width="7.85546875" style="303" customWidth="1"/>
    <col min="4092" max="4338" width="9.140625" style="303"/>
    <col min="4339" max="4339" width="35.42578125" style="303" customWidth="1"/>
    <col min="4340" max="4341" width="7.85546875" style="303" customWidth="1"/>
    <col min="4342" max="4343" width="8.140625" style="303" bestFit="1" customWidth="1"/>
    <col min="4344" max="4345" width="8.42578125" style="303" customWidth="1"/>
    <col min="4346" max="4347" width="7.85546875" style="303" customWidth="1"/>
    <col min="4348" max="4594" width="9.140625" style="303"/>
    <col min="4595" max="4595" width="35.42578125" style="303" customWidth="1"/>
    <col min="4596" max="4597" width="7.85546875" style="303" customWidth="1"/>
    <col min="4598" max="4599" width="8.140625" style="303" bestFit="1" customWidth="1"/>
    <col min="4600" max="4601" width="8.42578125" style="303" customWidth="1"/>
    <col min="4602" max="4603" width="7.85546875" style="303" customWidth="1"/>
    <col min="4604" max="4850" width="9.140625" style="303"/>
    <col min="4851" max="4851" width="35.42578125" style="303" customWidth="1"/>
    <col min="4852" max="4853" width="7.85546875" style="303" customWidth="1"/>
    <col min="4854" max="4855" width="8.140625" style="303" bestFit="1" customWidth="1"/>
    <col min="4856" max="4857" width="8.42578125" style="303" customWidth="1"/>
    <col min="4858" max="4859" width="7.85546875" style="303" customWidth="1"/>
    <col min="4860" max="5106" width="9.140625" style="303"/>
    <col min="5107" max="5107" width="35.42578125" style="303" customWidth="1"/>
    <col min="5108" max="5109" width="7.85546875" style="303" customWidth="1"/>
    <col min="5110" max="5111" width="8.140625" style="303" bestFit="1" customWidth="1"/>
    <col min="5112" max="5113" width="8.42578125" style="303" customWidth="1"/>
    <col min="5114" max="5115" width="7.85546875" style="303" customWidth="1"/>
    <col min="5116" max="5362" width="9.140625" style="303"/>
    <col min="5363" max="5363" width="35.42578125" style="303" customWidth="1"/>
    <col min="5364" max="5365" width="7.85546875" style="303" customWidth="1"/>
    <col min="5366" max="5367" width="8.140625" style="303" bestFit="1" customWidth="1"/>
    <col min="5368" max="5369" width="8.42578125" style="303" customWidth="1"/>
    <col min="5370" max="5371" width="7.85546875" style="303" customWidth="1"/>
    <col min="5372" max="5618" width="9.140625" style="303"/>
    <col min="5619" max="5619" width="35.42578125" style="303" customWidth="1"/>
    <col min="5620" max="5621" width="7.85546875" style="303" customWidth="1"/>
    <col min="5622" max="5623" width="8.140625" style="303" bestFit="1" customWidth="1"/>
    <col min="5624" max="5625" width="8.42578125" style="303" customWidth="1"/>
    <col min="5626" max="5627" width="7.85546875" style="303" customWidth="1"/>
    <col min="5628" max="5874" width="9.140625" style="303"/>
    <col min="5875" max="5875" width="35.42578125" style="303" customWidth="1"/>
    <col min="5876" max="5877" width="7.85546875" style="303" customWidth="1"/>
    <col min="5878" max="5879" width="8.140625" style="303" bestFit="1" customWidth="1"/>
    <col min="5880" max="5881" width="8.42578125" style="303" customWidth="1"/>
    <col min="5882" max="5883" width="7.85546875" style="303" customWidth="1"/>
    <col min="5884" max="6130" width="9.140625" style="303"/>
    <col min="6131" max="6131" width="35.42578125" style="303" customWidth="1"/>
    <col min="6132" max="6133" width="7.85546875" style="303" customWidth="1"/>
    <col min="6134" max="6135" width="8.140625" style="303" bestFit="1" customWidth="1"/>
    <col min="6136" max="6137" width="8.42578125" style="303" customWidth="1"/>
    <col min="6138" max="6139" width="7.85546875" style="303" customWidth="1"/>
    <col min="6140" max="6386" width="9.140625" style="303"/>
    <col min="6387" max="6387" width="35.42578125" style="303" customWidth="1"/>
    <col min="6388" max="6389" width="7.85546875" style="303" customWidth="1"/>
    <col min="6390" max="6391" width="8.140625" style="303" bestFit="1" customWidth="1"/>
    <col min="6392" max="6393" width="8.42578125" style="303" customWidth="1"/>
    <col min="6394" max="6395" width="7.85546875" style="303" customWidth="1"/>
    <col min="6396" max="6642" width="9.140625" style="303"/>
    <col min="6643" max="6643" width="35.42578125" style="303" customWidth="1"/>
    <col min="6644" max="6645" width="7.85546875" style="303" customWidth="1"/>
    <col min="6646" max="6647" width="8.140625" style="303" bestFit="1" customWidth="1"/>
    <col min="6648" max="6649" width="8.42578125" style="303" customWidth="1"/>
    <col min="6650" max="6651" width="7.85546875" style="303" customWidth="1"/>
    <col min="6652" max="6898" width="9.140625" style="303"/>
    <col min="6899" max="6899" width="35.42578125" style="303" customWidth="1"/>
    <col min="6900" max="6901" width="7.85546875" style="303" customWidth="1"/>
    <col min="6902" max="6903" width="8.140625" style="303" bestFit="1" customWidth="1"/>
    <col min="6904" max="6905" width="8.42578125" style="303" customWidth="1"/>
    <col min="6906" max="6907" width="7.85546875" style="303" customWidth="1"/>
    <col min="6908" max="7154" width="9.140625" style="303"/>
    <col min="7155" max="7155" width="35.42578125" style="303" customWidth="1"/>
    <col min="7156" max="7157" width="7.85546875" style="303" customWidth="1"/>
    <col min="7158" max="7159" width="8.140625" style="303" bestFit="1" customWidth="1"/>
    <col min="7160" max="7161" width="8.42578125" style="303" customWidth="1"/>
    <col min="7162" max="7163" width="7.85546875" style="303" customWidth="1"/>
    <col min="7164" max="7410" width="9.140625" style="303"/>
    <col min="7411" max="7411" width="35.42578125" style="303" customWidth="1"/>
    <col min="7412" max="7413" width="7.85546875" style="303" customWidth="1"/>
    <col min="7414" max="7415" width="8.140625" style="303" bestFit="1" customWidth="1"/>
    <col min="7416" max="7417" width="8.42578125" style="303" customWidth="1"/>
    <col min="7418" max="7419" width="7.85546875" style="303" customWidth="1"/>
    <col min="7420" max="7666" width="9.140625" style="303"/>
    <col min="7667" max="7667" width="35.42578125" style="303" customWidth="1"/>
    <col min="7668" max="7669" width="7.85546875" style="303" customWidth="1"/>
    <col min="7670" max="7671" width="8.140625" style="303" bestFit="1" customWidth="1"/>
    <col min="7672" max="7673" width="8.42578125" style="303" customWidth="1"/>
    <col min="7674" max="7675" width="7.85546875" style="303" customWidth="1"/>
    <col min="7676" max="7922" width="9.140625" style="303"/>
    <col min="7923" max="7923" width="35.42578125" style="303" customWidth="1"/>
    <col min="7924" max="7925" width="7.85546875" style="303" customWidth="1"/>
    <col min="7926" max="7927" width="8.140625" style="303" bestFit="1" customWidth="1"/>
    <col min="7928" max="7929" width="8.42578125" style="303" customWidth="1"/>
    <col min="7930" max="7931" width="7.85546875" style="303" customWidth="1"/>
    <col min="7932" max="8178" width="9.140625" style="303"/>
    <col min="8179" max="8179" width="35.42578125" style="303" customWidth="1"/>
    <col min="8180" max="8181" width="7.85546875" style="303" customWidth="1"/>
    <col min="8182" max="8183" width="8.140625" style="303" bestFit="1" customWidth="1"/>
    <col min="8184" max="8185" width="8.42578125" style="303" customWidth="1"/>
    <col min="8186" max="8187" width="7.85546875" style="303" customWidth="1"/>
    <col min="8188" max="8434" width="9.140625" style="303"/>
    <col min="8435" max="8435" width="35.42578125" style="303" customWidth="1"/>
    <col min="8436" max="8437" width="7.85546875" style="303" customWidth="1"/>
    <col min="8438" max="8439" width="8.140625" style="303" bestFit="1" customWidth="1"/>
    <col min="8440" max="8441" width="8.42578125" style="303" customWidth="1"/>
    <col min="8442" max="8443" width="7.85546875" style="303" customWidth="1"/>
    <col min="8444" max="8690" width="9.140625" style="303"/>
    <col min="8691" max="8691" width="35.42578125" style="303" customWidth="1"/>
    <col min="8692" max="8693" width="7.85546875" style="303" customWidth="1"/>
    <col min="8694" max="8695" width="8.140625" style="303" bestFit="1" customWidth="1"/>
    <col min="8696" max="8697" width="8.42578125" style="303" customWidth="1"/>
    <col min="8698" max="8699" width="7.85546875" style="303" customWidth="1"/>
    <col min="8700" max="8946" width="9.140625" style="303"/>
    <col min="8947" max="8947" width="35.42578125" style="303" customWidth="1"/>
    <col min="8948" max="8949" width="7.85546875" style="303" customWidth="1"/>
    <col min="8950" max="8951" width="8.140625" style="303" bestFit="1" customWidth="1"/>
    <col min="8952" max="8953" width="8.42578125" style="303" customWidth="1"/>
    <col min="8954" max="8955" width="7.85546875" style="303" customWidth="1"/>
    <col min="8956" max="9202" width="9.140625" style="303"/>
    <col min="9203" max="9203" width="35.42578125" style="303" customWidth="1"/>
    <col min="9204" max="9205" width="7.85546875" style="303" customWidth="1"/>
    <col min="9206" max="9207" width="8.140625" style="303" bestFit="1" customWidth="1"/>
    <col min="9208" max="9209" width="8.42578125" style="303" customWidth="1"/>
    <col min="9210" max="9211" width="7.85546875" style="303" customWidth="1"/>
    <col min="9212" max="9458" width="9.140625" style="303"/>
    <col min="9459" max="9459" width="35.42578125" style="303" customWidth="1"/>
    <col min="9460" max="9461" width="7.85546875" style="303" customWidth="1"/>
    <col min="9462" max="9463" width="8.140625" style="303" bestFit="1" customWidth="1"/>
    <col min="9464" max="9465" width="8.42578125" style="303" customWidth="1"/>
    <col min="9466" max="9467" width="7.85546875" style="303" customWidth="1"/>
    <col min="9468" max="9714" width="9.140625" style="303"/>
    <col min="9715" max="9715" width="35.42578125" style="303" customWidth="1"/>
    <col min="9716" max="9717" width="7.85546875" style="303" customWidth="1"/>
    <col min="9718" max="9719" width="8.140625" style="303" bestFit="1" customWidth="1"/>
    <col min="9720" max="9721" width="8.42578125" style="303" customWidth="1"/>
    <col min="9722" max="9723" width="7.85546875" style="303" customWidth="1"/>
    <col min="9724" max="9970" width="9.140625" style="303"/>
    <col min="9971" max="9971" width="35.42578125" style="303" customWidth="1"/>
    <col min="9972" max="9973" width="7.85546875" style="303" customWidth="1"/>
    <col min="9974" max="9975" width="8.140625" style="303" bestFit="1" customWidth="1"/>
    <col min="9976" max="9977" width="8.42578125" style="303" customWidth="1"/>
    <col min="9978" max="9979" width="7.85546875" style="303" customWidth="1"/>
    <col min="9980" max="10226" width="9.140625" style="303"/>
    <col min="10227" max="10227" width="35.42578125" style="303" customWidth="1"/>
    <col min="10228" max="10229" width="7.85546875" style="303" customWidth="1"/>
    <col min="10230" max="10231" width="8.140625" style="303" bestFit="1" customWidth="1"/>
    <col min="10232" max="10233" width="8.42578125" style="303" customWidth="1"/>
    <col min="10234" max="10235" width="7.85546875" style="303" customWidth="1"/>
    <col min="10236" max="10482" width="9.140625" style="303"/>
    <col min="10483" max="10483" width="35.42578125" style="303" customWidth="1"/>
    <col min="10484" max="10485" width="7.85546875" style="303" customWidth="1"/>
    <col min="10486" max="10487" width="8.140625" style="303" bestFit="1" customWidth="1"/>
    <col min="10488" max="10489" width="8.42578125" style="303" customWidth="1"/>
    <col min="10490" max="10491" width="7.85546875" style="303" customWidth="1"/>
    <col min="10492" max="10738" width="9.140625" style="303"/>
    <col min="10739" max="10739" width="35.42578125" style="303" customWidth="1"/>
    <col min="10740" max="10741" width="7.85546875" style="303" customWidth="1"/>
    <col min="10742" max="10743" width="8.140625" style="303" bestFit="1" customWidth="1"/>
    <col min="10744" max="10745" width="8.42578125" style="303" customWidth="1"/>
    <col min="10746" max="10747" width="7.85546875" style="303" customWidth="1"/>
    <col min="10748" max="10994" width="9.140625" style="303"/>
    <col min="10995" max="10995" width="35.42578125" style="303" customWidth="1"/>
    <col min="10996" max="10997" width="7.85546875" style="303" customWidth="1"/>
    <col min="10998" max="10999" width="8.140625" style="303" bestFit="1" customWidth="1"/>
    <col min="11000" max="11001" width="8.42578125" style="303" customWidth="1"/>
    <col min="11002" max="11003" width="7.85546875" style="303" customWidth="1"/>
    <col min="11004" max="11250" width="9.140625" style="303"/>
    <col min="11251" max="11251" width="35.42578125" style="303" customWidth="1"/>
    <col min="11252" max="11253" width="7.85546875" style="303" customWidth="1"/>
    <col min="11254" max="11255" width="8.140625" style="303" bestFit="1" customWidth="1"/>
    <col min="11256" max="11257" width="8.42578125" style="303" customWidth="1"/>
    <col min="11258" max="11259" width="7.85546875" style="303" customWidth="1"/>
    <col min="11260" max="11506" width="9.140625" style="303"/>
    <col min="11507" max="11507" width="35.42578125" style="303" customWidth="1"/>
    <col min="11508" max="11509" width="7.85546875" style="303" customWidth="1"/>
    <col min="11510" max="11511" width="8.140625" style="303" bestFit="1" customWidth="1"/>
    <col min="11512" max="11513" width="8.42578125" style="303" customWidth="1"/>
    <col min="11514" max="11515" width="7.85546875" style="303" customWidth="1"/>
    <col min="11516" max="11762" width="9.140625" style="303"/>
    <col min="11763" max="11763" width="35.42578125" style="303" customWidth="1"/>
    <col min="11764" max="11765" width="7.85546875" style="303" customWidth="1"/>
    <col min="11766" max="11767" width="8.140625" style="303" bestFit="1" customWidth="1"/>
    <col min="11768" max="11769" width="8.42578125" style="303" customWidth="1"/>
    <col min="11770" max="11771" width="7.85546875" style="303" customWidth="1"/>
    <col min="11772" max="12018" width="9.140625" style="303"/>
    <col min="12019" max="12019" width="35.42578125" style="303" customWidth="1"/>
    <col min="12020" max="12021" width="7.85546875" style="303" customWidth="1"/>
    <col min="12022" max="12023" width="8.140625" style="303" bestFit="1" customWidth="1"/>
    <col min="12024" max="12025" width="8.42578125" style="303" customWidth="1"/>
    <col min="12026" max="12027" width="7.85546875" style="303" customWidth="1"/>
    <col min="12028" max="12274" width="9.140625" style="303"/>
    <col min="12275" max="12275" width="35.42578125" style="303" customWidth="1"/>
    <col min="12276" max="12277" width="7.85546875" style="303" customWidth="1"/>
    <col min="12278" max="12279" width="8.140625" style="303" bestFit="1" customWidth="1"/>
    <col min="12280" max="12281" width="8.42578125" style="303" customWidth="1"/>
    <col min="12282" max="12283" width="7.85546875" style="303" customWidth="1"/>
    <col min="12284" max="12530" width="9.140625" style="303"/>
    <col min="12531" max="12531" width="35.42578125" style="303" customWidth="1"/>
    <col min="12532" max="12533" width="7.85546875" style="303" customWidth="1"/>
    <col min="12534" max="12535" width="8.140625" style="303" bestFit="1" customWidth="1"/>
    <col min="12536" max="12537" width="8.42578125" style="303" customWidth="1"/>
    <col min="12538" max="12539" width="7.85546875" style="303" customWidth="1"/>
    <col min="12540" max="12786" width="9.140625" style="303"/>
    <col min="12787" max="12787" width="35.42578125" style="303" customWidth="1"/>
    <col min="12788" max="12789" width="7.85546875" style="303" customWidth="1"/>
    <col min="12790" max="12791" width="8.140625" style="303" bestFit="1" customWidth="1"/>
    <col min="12792" max="12793" width="8.42578125" style="303" customWidth="1"/>
    <col min="12794" max="12795" width="7.85546875" style="303" customWidth="1"/>
    <col min="12796" max="13042" width="9.140625" style="303"/>
    <col min="13043" max="13043" width="35.42578125" style="303" customWidth="1"/>
    <col min="13044" max="13045" width="7.85546875" style="303" customWidth="1"/>
    <col min="13046" max="13047" width="8.140625" style="303" bestFit="1" customWidth="1"/>
    <col min="13048" max="13049" width="8.42578125" style="303" customWidth="1"/>
    <col min="13050" max="13051" width="7.85546875" style="303" customWidth="1"/>
    <col min="13052" max="13298" width="9.140625" style="303"/>
    <col min="13299" max="13299" width="35.42578125" style="303" customWidth="1"/>
    <col min="13300" max="13301" width="7.85546875" style="303" customWidth="1"/>
    <col min="13302" max="13303" width="8.140625" style="303" bestFit="1" customWidth="1"/>
    <col min="13304" max="13305" width="8.42578125" style="303" customWidth="1"/>
    <col min="13306" max="13307" width="7.85546875" style="303" customWidth="1"/>
    <col min="13308" max="13554" width="9.140625" style="303"/>
    <col min="13555" max="13555" width="35.42578125" style="303" customWidth="1"/>
    <col min="13556" max="13557" width="7.85546875" style="303" customWidth="1"/>
    <col min="13558" max="13559" width="8.140625" style="303" bestFit="1" customWidth="1"/>
    <col min="13560" max="13561" width="8.42578125" style="303" customWidth="1"/>
    <col min="13562" max="13563" width="7.85546875" style="303" customWidth="1"/>
    <col min="13564" max="13810" width="9.140625" style="303"/>
    <col min="13811" max="13811" width="35.42578125" style="303" customWidth="1"/>
    <col min="13812" max="13813" width="7.85546875" style="303" customWidth="1"/>
    <col min="13814" max="13815" width="8.140625" style="303" bestFit="1" customWidth="1"/>
    <col min="13816" max="13817" width="8.42578125" style="303" customWidth="1"/>
    <col min="13818" max="13819" width="7.85546875" style="303" customWidth="1"/>
    <col min="13820" max="14066" width="9.140625" style="303"/>
    <col min="14067" max="14067" width="35.42578125" style="303" customWidth="1"/>
    <col min="14068" max="14069" width="7.85546875" style="303" customWidth="1"/>
    <col min="14070" max="14071" width="8.140625" style="303" bestFit="1" customWidth="1"/>
    <col min="14072" max="14073" width="8.42578125" style="303" customWidth="1"/>
    <col min="14074" max="14075" width="7.85546875" style="303" customWidth="1"/>
    <col min="14076" max="14322" width="9.140625" style="303"/>
    <col min="14323" max="14323" width="35.42578125" style="303" customWidth="1"/>
    <col min="14324" max="14325" width="7.85546875" style="303" customWidth="1"/>
    <col min="14326" max="14327" width="8.140625" style="303" bestFit="1" customWidth="1"/>
    <col min="14328" max="14329" width="8.42578125" style="303" customWidth="1"/>
    <col min="14330" max="14331" width="7.85546875" style="303" customWidth="1"/>
    <col min="14332" max="14578" width="9.140625" style="303"/>
    <col min="14579" max="14579" width="35.42578125" style="303" customWidth="1"/>
    <col min="14580" max="14581" width="7.85546875" style="303" customWidth="1"/>
    <col min="14582" max="14583" width="8.140625" style="303" bestFit="1" customWidth="1"/>
    <col min="14584" max="14585" width="8.42578125" style="303" customWidth="1"/>
    <col min="14586" max="14587" width="7.85546875" style="303" customWidth="1"/>
    <col min="14588" max="14834" width="9.140625" style="303"/>
    <col min="14835" max="14835" width="35.42578125" style="303" customWidth="1"/>
    <col min="14836" max="14837" width="7.85546875" style="303" customWidth="1"/>
    <col min="14838" max="14839" width="8.140625" style="303" bestFit="1" customWidth="1"/>
    <col min="14840" max="14841" width="8.42578125" style="303" customWidth="1"/>
    <col min="14842" max="14843" width="7.85546875" style="303" customWidth="1"/>
    <col min="14844" max="15090" width="9.140625" style="303"/>
    <col min="15091" max="15091" width="35.42578125" style="303" customWidth="1"/>
    <col min="15092" max="15093" width="7.85546875" style="303" customWidth="1"/>
    <col min="15094" max="15095" width="8.140625" style="303" bestFit="1" customWidth="1"/>
    <col min="15096" max="15097" width="8.42578125" style="303" customWidth="1"/>
    <col min="15098" max="15099" width="7.85546875" style="303" customWidth="1"/>
    <col min="15100" max="15346" width="9.140625" style="303"/>
    <col min="15347" max="15347" width="35.42578125" style="303" customWidth="1"/>
    <col min="15348" max="15349" width="7.85546875" style="303" customWidth="1"/>
    <col min="15350" max="15351" width="8.140625" style="303" bestFit="1" customWidth="1"/>
    <col min="15352" max="15353" width="8.42578125" style="303" customWidth="1"/>
    <col min="15354" max="15355" width="7.85546875" style="303" customWidth="1"/>
    <col min="15356" max="15602" width="9.140625" style="303"/>
    <col min="15603" max="15603" width="35.42578125" style="303" customWidth="1"/>
    <col min="15604" max="15605" width="7.85546875" style="303" customWidth="1"/>
    <col min="15606" max="15607" width="8.140625" style="303" bestFit="1" customWidth="1"/>
    <col min="15608" max="15609" width="8.42578125" style="303" customWidth="1"/>
    <col min="15610" max="15611" width="7.85546875" style="303" customWidth="1"/>
    <col min="15612" max="15858" width="9.140625" style="303"/>
    <col min="15859" max="15859" width="35.42578125" style="303" customWidth="1"/>
    <col min="15860" max="15861" width="7.85546875" style="303" customWidth="1"/>
    <col min="15862" max="15863" width="8.140625" style="303" bestFit="1" customWidth="1"/>
    <col min="15864" max="15865" width="8.42578125" style="303" customWidth="1"/>
    <col min="15866" max="15867" width="7.85546875" style="303" customWidth="1"/>
    <col min="15868" max="16114" width="9.140625" style="303"/>
    <col min="16115" max="16115" width="35.42578125" style="303" customWidth="1"/>
    <col min="16116" max="16117" width="7.85546875" style="303" customWidth="1"/>
    <col min="16118" max="16119" width="8.140625" style="303" bestFit="1" customWidth="1"/>
    <col min="16120" max="16121" width="8.42578125" style="303" customWidth="1"/>
    <col min="16122" max="16123" width="7.85546875" style="303" customWidth="1"/>
    <col min="16124" max="16384" width="9.140625" style="303"/>
  </cols>
  <sheetData>
    <row r="1" spans="1:9">
      <c r="A1" s="663" t="s">
        <v>703</v>
      </c>
      <c r="C1" s="373"/>
      <c r="D1" s="373"/>
      <c r="E1" s="1317" t="s">
        <v>170</v>
      </c>
      <c r="F1" s="1317"/>
      <c r="G1" s="339"/>
      <c r="H1" s="339"/>
      <c r="I1" s="339"/>
    </row>
    <row r="2" spans="1:9">
      <c r="B2" s="304"/>
    </row>
    <row r="3" spans="1:9" ht="42" customHeight="1">
      <c r="B3" s="1337" t="s">
        <v>169</v>
      </c>
      <c r="C3" s="1337"/>
      <c r="D3" s="1337"/>
      <c r="E3" s="1337"/>
      <c r="F3" s="1337"/>
    </row>
    <row r="4" spans="1:9" ht="15" thickBot="1"/>
    <row r="5" spans="1:9" s="308" customFormat="1" ht="63.75" customHeight="1">
      <c r="B5" s="1331" t="s">
        <v>40</v>
      </c>
      <c r="C5" s="1338" t="s">
        <v>171</v>
      </c>
      <c r="D5" s="1331"/>
      <c r="E5" s="1338" t="s">
        <v>172</v>
      </c>
      <c r="F5" s="1339"/>
    </row>
    <row r="6" spans="1:9" s="310" customFormat="1" ht="13.5" thickBot="1">
      <c r="B6" s="1332"/>
      <c r="C6" s="1001">
        <v>2022</v>
      </c>
      <c r="D6" s="941">
        <v>2023</v>
      </c>
      <c r="E6" s="942" t="s">
        <v>39</v>
      </c>
      <c r="F6" s="945" t="s">
        <v>701</v>
      </c>
    </row>
    <row r="7" spans="1:9" s="310" customFormat="1" ht="18.75" customHeight="1" thickBot="1">
      <c r="B7" s="473" t="s">
        <v>173</v>
      </c>
      <c r="C7" s="1002">
        <v>21855</v>
      </c>
      <c r="D7" s="1003">
        <v>18931</v>
      </c>
      <c r="E7" s="1004">
        <v>36681</v>
      </c>
      <c r="F7" s="1003">
        <v>40751</v>
      </c>
    </row>
    <row r="8" spans="1:9" s="318" customFormat="1" ht="13.5" customHeight="1" thickBot="1">
      <c r="B8" s="1323" t="s">
        <v>145</v>
      </c>
      <c r="C8" s="1323"/>
      <c r="D8" s="1323"/>
      <c r="E8" s="1323"/>
      <c r="F8" s="1323"/>
    </row>
    <row r="9" spans="1:9" s="318" customFormat="1" ht="12.75">
      <c r="B9" s="464" t="s">
        <v>43</v>
      </c>
      <c r="C9" s="321">
        <v>0.48859999999999998</v>
      </c>
      <c r="D9" s="374">
        <v>0.49087900000000001</v>
      </c>
      <c r="E9" s="321">
        <v>0.60326000000000002</v>
      </c>
      <c r="F9" s="375">
        <v>0.55868899999999999</v>
      </c>
    </row>
    <row r="10" spans="1:9" s="318" customFormat="1" ht="12.75">
      <c r="B10" s="868" t="s">
        <v>45</v>
      </c>
      <c r="C10" s="892">
        <v>0.95542000000000005</v>
      </c>
      <c r="D10" s="1005">
        <v>0.96416900000000005</v>
      </c>
      <c r="E10" s="1006">
        <v>1.5205500000000001</v>
      </c>
      <c r="F10" s="892">
        <v>1.2659750000000001</v>
      </c>
    </row>
    <row r="11" spans="1:9" s="318" customFormat="1" ht="12.75">
      <c r="B11" s="861" t="s">
        <v>146</v>
      </c>
      <c r="C11" s="321">
        <v>0.21217</v>
      </c>
      <c r="D11" s="376">
        <v>0.21890699999999999</v>
      </c>
      <c r="E11" s="321">
        <v>0.25578000000000001</v>
      </c>
      <c r="F11" s="377">
        <v>0.19816300000000001</v>
      </c>
    </row>
    <row r="12" spans="1:9" s="318" customFormat="1" ht="12.75">
      <c r="B12" s="861" t="s">
        <v>49</v>
      </c>
      <c r="C12" s="948">
        <v>1.9554199999999999</v>
      </c>
      <c r="D12" s="1005">
        <v>1.9641690000000001</v>
      </c>
      <c r="E12" s="1006">
        <v>2.5205500000000001</v>
      </c>
      <c r="F12" s="948">
        <v>2.2659750000000001</v>
      </c>
    </row>
    <row r="13" spans="1:9" s="318" customFormat="1" ht="12.75">
      <c r="B13" s="861" t="s">
        <v>51</v>
      </c>
      <c r="C13" s="948">
        <v>0.45018000000000002</v>
      </c>
      <c r="D13" s="1005">
        <v>0.46038000000000001</v>
      </c>
      <c r="E13" s="1006">
        <v>0.60814000000000001</v>
      </c>
      <c r="F13" s="948">
        <v>0.49832199999999999</v>
      </c>
    </row>
    <row r="14" spans="1:9" s="318" customFormat="1" ht="12.75">
      <c r="B14" s="465" t="s">
        <v>53</v>
      </c>
      <c r="C14" s="378">
        <v>0.20355999999999999</v>
      </c>
      <c r="D14" s="1007">
        <v>0.208677</v>
      </c>
      <c r="E14" s="1008">
        <v>0.24127000000000001</v>
      </c>
      <c r="F14" s="378">
        <v>0.184221</v>
      </c>
    </row>
    <row r="15" spans="1:9" s="318" customFormat="1" ht="12.75">
      <c r="B15" s="465" t="s">
        <v>55</v>
      </c>
      <c r="C15" s="892">
        <v>4.1286800000000001</v>
      </c>
      <c r="D15" s="1005">
        <v>5.0316000000000001</v>
      </c>
      <c r="E15" s="1006">
        <v>5.06257</v>
      </c>
      <c r="F15" s="892">
        <v>6.7993350000000001</v>
      </c>
    </row>
    <row r="16" spans="1:9" s="318" customFormat="1" ht="13.5" thickBot="1">
      <c r="B16" s="465" t="s">
        <v>57</v>
      </c>
      <c r="C16" s="1009">
        <v>9.5596899999999998</v>
      </c>
      <c r="D16" s="1010">
        <v>7.6943900000000003</v>
      </c>
      <c r="E16" s="1011">
        <v>11.68647</v>
      </c>
      <c r="F16" s="1009">
        <v>17.088971999999998</v>
      </c>
    </row>
    <row r="17" spans="2:11" s="318" customFormat="1" ht="13.5" customHeight="1" thickBot="1">
      <c r="B17" s="1323" t="s">
        <v>147</v>
      </c>
      <c r="C17" s="1323"/>
      <c r="D17" s="1323"/>
      <c r="E17" s="1323"/>
      <c r="F17" s="1323"/>
    </row>
    <row r="18" spans="2:11" s="318" customFormat="1" ht="12.75">
      <c r="B18" s="464" t="s">
        <v>62</v>
      </c>
      <c r="C18" s="379">
        <v>1.33019</v>
      </c>
      <c r="D18" s="1012">
        <v>1.3058479999999999</v>
      </c>
      <c r="E18" s="380">
        <v>1.27427</v>
      </c>
      <c r="F18" s="381">
        <v>1.352741</v>
      </c>
      <c r="I18" s="355"/>
      <c r="J18" s="355"/>
      <c r="K18" s="355"/>
    </row>
    <row r="19" spans="2:11" s="318" customFormat="1" ht="12.75">
      <c r="B19" s="861" t="s">
        <v>64</v>
      </c>
      <c r="C19" s="1013">
        <v>0.88261999999999996</v>
      </c>
      <c r="D19" s="1014">
        <v>0.880332</v>
      </c>
      <c r="E19" s="1015">
        <v>0.93079000000000001</v>
      </c>
      <c r="F19" s="1013">
        <v>1.0007680000000001</v>
      </c>
    </row>
    <row r="20" spans="2:11" s="318" customFormat="1" ht="12.75">
      <c r="B20" s="861" t="s">
        <v>66</v>
      </c>
      <c r="C20" s="382">
        <v>0.23164000000000001</v>
      </c>
      <c r="D20" s="1005">
        <v>0.24938299999999999</v>
      </c>
      <c r="E20" s="1016">
        <v>0.30979000000000001</v>
      </c>
      <c r="F20" s="382">
        <v>0.34237699999999999</v>
      </c>
    </row>
    <row r="21" spans="2:11" s="318" customFormat="1" ht="13.5" thickBot="1">
      <c r="B21" s="465" t="s">
        <v>150</v>
      </c>
      <c r="C21" s="971">
        <v>210769.682608</v>
      </c>
      <c r="D21" s="969">
        <v>199982.324215</v>
      </c>
      <c r="E21" s="967">
        <v>50834.745324000003</v>
      </c>
      <c r="F21" s="971">
        <v>68911.936589000004</v>
      </c>
    </row>
    <row r="22" spans="2:11" s="318" customFormat="1" ht="13.5" customHeight="1" thickBot="1">
      <c r="B22" s="1323" t="s">
        <v>148</v>
      </c>
      <c r="C22" s="1323"/>
      <c r="D22" s="1323"/>
      <c r="E22" s="1323"/>
      <c r="F22" s="1323"/>
    </row>
    <row r="23" spans="2:11" s="318" customFormat="1" ht="12.75">
      <c r="B23" s="470" t="s">
        <v>79</v>
      </c>
      <c r="C23" s="383">
        <v>0.93869000000000002</v>
      </c>
      <c r="D23" s="1017">
        <v>0.87385400000000002</v>
      </c>
      <c r="E23" s="384">
        <v>0.99282999999999999</v>
      </c>
      <c r="F23" s="385">
        <v>0.88886200000000004</v>
      </c>
    </row>
    <row r="24" spans="2:11" s="318" customFormat="1" ht="12.75">
      <c r="B24" s="976" t="s">
        <v>87</v>
      </c>
      <c r="C24" s="386">
        <v>1.9923299999999999</v>
      </c>
      <c r="D24" s="1018">
        <v>1.8009550000000001</v>
      </c>
      <c r="E24" s="1019">
        <v>2.9868000000000001</v>
      </c>
      <c r="F24" s="386">
        <v>2.8167309999999999</v>
      </c>
    </row>
    <row r="25" spans="2:11" s="318" customFormat="1" ht="12.75">
      <c r="B25" s="976" t="s">
        <v>81</v>
      </c>
      <c r="C25" s="387">
        <v>5.9788600000000001</v>
      </c>
      <c r="D25" s="1018">
        <v>5.8979480000000004</v>
      </c>
      <c r="E25" s="1020">
        <v>6.1939599999999997</v>
      </c>
      <c r="F25" s="387">
        <v>5.6166179999999999</v>
      </c>
    </row>
    <row r="26" spans="2:11" s="318" customFormat="1" ht="12.75">
      <c r="B26" s="976" t="s">
        <v>83</v>
      </c>
      <c r="C26" s="388">
        <v>4.32165</v>
      </c>
      <c r="D26" s="1018">
        <v>4.2216550000000002</v>
      </c>
      <c r="E26" s="1021">
        <v>3.6263000000000001</v>
      </c>
      <c r="F26" s="388">
        <v>3.1822430000000002</v>
      </c>
    </row>
    <row r="27" spans="2:11" s="318" customFormat="1" ht="12.75">
      <c r="B27" s="976" t="s">
        <v>85</v>
      </c>
      <c r="C27" s="389">
        <v>4.3796600000000003</v>
      </c>
      <c r="D27" s="1018">
        <v>4.2715399999999999</v>
      </c>
      <c r="E27" s="1022">
        <v>3.64283</v>
      </c>
      <c r="F27" s="389">
        <v>3.1975500000000001</v>
      </c>
    </row>
    <row r="28" spans="2:11" s="318" customFormat="1" ht="12.75">
      <c r="B28" s="976" t="s">
        <v>89</v>
      </c>
      <c r="C28" s="390">
        <v>8.0980600000000003</v>
      </c>
      <c r="D28" s="1018">
        <v>8.2056100000000001</v>
      </c>
      <c r="E28" s="1023">
        <v>7.7606299999999999</v>
      </c>
      <c r="F28" s="390">
        <v>5.6043880000000001</v>
      </c>
    </row>
    <row r="29" spans="2:11" s="318" customFormat="1" ht="12.75">
      <c r="B29" s="976" t="s">
        <v>151</v>
      </c>
      <c r="C29" s="1024">
        <v>1.8355399999999999</v>
      </c>
      <c r="D29" s="1018">
        <v>1.716397</v>
      </c>
      <c r="E29" s="1023">
        <v>2.5024700000000002</v>
      </c>
      <c r="F29" s="1024">
        <v>2.0141390000000001</v>
      </c>
    </row>
    <row r="30" spans="2:11" s="318" customFormat="1" ht="12.75">
      <c r="B30" s="979" t="s">
        <v>152</v>
      </c>
      <c r="C30" s="391">
        <v>61.048400000000001</v>
      </c>
      <c r="D30" s="1018">
        <v>61.885927000000002</v>
      </c>
      <c r="E30" s="1025">
        <v>58.928429999999999</v>
      </c>
      <c r="F30" s="391">
        <v>64.985731000000001</v>
      </c>
    </row>
    <row r="31" spans="2:11" s="318" customFormat="1" ht="12.75">
      <c r="B31" s="979" t="s">
        <v>153</v>
      </c>
      <c r="C31" s="392">
        <v>84.458470000000005</v>
      </c>
      <c r="D31" s="1018">
        <v>86.458985999999996</v>
      </c>
      <c r="E31" s="1026">
        <v>100.65358999999999</v>
      </c>
      <c r="F31" s="392">
        <v>114.698956</v>
      </c>
    </row>
    <row r="32" spans="2:11" s="318" customFormat="1" ht="12.75">
      <c r="B32" s="979" t="s">
        <v>154</v>
      </c>
      <c r="C32" s="392">
        <v>83.339820000000003</v>
      </c>
      <c r="D32" s="1018">
        <v>85.449284000000006</v>
      </c>
      <c r="E32" s="1026">
        <v>100.19696</v>
      </c>
      <c r="F32" s="392">
        <v>114.14989</v>
      </c>
    </row>
    <row r="33" spans="2:6" s="318" customFormat="1" ht="12.75">
      <c r="B33" s="979" t="s">
        <v>155</v>
      </c>
      <c r="C33" s="393">
        <v>132.55976999999999</v>
      </c>
      <c r="D33" s="1018">
        <v>139.37618499999999</v>
      </c>
      <c r="E33" s="1027">
        <v>168.71598</v>
      </c>
      <c r="F33" s="393">
        <v>187.050174</v>
      </c>
    </row>
    <row r="34" spans="2:6" s="318" customFormat="1" ht="22.5">
      <c r="B34" s="979" t="s">
        <v>93</v>
      </c>
      <c r="C34" s="1028">
        <v>1.32823</v>
      </c>
      <c r="D34" s="1029">
        <v>1.2984329999999999</v>
      </c>
      <c r="E34" s="1030">
        <v>1.51081</v>
      </c>
      <c r="F34" s="1028">
        <v>1.649513</v>
      </c>
    </row>
    <row r="35" spans="2:6" s="318" customFormat="1" ht="13.5" thickBot="1">
      <c r="B35" s="471" t="s">
        <v>156</v>
      </c>
      <c r="C35" s="1031">
        <v>0.48870999999999998</v>
      </c>
      <c r="D35" s="1031">
        <v>0.50181500000000001</v>
      </c>
      <c r="E35" s="394">
        <v>0.35285</v>
      </c>
      <c r="F35" s="395">
        <v>0.333484</v>
      </c>
    </row>
    <row r="36" spans="2:6" s="318" customFormat="1" ht="13.5" customHeight="1" thickBot="1">
      <c r="B36" s="1323" t="s">
        <v>149</v>
      </c>
      <c r="C36" s="1323"/>
      <c r="D36" s="1323"/>
      <c r="E36" s="1323"/>
      <c r="F36" s="1323"/>
    </row>
    <row r="37" spans="2:6" s="318" customFormat="1" ht="12.75">
      <c r="B37" s="464" t="s">
        <v>98</v>
      </c>
      <c r="C37" s="396">
        <v>4.4396399999999996E-2</v>
      </c>
      <c r="D37" s="397">
        <v>4.565056E-2</v>
      </c>
      <c r="E37" s="398">
        <v>3.8377500000000002E-2</v>
      </c>
      <c r="F37" s="399">
        <v>5.0909389999999999E-2</v>
      </c>
    </row>
    <row r="38" spans="2:6" s="318" customFormat="1" ht="12.75">
      <c r="B38" s="861" t="s">
        <v>100</v>
      </c>
      <c r="C38" s="1032">
        <v>8.6813699999999994E-2</v>
      </c>
      <c r="D38" s="378">
        <v>8.9665440000000013E-2</v>
      </c>
      <c r="E38" s="1033">
        <v>9.6732200000000004E-2</v>
      </c>
      <c r="F38" s="378">
        <v>0.1153594</v>
      </c>
    </row>
    <row r="39" spans="2:6" s="318" customFormat="1" ht="12.75">
      <c r="B39" s="861" t="s">
        <v>102</v>
      </c>
      <c r="C39" s="321">
        <v>4.7296100000000001E-2</v>
      </c>
      <c r="D39" s="927">
        <v>5.2240510000000004E-2</v>
      </c>
      <c r="E39" s="926">
        <v>3.8654799999999996E-2</v>
      </c>
      <c r="F39" s="334">
        <v>5.7274789999999999E-2</v>
      </c>
    </row>
    <row r="40" spans="2:6" s="318" customFormat="1" ht="12.75">
      <c r="B40" s="861" t="s">
        <v>104</v>
      </c>
      <c r="C40" s="1032">
        <v>7.4660400000000002E-2</v>
      </c>
      <c r="D40" s="378">
        <v>7.8043340000000003E-2</v>
      </c>
      <c r="E40" s="1033">
        <v>6.7195400000000002E-2</v>
      </c>
      <c r="F40" s="378">
        <v>9.3078749999999988E-2</v>
      </c>
    </row>
    <row r="41" spans="2:6" s="318" customFormat="1" ht="12.75">
      <c r="B41" s="465" t="s">
        <v>106</v>
      </c>
      <c r="C41" s="1032">
        <v>4.84635E-2</v>
      </c>
      <c r="D41" s="378">
        <v>5.0868999999999998E-2</v>
      </c>
      <c r="E41" s="1033">
        <v>3.58213E-2</v>
      </c>
      <c r="F41" s="378">
        <v>5.1228000000000003E-2</v>
      </c>
    </row>
    <row r="42" spans="2:6" s="318" customFormat="1" ht="13.5" thickBot="1">
      <c r="B42" s="472" t="s">
        <v>108</v>
      </c>
      <c r="C42" s="400">
        <v>5.1628899999999998E-2</v>
      </c>
      <c r="D42" s="315">
        <v>5.8212E-2</v>
      </c>
      <c r="E42" s="314">
        <v>3.6080000000000001E-2</v>
      </c>
      <c r="F42" s="401">
        <v>5.7632999999999997E-2</v>
      </c>
    </row>
    <row r="43" spans="2:6">
      <c r="B43" s="939"/>
      <c r="C43" s="939"/>
      <c r="D43" s="939"/>
      <c r="E43" s="939"/>
      <c r="F43" s="939"/>
    </row>
    <row r="44" spans="2:6" ht="74.25" customHeight="1">
      <c r="B44" s="1322" t="s">
        <v>710</v>
      </c>
      <c r="C44" s="1322"/>
      <c r="D44" s="1322"/>
      <c r="E44" s="1322"/>
      <c r="F44" s="1322"/>
    </row>
  </sheetData>
  <mergeCells count="10">
    <mergeCell ref="B17:F17"/>
    <mergeCell ref="B22:F22"/>
    <mergeCell ref="B36:F36"/>
    <mergeCell ref="B44:F44"/>
    <mergeCell ref="E1:F1"/>
    <mergeCell ref="B3:F3"/>
    <mergeCell ref="B5:B6"/>
    <mergeCell ref="C5:D5"/>
    <mergeCell ref="E5:F5"/>
    <mergeCell ref="B8:F8"/>
  </mergeCells>
  <hyperlinks>
    <hyperlink ref="A1" location="Contents!A1" display="Contents"/>
  </hyperlinks>
  <pageMargins left="0.7" right="0.7" top="0.75" bottom="0.75" header="0.3" footer="0.3"/>
  <pageSetup scale="84"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Contents</vt: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10'!Print_Area</vt:lpstr>
      <vt:lpstr>'Annex 2'!Print_Area</vt:lpstr>
      <vt:lpstr>'Annex 3'!Print_Area</vt:lpstr>
      <vt:lpstr>'Annex 4'!Print_Area</vt:lpstr>
      <vt:lpstr>'Annex 5'!Print_Area</vt:lpstr>
      <vt:lpstr>'Annex 6'!Print_Area</vt:lpstr>
      <vt:lpstr>'Annex 8'!Print_Area</vt:lpstr>
      <vt:lpstr>'Annex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Mladen Georgievski</cp:lastModifiedBy>
  <cp:lastPrinted>2021-06-24T12:46:50Z</cp:lastPrinted>
  <dcterms:created xsi:type="dcterms:W3CDTF">2020-06-27T11:34:29Z</dcterms:created>
  <dcterms:modified xsi:type="dcterms:W3CDTF">2025-01-28T09:46:40Z</dcterms:modified>
</cp:coreProperties>
</file>