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8795" windowHeight="10995" tabRatio="776" firstSheet="4" activeTab="10"/>
  </bookViews>
  <sheets>
    <sheet name="Анекс бр.1" sheetId="1" r:id="rId1"/>
    <sheet name="Анекс бр.2" sheetId="2" r:id="rId2"/>
    <sheet name="Анекс бр.3" sheetId="4" r:id="rId3"/>
    <sheet name="Анекс бр.4" sheetId="3" r:id="rId4"/>
    <sheet name="Анекс бр.5" sheetId="5" r:id="rId5"/>
    <sheet name="Анекс бр.6" sheetId="6" r:id="rId6"/>
    <sheet name="Анекс бр.7" sheetId="7" r:id="rId7"/>
    <sheet name="Анекс бр.8" sheetId="8" r:id="rId8"/>
    <sheet name="Анекс бр.9" sheetId="9" r:id="rId9"/>
    <sheet name="Анекс бр.10" sheetId="10" r:id="rId10"/>
    <sheet name="Анекс бр.11" sheetId="29" r:id="rId11"/>
    <sheet name="Анекс  бр.12" sheetId="23" r:id="rId12"/>
    <sheet name="Анекс бр.13" sheetId="24" r:id="rId13"/>
    <sheet name="Анекс бр.14" sheetId="25" r:id="rId14"/>
    <sheet name="Анекс бр.15" sheetId="26" r:id="rId15"/>
    <sheet name="Анекс бр.16" sheetId="27" r:id="rId16"/>
    <sheet name="Анекс бр.17" sheetId="12" r:id="rId17"/>
    <sheet name="Анекс бр.18" sheetId="13" r:id="rId18"/>
    <sheet name="Анекс бр.19" sheetId="14" r:id="rId19"/>
    <sheet name="Анекс бр.20" sheetId="15" r:id="rId20"/>
    <sheet name="Анеkс бр. 21" sheetId="16" r:id="rId21"/>
    <sheet name="Анекс бр. 22" sheetId="17" r:id="rId22"/>
    <sheet name="Анекс бр. 23" sheetId="18" r:id="rId23"/>
    <sheet name="Анекс бр. 24" sheetId="19" r:id="rId24"/>
    <sheet name="Анекс бр. 25" sheetId="22" r:id="rId25"/>
    <sheet name="Sheet1" sheetId="28" r:id="rId26"/>
  </sheets>
  <externalReferences>
    <externalReference r:id="rId27"/>
    <externalReference r:id="rId28"/>
    <externalReference r:id="rId29"/>
    <externalReference r:id="rId30"/>
  </externalReferences>
  <definedNames>
    <definedName name="_xlnm.Print_Area" localSheetId="22">'Анекс бр. 23'!$B:$K</definedName>
    <definedName name="_xlnm.Print_Area" localSheetId="0">'Анекс бр.1'!$B:$M</definedName>
    <definedName name="_xlnm.Print_Area" localSheetId="1">'Анекс бр.2'!$A:$M</definedName>
    <definedName name="_xlnm.Print_Area" localSheetId="2">'Анекс бр.3'!$A:$M</definedName>
    <definedName name="_xlnm.Print_Area" localSheetId="3">'Анекс бр.4'!$A$1:$J$19</definedName>
    <definedName name="_xlnm.Print_Titles" localSheetId="0">'Анекс бр.1'!$5:$7</definedName>
    <definedName name="_xlnm.Print_Titles" localSheetId="1">'Анекс бр.2'!$5:$7</definedName>
  </definedNames>
  <calcPr calcId="125725"/>
</workbook>
</file>

<file path=xl/calcChain.xml><?xml version="1.0" encoding="utf-8"?>
<calcChain xmlns="http://schemas.openxmlformats.org/spreadsheetml/2006/main">
  <c r="I19" i="29"/>
  <c r="H19"/>
  <c r="G19"/>
  <c r="F19"/>
  <c r="E19"/>
  <c r="D19"/>
  <c r="I18"/>
  <c r="H18"/>
  <c r="G18"/>
  <c r="F18"/>
  <c r="E18"/>
  <c r="D18"/>
  <c r="I17"/>
  <c r="H17"/>
  <c r="H20" s="1"/>
  <c r="G17"/>
  <c r="F17"/>
  <c r="F20" s="1"/>
  <c r="E17"/>
  <c r="E20" s="1"/>
  <c r="D17"/>
  <c r="D20" s="1"/>
  <c r="I15"/>
  <c r="H15"/>
  <c r="G15"/>
  <c r="F15"/>
  <c r="E15"/>
  <c r="D15"/>
  <c r="I14"/>
  <c r="H14"/>
  <c r="G14"/>
  <c r="F14"/>
  <c r="E14"/>
  <c r="D14"/>
  <c r="I13"/>
  <c r="I16" s="1"/>
  <c r="H13"/>
  <c r="H16" s="1"/>
  <c r="G13"/>
  <c r="G16" s="1"/>
  <c r="F13"/>
  <c r="F16" s="1"/>
  <c r="E13"/>
  <c r="E16" s="1"/>
  <c r="D13"/>
  <c r="D16" s="1"/>
  <c r="I11"/>
  <c r="H11"/>
  <c r="G11"/>
  <c r="F11"/>
  <c r="E11"/>
  <c r="D11"/>
  <c r="I10"/>
  <c r="H10"/>
  <c r="G10"/>
  <c r="F10"/>
  <c r="E10"/>
  <c r="D10"/>
  <c r="I9"/>
  <c r="I12" s="1"/>
  <c r="H9"/>
  <c r="H12" s="1"/>
  <c r="G9"/>
  <c r="G12" s="1"/>
  <c r="F9"/>
  <c r="F12" s="1"/>
  <c r="E9"/>
  <c r="E12" s="1"/>
  <c r="D9"/>
  <c r="D12" s="1"/>
  <c r="J21" i="19"/>
  <c r="I21"/>
  <c r="H21"/>
  <c r="F21"/>
  <c r="E21"/>
  <c r="D21"/>
  <c r="K20"/>
  <c r="G20"/>
  <c r="K17"/>
  <c r="G17"/>
  <c r="K16"/>
  <c r="G16"/>
  <c r="K15"/>
  <c r="G15"/>
  <c r="K14"/>
  <c r="G14"/>
  <c r="K12"/>
  <c r="K19" s="1"/>
  <c r="G12"/>
  <c r="G19"/>
  <c r="K11"/>
  <c r="K18"/>
  <c r="G11"/>
  <c r="G18"/>
  <c r="G21" s="1"/>
  <c r="K10"/>
  <c r="G10"/>
  <c r="K9"/>
  <c r="G9"/>
  <c r="K21"/>
  <c r="M87" i="4"/>
  <c r="L87"/>
  <c r="K87"/>
  <c r="J87"/>
  <c r="M83"/>
  <c r="L83"/>
  <c r="K83"/>
  <c r="J83"/>
  <c r="M80"/>
  <c r="L80"/>
  <c r="K80"/>
  <c r="J80"/>
  <c r="M79"/>
  <c r="K79"/>
  <c r="M70"/>
  <c r="K70"/>
  <c r="L66"/>
  <c r="M60"/>
  <c r="L60"/>
  <c r="K60"/>
  <c r="J60"/>
  <c r="M57"/>
  <c r="L57"/>
  <c r="K57"/>
  <c r="K56" s="1"/>
  <c r="J57"/>
  <c r="L56"/>
  <c r="M53"/>
  <c r="K53"/>
  <c r="J53"/>
  <c r="J52"/>
  <c r="M47"/>
  <c r="J47"/>
  <c r="L37"/>
  <c r="J37"/>
  <c r="M34"/>
  <c r="L34"/>
  <c r="L30"/>
  <c r="K34"/>
  <c r="J34"/>
  <c r="K31"/>
  <c r="J31"/>
  <c r="K30"/>
  <c r="L26"/>
  <c r="K26"/>
  <c r="J26"/>
  <c r="M23"/>
  <c r="L23"/>
  <c r="K23"/>
  <c r="J23"/>
  <c r="M16"/>
  <c r="L16"/>
  <c r="K16"/>
  <c r="J16"/>
  <c r="M12"/>
  <c r="L12"/>
  <c r="K12"/>
  <c r="J12"/>
  <c r="M9"/>
  <c r="L9"/>
  <c r="K9"/>
  <c r="J9"/>
  <c r="L8"/>
  <c r="L52" s="1"/>
  <c r="K8"/>
  <c r="K52" s="1"/>
  <c r="M8"/>
  <c r="M52" s="1"/>
  <c r="E19" i="3"/>
  <c r="D19"/>
  <c r="G19" s="1"/>
  <c r="E18"/>
  <c r="D18"/>
  <c r="E17"/>
  <c r="E16" s="1"/>
  <c r="D17"/>
  <c r="G17" s="1"/>
  <c r="D16"/>
  <c r="G16" s="1"/>
  <c r="H16" s="1"/>
  <c r="E15"/>
  <c r="D15"/>
  <c r="E14"/>
  <c r="D14"/>
  <c r="G14" s="1"/>
  <c r="E13"/>
  <c r="D13"/>
  <c r="E12"/>
  <c r="D11"/>
  <c r="G11"/>
  <c r="D10"/>
  <c r="D9"/>
  <c r="G9" s="1"/>
  <c r="D8"/>
  <c r="G8" s="1"/>
  <c r="C8"/>
  <c r="E11"/>
  <c r="G10"/>
  <c r="G15"/>
  <c r="F18"/>
  <c r="I18" s="1"/>
  <c r="G18"/>
  <c r="J18" s="1"/>
  <c r="G13"/>
  <c r="H11"/>
  <c r="F9"/>
  <c r="I9" s="1"/>
  <c r="E10"/>
  <c r="F11"/>
  <c r="I11"/>
  <c r="F17"/>
  <c r="F19"/>
  <c r="I19" s="1"/>
  <c r="E9"/>
  <c r="E8" s="1"/>
  <c r="H10"/>
  <c r="H13"/>
  <c r="H15"/>
  <c r="H18"/>
  <c r="I17"/>
  <c r="F16"/>
  <c r="H8" l="1"/>
  <c r="J10"/>
  <c r="J11"/>
  <c r="H14"/>
  <c r="H9"/>
  <c r="J9"/>
  <c r="J8" s="1"/>
  <c r="H17"/>
  <c r="J17"/>
  <c r="J16" s="1"/>
  <c r="H19"/>
  <c r="J19"/>
  <c r="D12"/>
  <c r="F10"/>
  <c r="I10" l="1"/>
  <c r="F8"/>
  <c r="G12"/>
  <c r="F14"/>
  <c r="I14" s="1"/>
  <c r="F15"/>
  <c r="I15" s="1"/>
  <c r="F13"/>
  <c r="I13" l="1"/>
  <c r="F12"/>
  <c r="J13"/>
  <c r="H12"/>
  <c r="J15"/>
  <c r="J14"/>
  <c r="J12" l="1"/>
</calcChain>
</file>

<file path=xl/sharedStrings.xml><?xml version="1.0" encoding="utf-8"?>
<sst xmlns="http://schemas.openxmlformats.org/spreadsheetml/2006/main" count="1547" uniqueCount="916">
  <si>
    <t>БИЛАНС НА СОСТОЈБА - АКТИВА</t>
  </si>
  <si>
    <t>во милиони денари</t>
  </si>
  <si>
    <t>АКТИВА</t>
  </si>
  <si>
    <t>Група големи банки</t>
  </si>
  <si>
    <t>Група средни банки</t>
  </si>
  <si>
    <t>Група мали банки</t>
  </si>
  <si>
    <t>Вкупно</t>
  </si>
  <si>
    <t>ПАРИЧНИ СРЕДСТВА И САЛДА КАЈ НБРМ</t>
  </si>
  <si>
    <t>Денарски парични средства</t>
  </si>
  <si>
    <t>Девизни парични средства</t>
  </si>
  <si>
    <t>Злато и други благородни метали</t>
  </si>
  <si>
    <t>Чекови и меници</t>
  </si>
  <si>
    <t>Задолжителна резерва и задолжителни депозити</t>
  </si>
  <si>
    <t>ФИНАНСИСКИ СРЕДСТВА ЗА ТРГУВАЊЕ</t>
  </si>
  <si>
    <t>Хартии од вредност и други финансиски инструменти во денари чувани за тргување</t>
  </si>
  <si>
    <t>Хартии од вредност и други финансиски инструменти во странска валута чувани за тргување</t>
  </si>
  <si>
    <t>Хартии од вредност и други финансиски инструменти во денари со валутна клаузула чувани за тргување</t>
  </si>
  <si>
    <t>ДЕРИВАТИ ЗА ТРГУВАЊЕ ПО ОБЈЕКТИВНА ВРЕДНОСТ</t>
  </si>
  <si>
    <t>Деривати за тргување по објективна редност</t>
  </si>
  <si>
    <t>ФИНАНСИСКИ СРЕДСТВА ПО ОБЈЕКТИВНА ВРЕДНОСТ ПРЕКУ БИЛАНСОТ НА УСПЕХ</t>
  </si>
  <si>
    <t>4a</t>
  </si>
  <si>
    <t>Denar securities and other financial instruments designated at fair value through profit and loss</t>
  </si>
  <si>
    <t>4b</t>
  </si>
  <si>
    <t>Foreign currency securities and other financial instruments designated at fair value through profit and loss</t>
  </si>
  <si>
    <t>4c</t>
  </si>
  <si>
    <t>Denar securities and other financial instruments with FX clause designated at fair value through profit and loss</t>
  </si>
  <si>
    <t>4d</t>
  </si>
  <si>
    <t>Denar loans and receivables designated at fair value through profit and loss</t>
  </si>
  <si>
    <t>4e</t>
  </si>
  <si>
    <t>Denar loans and receivables with FX clause designated at fair value through profit and loss</t>
  </si>
  <si>
    <t>4f</t>
  </si>
  <si>
    <t>Foreign currency loans and receivables designated at fair value through profit and loss</t>
  </si>
  <si>
    <t>ВГРАДЕНИ ДЕРИВАТИ И ДЕРИВАТНИ СРЕДСТВА ЧУВАНИ ЗА УПРАВУВАЊЕ СО РИЗИК</t>
  </si>
  <si>
    <t>5a</t>
  </si>
  <si>
    <t>Denar derivatives</t>
  </si>
  <si>
    <t>Derivatives held for hedging</t>
  </si>
  <si>
    <t>Embedded derivatives</t>
  </si>
  <si>
    <t>5b</t>
  </si>
  <si>
    <t>Foreign currency derivatives</t>
  </si>
  <si>
    <t>5c</t>
  </si>
  <si>
    <t>Denar derivatives with FX clause</t>
  </si>
  <si>
    <t>ФИНАНСИСКИ СРЕДСТВА ЧУВАНИ ДО ДОСТАСУВАЊЕ</t>
  </si>
  <si>
    <t>Money market instruments held-to -maturity issued by nonfinancial companies</t>
  </si>
  <si>
    <t>Инструменти на пазарот на пари чувани до достасување издадени од државата</t>
  </si>
  <si>
    <t>Инструменти на пазарот на пари чувани до достасување издадени од централната банка</t>
  </si>
  <si>
    <t>Останати должнички инструменти чувани до достасување издадени од државата</t>
  </si>
  <si>
    <t>Останати должнички инструменти чувани до достасување издадени од банки и штедилници</t>
  </si>
  <si>
    <t>Other debt instruments held-to-maturity issued by other financial institutions</t>
  </si>
  <si>
    <t>Other debt instruments held-to-maturity issued by non-residents</t>
  </si>
  <si>
    <t>ФИНАНСИСКИ СРЕДСТВА РАСПОЛОЖЛИВИ ЗА ПРОДАЖБА</t>
  </si>
  <si>
    <t>Money market instruments available for sale issued by nonfinancial institutions</t>
  </si>
  <si>
    <t>Инструменти на пазарот на пари расположливи за продажба издадени од државата</t>
  </si>
  <si>
    <t>Инструменти на пазарот на пари расположливи за продажба издадени од централната банка</t>
  </si>
  <si>
    <t>Money market instruments available for sale issued by banks and saving houses</t>
  </si>
  <si>
    <t>Money market instruments available for sale issued by other financial institutions</t>
  </si>
  <si>
    <t>Money market instruments available for sale issued by non-residents</t>
  </si>
  <si>
    <t>Останати должнички инструменти расположливи за продажба издадени од нефинансиските друштва</t>
  </si>
  <si>
    <t>Останати должнички инструменти расположливи за продажба издадени од државата</t>
  </si>
  <si>
    <t>Other debt instruments available for sale issued by central bank</t>
  </si>
  <si>
    <t>Останати должнички инструменти расположливи за продажба издадени од банки и штедилници</t>
  </si>
  <si>
    <t>Other debt instruments available for sale issued by other financial institutions</t>
  </si>
  <si>
    <t>Other debt instruments available for sale issued by non-residents</t>
  </si>
  <si>
    <t>Сопственички инструменти расположливи за продажба издадени од нефинансиските друштва</t>
  </si>
  <si>
    <t>Сопственички инструменти расположливи за продажба издадени од банки и штедилници</t>
  </si>
  <si>
    <t>Сопственички инструменти расположливи за продажба издадени од останати финансиски друштва</t>
  </si>
  <si>
    <t>Сопственички инструменти расположливи за продажба издадени од нерезиденти</t>
  </si>
  <si>
    <t>7q</t>
  </si>
  <si>
    <t>Other issued instruments available for sale</t>
  </si>
  <si>
    <t>ПЛАСМАНИ КАЈ ЦЕНТРАЛНАТА БАНКА</t>
  </si>
  <si>
    <t>8a</t>
  </si>
  <si>
    <t>Repurchase agreement with central bank</t>
  </si>
  <si>
    <t>Депозити во Централната банка</t>
  </si>
  <si>
    <t>Financial lease receivables from central bank central bank</t>
  </si>
  <si>
    <t>Accumulated amortization of placements with central bank</t>
  </si>
  <si>
    <t>Impairment (provisions) of placements with the central bank</t>
  </si>
  <si>
    <t>ПЛАСМАНИ ВО ФИНАНСИСКИ ДРУШТВА</t>
  </si>
  <si>
    <t>Сметки кај домашните банки</t>
  </si>
  <si>
    <t>Accumulated amortization of accounts with domestic banks</t>
  </si>
  <si>
    <t>Исправка на вредноста на сметки кај домашните банки</t>
  </si>
  <si>
    <t>unrealised</t>
  </si>
  <si>
    <t>Сметки кај странските банки</t>
  </si>
  <si>
    <t>Исправка на вредноста на сметки кај странските банки</t>
  </si>
  <si>
    <t>Deposits at saving houses (net)</t>
  </si>
  <si>
    <t>Deposits at saving houses</t>
  </si>
  <si>
    <t>Accumulated amortization of deposits at saving houses</t>
  </si>
  <si>
    <t>Impairment (provisions) of deposits at saving houses</t>
  </si>
  <si>
    <t>Accumulated amortization of deposits at financial institutions-non-residents</t>
  </si>
  <si>
    <t>Impairment (provisions) of deposits at financial institutions-non-residents</t>
  </si>
  <si>
    <t>Кредити на домашните банки</t>
  </si>
  <si>
    <t>Accumulated amortization of loans to domestic banks</t>
  </si>
  <si>
    <t>Исправка на вредноста (оштетување на средствата) на кредитите на домашните банки</t>
  </si>
  <si>
    <t>Кредити на штедилниците</t>
  </si>
  <si>
    <t>Акумулирана амортизација на кредити на штедилници</t>
  </si>
  <si>
    <t>Акумулирана амортизација на кредитите на штедилниците</t>
  </si>
  <si>
    <t>Исправка на вредноста (оштетување на средствата) на кредитите на штедилниците</t>
  </si>
  <si>
    <t>Кредити на друштва за осигурување</t>
  </si>
  <si>
    <t>Акумулирана амортизација на кредити на друштва за осигурување</t>
  </si>
  <si>
    <t>Исправка на вредноста (оштетување на средствата) на кредитите на друштва за осигурување</t>
  </si>
  <si>
    <t>Кредити на пензиски фондови</t>
  </si>
  <si>
    <t>Accumulated amortization of loans to pension funds</t>
  </si>
  <si>
    <t>Исправка на вредност (оштетување на средствата) на кредитите на пензиските фондови</t>
  </si>
  <si>
    <t>Кредити на други финансиски друштва</t>
  </si>
  <si>
    <t>Акумулирана амортизација на кредити на други финансиски друштва</t>
  </si>
  <si>
    <t>Исправка на вредноста (оштетување на средствата) на кредитите на други финансиски друштва</t>
  </si>
  <si>
    <t>Кредити на финансиските друштва - нерезиденти</t>
  </si>
  <si>
    <t>Accumulated amortization of loans to financial institutions - non-residents</t>
  </si>
  <si>
    <t>Исправка на вредноста (оштетување на средствата) на кредитите на финансиските друштва- нерезиденти</t>
  </si>
  <si>
    <t>Factoring and forfeiting receivables from banks (net)</t>
  </si>
  <si>
    <t>Factoring and forfeiting receivables from banks</t>
  </si>
  <si>
    <t>Accumulated amortization of factoring and forfeiting receivables from banks</t>
  </si>
  <si>
    <t>Impairment (provisions) of factoring and forfeiting receivables from banks</t>
  </si>
  <si>
    <t>Factoring and forfeiting receivables from saving houses (net)</t>
  </si>
  <si>
    <t>Factoring and forfeiting receivables from saving houses</t>
  </si>
  <si>
    <t>Accumulated amortization of factoring and forfeiting receivables from saving houses</t>
  </si>
  <si>
    <t>Impairment (provisions) of factoring and forfeiting receivables from saving houses</t>
  </si>
  <si>
    <t>Factoring and forfeiting receivables from insurance companies (net)</t>
  </si>
  <si>
    <t>Factoring and forfeiting receivables from insurance companies</t>
  </si>
  <si>
    <t>Accumulated amortization of factoring and forfeiting receivables from insurance companies</t>
  </si>
  <si>
    <t>Impairment (provisions) of factoring and forfeiting receivables from insurance companies</t>
  </si>
  <si>
    <t>Factoring and forfeiting receivables from pension funds (net)</t>
  </si>
  <si>
    <t>Factoring and forfeiting receivables from pension funds</t>
  </si>
  <si>
    <t>Accumulated amortization of factoring and forfeiting receivables from pension funds</t>
  </si>
  <si>
    <t>Impairment (provisions) of factoring and forfeiting receivables from pension funds</t>
  </si>
  <si>
    <t>Factoring and forfeiting receivables from other financial institutions (net)</t>
  </si>
  <si>
    <t>Factoring and forfeiting receivables from other financial institutions</t>
  </si>
  <si>
    <t>Accumulated amortization of factoring and forfeiting receivables from other financial institutions</t>
  </si>
  <si>
    <t>Impairment (provisions) of factoring and forfeiting receivables from other financial institutions</t>
  </si>
  <si>
    <t>Побарувања по откупени побарувања (факторинг и форфетирање) од нерезиденти - финансиските друштва</t>
  </si>
  <si>
    <t>Побарувања по откупени побарувања (факторинг и форфетирање) од нерезиденти финансиските друштва</t>
  </si>
  <si>
    <t>Акумулирана амортизација на откупените побарувања (факторинг и форфетинг) од нерезиденти - финансиски друштва</t>
  </si>
  <si>
    <t>Исправка на вредноста (оштетување на средствата) на побарувањата по откупени побарувања (факторинг и форфетинг) од нерезиденти финансиски друштва</t>
  </si>
  <si>
    <t>Financial lease receivables from banks (net)</t>
  </si>
  <si>
    <t>Financial lease receivables from banks</t>
  </si>
  <si>
    <t>Impairment (provisions) of financial lease receivables from banks</t>
  </si>
  <si>
    <t>Financial lease receivables from saving houses (net)</t>
  </si>
  <si>
    <t>Financial lease receivables from saving houses</t>
  </si>
  <si>
    <t>Impairment (provisions) of financial lease receivables from saving houses</t>
  </si>
  <si>
    <t>Financial lease receivables from insurance companies (net)</t>
  </si>
  <si>
    <t>Financial lease receivables from insurance companies</t>
  </si>
  <si>
    <t>Impairment (provisions) of financial lease receivables from insurance companies</t>
  </si>
  <si>
    <t>Financial lease receivables from pension funds (net)</t>
  </si>
  <si>
    <t>Financial lease receivables from pension funds</t>
  </si>
  <si>
    <t>Impairment (provisions) of financial lease receivables from pension funds</t>
  </si>
  <si>
    <t>Financial lease receivables from other financial institutions (net)</t>
  </si>
  <si>
    <t>Financial lease receivables from other financial institutions</t>
  </si>
  <si>
    <t>Impairment (provisions) of financial lease receivables from other financial institutions</t>
  </si>
  <si>
    <t>Financial lease receivables from financial institutions - non residents (net)</t>
  </si>
  <si>
    <t>Financial lease receivables from financial institutions - non residents</t>
  </si>
  <si>
    <t>Impairment (provisions) of financial lease receivables from financial institutions - non residents</t>
  </si>
  <si>
    <t xml:space="preserve">Receivables due to payments made to backing guarantees of securities and guarantees  </t>
  </si>
  <si>
    <t xml:space="preserve">Receivables due to payments made to backing guarantees of securities and guarantees of non-residents  </t>
  </si>
  <si>
    <t>Негативни салда по тековни сметки на финансиски друштва</t>
  </si>
  <si>
    <t>Impairment (provisions) of overdrafts of financial institutions</t>
  </si>
  <si>
    <t>Негативни салда по тековни сметки на финансиски друштва - нерезиденти</t>
  </si>
  <si>
    <t>Impairment (provisions) of overdrafts of financial institutions - non-residents</t>
  </si>
  <si>
    <t>Subordinated deposits and hybrid capital instruments</t>
  </si>
  <si>
    <t>Сомнителни и спорни побарувања од финансиските друштва</t>
  </si>
  <si>
    <t>Исправка на вредноста (оштетување на средствата) на сомнителни и спорни побарувања на финансиските друштва</t>
  </si>
  <si>
    <t>ПЛАСМАНИ ВО НЕФИНАНСИСКИТЕ СУБЈЕКТИ</t>
  </si>
  <si>
    <t>Кредити на нефинансиските друштва</t>
  </si>
  <si>
    <t>Акумулирана амортизација на кредитите на нефинансиските друштва</t>
  </si>
  <si>
    <t>Исправка на вредноста на кредитите на нефинансиските друштва</t>
  </si>
  <si>
    <t>Кредити на секторот „држава“</t>
  </si>
  <si>
    <t>Акумулирана амортизација на кредитите на сектор - држава</t>
  </si>
  <si>
    <t>Исправка на вредноста на кредитите на сектор - држава</t>
  </si>
  <si>
    <t>Кредити на непрофитните институции коишто им служат на домаќинствата</t>
  </si>
  <si>
    <t>Акумулирана амортизација на кредитите на непрофитни институции коишто им служат на домаќинствата</t>
  </si>
  <si>
    <t>Акумулирана амортизација на кредитите на непрофитни институции кои им служат на домаќинствата</t>
  </si>
  <si>
    <t>Исправка на вредноста на кредитите на непрофитните институции коишто им служат на домаќинствата</t>
  </si>
  <si>
    <t>Кредити на домаќинствата</t>
  </si>
  <si>
    <t>Акумулирана амортизација на кредитите на домаќинствата</t>
  </si>
  <si>
    <t>Исправка на вредноста на кредитите на домаќинствата</t>
  </si>
  <si>
    <t>Побарувања за плаќања извршени по дадени авали на хартии од вредност и гаранции</t>
  </si>
  <si>
    <t>Исправка на вредноста на побарувањата за плаќања извршени по дадени авали на хартии од вредност и гаранции</t>
  </si>
  <si>
    <t>Побарувања по откупени побарувања (факторинг и форфетирање) од нефинансиски субјекти</t>
  </si>
  <si>
    <t>Побарувања по откупени побарувањата (факторинг и форфетирање) од нефинансиски субјекти</t>
  </si>
  <si>
    <t>Акумулирана амортизација на побарувања по откупени побарувања (факторинг и форфетирање) од нефинансиските субјекти</t>
  </si>
  <si>
    <t>Impairment (provisions) of factoring and forfeiting receivables from nonfinancial institutions</t>
  </si>
  <si>
    <t>Factoring and forfeiting receivables from sector- state (net)</t>
  </si>
  <si>
    <t>Factoring and forfeiting receivables from sector- state</t>
  </si>
  <si>
    <t>Accumulated amortization of factoring and forfeiting receivables from sector- state</t>
  </si>
  <si>
    <t>Impairment (provisions) of factoring and forfeiting receivables from sector- state</t>
  </si>
  <si>
    <t>Побарувања по финансиски лизинг од нефинансиските друштва</t>
  </si>
  <si>
    <t>Исправка на вредноста на побарувањата по финансиски лизинг од нефинансиските друштва</t>
  </si>
  <si>
    <t>Financial lease receivables from sector - state (net)</t>
  </si>
  <si>
    <t>Financial lease receivables from sector - state</t>
  </si>
  <si>
    <t>Impairment (provisions) of financial lease receivables from sector - state</t>
  </si>
  <si>
    <t>Financial lease receivables from non-profit institutions serving households (net)</t>
  </si>
  <si>
    <t>Financial lease receivables from non-profit institutions serving households</t>
  </si>
  <si>
    <t>Impairment (provisions) of financial lease receivables from non-profit institutions serving households</t>
  </si>
  <si>
    <t>Financial lease receivables from households (net)</t>
  </si>
  <si>
    <t>Financial lease receivables from households</t>
  </si>
  <si>
    <t>Impairment (provisions) of financial lease receivables from households</t>
  </si>
  <si>
    <t>Пласмани во нефинансиските друштва - нерезиденти</t>
  </si>
  <si>
    <t>Акумулирана амортизација на кредитите на нефинансиските друштва - нерезиденти</t>
  </si>
  <si>
    <t>Исправка на вредноста на кредитите на нефинансиските друштва - нерезиденти</t>
  </si>
  <si>
    <t>Placements to sector - state - non-residents (net)</t>
  </si>
  <si>
    <t>Placements to sector - state - non-residents</t>
  </si>
  <si>
    <t>Accumulated amortization of placements to sector - state - non-residents</t>
  </si>
  <si>
    <t>Impairment (provisions) of placements to sector - state - non-residents</t>
  </si>
  <si>
    <t>Placements to non-profit institutions serving households - non-residents (net)</t>
  </si>
  <si>
    <t>Placements to non-profit institutions serving households - non-residents</t>
  </si>
  <si>
    <t>Accumulated amortization of placements to non-profit institutions serving households - non-residents</t>
  </si>
  <si>
    <t>Impairment (provisions) of placements to non-profit institutions serving households - non-residents</t>
  </si>
  <si>
    <t>Пласмани на домаќинствата - нерезиденти</t>
  </si>
  <si>
    <t>Акумулирана амортизација на кредитите на домаќинствата - нерезиденти</t>
  </si>
  <si>
    <t>Исправка на вредноста на кредитите на домаќинствата - нерезиденти</t>
  </si>
  <si>
    <t>Негативни салда по тековни сметки на нерезиденти</t>
  </si>
  <si>
    <t>Impairment (provisions) of overdrafts of non-residents</t>
  </si>
  <si>
    <t>Сомнителни и спорни побарувања од нефинансиските друштва</t>
  </si>
  <si>
    <t>Исправка на вредноста (оштетување на средствата) на сомнителните и спорни побарувања на нефинансиските друштва</t>
  </si>
  <si>
    <t>Групна исправка на вредноста на портфолиото на мали кредити</t>
  </si>
  <si>
    <t xml:space="preserve">Групна исправка на вредноста на поединечно значајните изложености коишто не се оштетени на поединечна основа </t>
  </si>
  <si>
    <t>ПОБАРУВАЊА ВРЗ ОСНОВА НА КАМАТИ</t>
  </si>
  <si>
    <t xml:space="preserve">Побарувања врз основа на камати од кредити и пласмани во денари </t>
  </si>
  <si>
    <t>Побарувања врз основа на камати од кредити и пласмани во странска валута</t>
  </si>
  <si>
    <t>Побарувања врз основа на камати од кредити и пласмани во денари со валутна калузула</t>
  </si>
  <si>
    <t>Побарувања врз основа на камати од хартии од вредност во денари</t>
  </si>
  <si>
    <t>Побарувања врз основа на камати од хартии од вредност во странска валута</t>
  </si>
  <si>
    <t>Побарувања врз основа на камати од хартии од вредност во денари со валутна клаузула</t>
  </si>
  <si>
    <t>Побарувања врз основа на камати на други инструменти</t>
  </si>
  <si>
    <t>Побарувања врз основа на камати на депозити во денари</t>
  </si>
  <si>
    <t>Побарувања врз основа на камати на депозити во странска валута</t>
  </si>
  <si>
    <t>Побарувања врз основа на камати на депозити во денари со валутна клаузула</t>
  </si>
  <si>
    <t>Сомнителни и спорни побарувања врз основа на побарувања врз основа на камати</t>
  </si>
  <si>
    <t>ВЛОЖУВАЊА ВО ПРИДРУЖЕНИ ДРУШТВА, ПОДРУЖНИЦИ И ЗАЕДНИЧКИ ВЛОЖУВАЊА</t>
  </si>
  <si>
    <t>Вложувања во придружени друштва</t>
  </si>
  <si>
    <t>Вложувања во подружници</t>
  </si>
  <si>
    <t>Investments in joint ventures</t>
  </si>
  <si>
    <t>ОСТАНАТА АКТИВА</t>
  </si>
  <si>
    <t>Побарувања врз основа на провизии и надоместоци</t>
  </si>
  <si>
    <t>Сомнителни и спорни побарувања врз основа на провизии и надоместоци</t>
  </si>
  <si>
    <t>Нето комисионо работење</t>
  </si>
  <si>
    <t>Одложени даночни средства</t>
  </si>
  <si>
    <t>Други средства</t>
  </si>
  <si>
    <t>Побарувања од купувачи и други побарувања</t>
  </si>
  <si>
    <t>Одложени приходи, однапред платени трошоци и привремени сметки</t>
  </si>
  <si>
    <t>ПРЕЗЕМЕНИ СРЕДСТВА ВРЗ ОСНОВА НА НЕНАПЛАТЕНИ ПОБАРУВАЊА</t>
  </si>
  <si>
    <t>Преземени средства врз основа на ненаплатени побарувања</t>
  </si>
  <si>
    <t>Оштетување на преземените средства врз основа на ненаплатени побарувања</t>
  </si>
  <si>
    <t>НЕМАТЕРИЈАЛНИ СРЕДСТВА</t>
  </si>
  <si>
    <t>Основачки вложувања</t>
  </si>
  <si>
    <t>Патенти, лиценци и концесии</t>
  </si>
  <si>
    <t>Софтвер</t>
  </si>
  <si>
    <t>Goodwill</t>
  </si>
  <si>
    <t>Други права</t>
  </si>
  <si>
    <t>Други ставки на нематеријални средства</t>
  </si>
  <si>
    <t>Акумулирана амортизација на нематеријалните средства</t>
  </si>
  <si>
    <t>Impairment of intangible assets</t>
  </si>
  <si>
    <t>ОСНОВНИ СРЕДСТВА (НЕДВИЖНОСТ И ОПРЕМА)</t>
  </si>
  <si>
    <t>Земјиште</t>
  </si>
  <si>
    <t>Градежни објекти</t>
  </si>
  <si>
    <t>Опрема</t>
  </si>
  <si>
    <t>Други ставки на недвижност и опрема</t>
  </si>
  <si>
    <t>Недвижности и опрема во подготовка</t>
  </si>
  <si>
    <t>Акумулирана амортизација на основните средства</t>
  </si>
  <si>
    <t>Оштетување на недвижностите и опремата</t>
  </si>
  <si>
    <t>НЕТЕКОВНИ СРЕДСТВА КОИ СЕ ЧУВААТ ЗА ПРОДАЖБА</t>
  </si>
  <si>
    <t>Набавна вредност на нетековните средства коишто се чуваат за продажба</t>
  </si>
  <si>
    <t>Impairment of non current assets held for sale</t>
  </si>
  <si>
    <t>КОМИСИСКО РАБОТЕЊЕ</t>
  </si>
  <si>
    <t>Денарски побарувања по работи во име и за сметка на други</t>
  </si>
  <si>
    <t>Побарувања по работи во име и за сметка на други во странска валута</t>
  </si>
  <si>
    <t>Денарски обврски по работи во име и за сметка на други</t>
  </si>
  <si>
    <t>Обврски по работи во име и за сметка на други во странска валута</t>
  </si>
  <si>
    <t>Останати приходи врз основа на работење во име и за сметка на други</t>
  </si>
  <si>
    <t xml:space="preserve">Останати обврски по работи во име и за сметка на други </t>
  </si>
  <si>
    <t>НЕИЗДВОЕНА ИСПРАВКА НА ВРЕДНОСТА</t>
  </si>
  <si>
    <t>ВКУПНА АКТИВА</t>
  </si>
  <si>
    <t>* Интерна билансна шема на НБРМ</t>
  </si>
  <si>
    <t>БИЛАНС НА СОСТОЈБА - ПАСИВА</t>
  </si>
  <si>
    <t>ПАСИВА</t>
  </si>
  <si>
    <t xml:space="preserve">ОБВРСКИ ЗА ТРГУВАЊЕ И ФИНАНСИСКИ ОБВРСКИ ПО ОБЈЕКТИВНА ВРЕДНОСТ ПРЕКУ БИЛАНСОТ НА УСПЕХ ОПРЕДЕЛЕНИ КАКО ТАКВИ ПРИ ПОЧЕТНОТО ПРИЗНАВАЊЕ </t>
  </si>
  <si>
    <t>Denar financial liabilities designated at fair value through profit and loss</t>
  </si>
  <si>
    <t>Foreign currency financial liabilities designated at fair value through profit and loss</t>
  </si>
  <si>
    <t>Denar derivatives held for trading</t>
  </si>
  <si>
    <t>Деривати во странска валута чувани за тргување</t>
  </si>
  <si>
    <t>Denar derivatives with FX clause held for trading</t>
  </si>
  <si>
    <t>ДЕРИВАТНИ ОБВРСКИ ЧУВАНИ ЗА УПРАВУВАЊЕ СО РИЗИК</t>
  </si>
  <si>
    <t>2a</t>
  </si>
  <si>
    <t xml:space="preserve">Denar derivatives </t>
  </si>
  <si>
    <t xml:space="preserve">Деривати во странска валута </t>
  </si>
  <si>
    <t>Деривати чувани за управување со ризик</t>
  </si>
  <si>
    <t>2c</t>
  </si>
  <si>
    <t xml:space="preserve">Denar derivatives with FX clause </t>
  </si>
  <si>
    <t>ДЕПОЗИТИ НА ФИНАНСИСКИ ДРУШТВА</t>
  </si>
  <si>
    <t>Deposits of central bank</t>
  </si>
  <si>
    <t>Депозити на домашните банки</t>
  </si>
  <si>
    <t>Депозити на штедилниците</t>
  </si>
  <si>
    <t>Депозити на осигурителните друштва</t>
  </si>
  <si>
    <t>Депозити на пензиските фоднови</t>
  </si>
  <si>
    <t>Депозити на други финансиски друштва</t>
  </si>
  <si>
    <t>Депозити на финансиските друштва - нерезиденти</t>
  </si>
  <si>
    <t>Ограничени депозити и други депозити на финансиските друштва</t>
  </si>
  <si>
    <t>ДЕПОЗИТИ ПО ВИДУВАЊЕ НА НЕФИНАНСИСКИТЕ ДРУШТВА</t>
  </si>
  <si>
    <t>Тековни сметки и депозити по видување на нефинансиските друштва во денари</t>
  </si>
  <si>
    <t>Тековни сметки и депозити по видување на секторот „држава“ во денари</t>
  </si>
  <si>
    <t>Тековни сметки и депозити по видување на непрофитните институции коишто им служат на домаќинствата во денари</t>
  </si>
  <si>
    <t>Тековни сметки и депозити по видување на домаќинствата во денари</t>
  </si>
  <si>
    <t>Тековни сметки и депозити по видување на нефинансиските друштва во странска валута</t>
  </si>
  <si>
    <t>Тековни сметки и депозити по видување на секторот „држава“ во странска валута</t>
  </si>
  <si>
    <t>Тековни сметки и депозити по видување на непрофитните институции коишто им служат на домаќинствата во странска валута</t>
  </si>
  <si>
    <t>Тековни сметки и депозити по видување на домаќинствата во странска валута</t>
  </si>
  <si>
    <t>Denar sight deposits with FX clause of nonfinancial entities</t>
  </si>
  <si>
    <t>Ограничени депозити и други депозити на нефинансиските субјекти</t>
  </si>
  <si>
    <t>КРАТКОРОЧНИ ДЕПОЗИТИ НА НЕФИНАНСИСКИТЕ ДРУШТВА</t>
  </si>
  <si>
    <t>Денарски краткорочни депозити на нефинансиските друштва</t>
  </si>
  <si>
    <t>Денарски краткорочни депозити на секторот „држава“</t>
  </si>
  <si>
    <t>Денарски краткорочни депозити на непрофитните институции коишто им служат на домаќинствата</t>
  </si>
  <si>
    <t>Денарски краткорочни депозити на домаќинствата</t>
  </si>
  <si>
    <t>Денарски краткорочни депозити на нерезиденти - нефинансиски субјекти</t>
  </si>
  <si>
    <t>Краткорочни депозити во странска валута на нефинансиските друштва</t>
  </si>
  <si>
    <t>Foreign currency short term deposits of sector - state</t>
  </si>
  <si>
    <t>Краткорочни депозити во странска валута на непрофитните институции коишто им служат на домаќинствата</t>
  </si>
  <si>
    <t>Краткорочни депозити во странска валута на домаќинствата</t>
  </si>
  <si>
    <t>Краткорочни депозити во странска валута на нерезиденти - нефинансиски субјекти</t>
  </si>
  <si>
    <t>Денарски краткорочни депозити со валутна клаузула на нефинансиските друштва</t>
  </si>
  <si>
    <t>FX indexed short term deposits of sector - state</t>
  </si>
  <si>
    <t>Денарски краткорочни депозити со валутна клаузула на непрофитните институции коишто им служат на домаќинствата</t>
  </si>
  <si>
    <t>Денарски краткорочни депозити со валутна клаузула на домаќинствата</t>
  </si>
  <si>
    <t>Денарски краткорочни депозити со валутна клаузула на нерезиденти - нефинансиски субјекти</t>
  </si>
  <si>
    <t>Ограничени депозити на нефинансиските субјекти до една година</t>
  </si>
  <si>
    <t>ДОЛГОРОЧНИ ДЕПОЗИТИ НА НЕФИНАНСИСКИТЕ  ДРУШТВА</t>
  </si>
  <si>
    <t>Денарски долгорочни депозити на нефинансиските друштва</t>
  </si>
  <si>
    <t>Denar long term deposits of sector - state</t>
  </si>
  <si>
    <t>Денарски долгорочни депозити на непрофитните институции коишто им служат на домаќинствата</t>
  </si>
  <si>
    <t>Денарски долгорочни депозити на домаќинствата</t>
  </si>
  <si>
    <t>Денарски долгорочни депозити на нерезиденти - нефинансиски субјекти</t>
  </si>
  <si>
    <t>Долгорочни депозити во странска валута на нефинансиските друштва</t>
  </si>
  <si>
    <t>Foreign currency long term deposits of sector - state</t>
  </si>
  <si>
    <t>Долгорочни депозити  во странска валута на непрофитните институции коишто им служат на домаќинствата</t>
  </si>
  <si>
    <t>Долгорочни депозити во странска валута на домаќинствата</t>
  </si>
  <si>
    <t>Долгорочни депозити во странска валута на нерезиденти - нефинансиски субјекти</t>
  </si>
  <si>
    <t>Денарски долгорочни депозити со валутна клаузула на нефинансиските друштва</t>
  </si>
  <si>
    <t>FX indexed long term deposits of sector - state</t>
  </si>
  <si>
    <t>Денарски долгорочни депозити со валутна клаузула на непрофитните институции коишто им служат на домаќинствата</t>
  </si>
  <si>
    <t>Денарски долгорочни депозити со валутна клаузула на домаќинствата</t>
  </si>
  <si>
    <t>Denar long term deposits with FX clause of nonfinancial entities - non-residents</t>
  </si>
  <si>
    <t>Ограничени депозити на нефинансиски субјекти над една година</t>
  </si>
  <si>
    <t>ИЗДАДЕНИ ДОЛЖНИЧКИ ХАРТИИ ОД ВРЕДНОСТ</t>
  </si>
  <si>
    <t>Certificates of deposits in issue</t>
  </si>
  <si>
    <t>Commercial papers in issue</t>
  </si>
  <si>
    <t>Издадени останатати  денарски должнички хартии од вредност</t>
  </si>
  <si>
    <t>Издадени останати денарски должнички хартии од вредност со валутна клаузула</t>
  </si>
  <si>
    <t>ОБВРСКИ ПО КРЕДИТИ</t>
  </si>
  <si>
    <t>Обврски по кредити кон финансиските друштва</t>
  </si>
  <si>
    <t>Обврски по кредити кон секторот „држава“</t>
  </si>
  <si>
    <t>Обврски по кредити кон останати сектори - резиденти</t>
  </si>
  <si>
    <t>Обврски по кредити кон нерезиденти</t>
  </si>
  <si>
    <t>Repurchase agreement payables</t>
  </si>
  <si>
    <t>Обврски по финансиски лизинг кон финансиските друштва</t>
  </si>
  <si>
    <t>Обврски по финансиски лизинг кон останати сектори - резиденти</t>
  </si>
  <si>
    <t>8h</t>
  </si>
  <si>
    <t>Financial lease payables to non-residents</t>
  </si>
  <si>
    <t>КОМПОНЕНТА НА ОБВРСКИ ВРЗ ОСНОВА НА ХИБРИДНИ ИНСТРУМЕНТИ</t>
  </si>
  <si>
    <t>Liability component of denar hybrid instruments</t>
  </si>
  <si>
    <t>Компонента на обврските врз основа на хибридни инструменти во странска валута</t>
  </si>
  <si>
    <t>9c</t>
  </si>
  <si>
    <t>Liability component of denar hybrid instruments with FX clause</t>
  </si>
  <si>
    <t>СУБОРДИНИРАНИ ОБВРСКИ И КУМУЛАТИВНИ ПРИОРИТЕТНИ АКЦИИ</t>
  </si>
  <si>
    <t>Субординирани обврски во денари</t>
  </si>
  <si>
    <t>Субординирани обврски во странска валута</t>
  </si>
  <si>
    <t>Denar subordinated debt with FX clause</t>
  </si>
  <si>
    <t>Кумулативни приоритетни акции</t>
  </si>
  <si>
    <t>ОБВРСКИ ВРЗ ОСНОВА НА КАМАТИ</t>
  </si>
  <si>
    <t>Обврски врз основа на камати од обврските по кредити</t>
  </si>
  <si>
    <t>Обврски врз основа на камати од депозити по видување и тековните сметки</t>
  </si>
  <si>
    <t>Обврски врз основа на камати од орочените депозити</t>
  </si>
  <si>
    <t>Обврски врз основа на камати од хибридните инструменти</t>
  </si>
  <si>
    <t>Обврски врз основа на камати од субординиран долг</t>
  </si>
  <si>
    <t>Обврски врз основа на камати од други инструменти</t>
  </si>
  <si>
    <t>Обврски за камати на издадени хартии од вредност</t>
  </si>
  <si>
    <t>ОСТАНАТИ ОБВРСКИ</t>
  </si>
  <si>
    <t>Обврски врз основа на провизии и надоместоци</t>
  </si>
  <si>
    <t>Пресметани расходи, разграничени приходи и привремени сметки</t>
  </si>
  <si>
    <t>Liabilities from assignation contracts</t>
  </si>
  <si>
    <t>Останати обврски</t>
  </si>
  <si>
    <t>ПОСЕБНА РЕЗЕРВА И РЕЗЕРВИРАЊА</t>
  </si>
  <si>
    <t>Посебна резерва</t>
  </si>
  <si>
    <t>КАПИТАЛ И РЕЗЕРВИ</t>
  </si>
  <si>
    <t>Акционерски капитал</t>
  </si>
  <si>
    <t>Резервен фонд</t>
  </si>
  <si>
    <t>Задржана добивка / акумулирана загуба</t>
  </si>
  <si>
    <t>Ревалоризациски резерви</t>
  </si>
  <si>
    <t>Other funds</t>
  </si>
  <si>
    <t>Тековна загуба</t>
  </si>
  <si>
    <t>ТЕКОВНА ДОБИВКА</t>
  </si>
  <si>
    <t>Gross profit</t>
  </si>
  <si>
    <t>ВКУПНА ПАСИВА</t>
  </si>
  <si>
    <t xml:space="preserve">* Интерна билансна шема на НБРМ </t>
  </si>
  <si>
    <t>Пазарно учество и пораст на вкупната актива, кредити и депозити по групи банки</t>
  </si>
  <si>
    <t>КАТЕГОРИИ</t>
  </si>
  <si>
    <t>Износ во милиони денари</t>
  </si>
  <si>
    <t>Структура</t>
  </si>
  <si>
    <t>Во апсолутни износи</t>
  </si>
  <si>
    <t>Во проценти</t>
  </si>
  <si>
    <t>Во структурата</t>
  </si>
  <si>
    <t>Учество во промената</t>
  </si>
  <si>
    <t>Вкупна актива</t>
  </si>
  <si>
    <t xml:space="preserve">    - Големи банки</t>
  </si>
  <si>
    <t xml:space="preserve">    - Средни банки</t>
  </si>
  <si>
    <t xml:space="preserve">    - Мали банки</t>
  </si>
  <si>
    <t>Кредити на нефинансиски субјекти</t>
  </si>
  <si>
    <t>Депозити на нефинансиски субјекти</t>
  </si>
  <si>
    <t>Анекс бр. 1</t>
  </si>
  <si>
    <t>Анекс бр. 2</t>
  </si>
  <si>
    <t>БИЛАНС НА УСПЕХ</t>
  </si>
  <si>
    <t>ПРИХОДИ ОД КАМАТИ</t>
  </si>
  <si>
    <t>Приходи од камати од нефинансиски друштва</t>
  </si>
  <si>
    <t>Приходи од камати од сектор - држава</t>
  </si>
  <si>
    <t>Приходи од камати од непрофитни финансиски институции кои им служат на домаќинствата</t>
  </si>
  <si>
    <t>Приходи од камати од други финансиски друштва</t>
  </si>
  <si>
    <t>Приходи од камати од физички лица</t>
  </si>
  <si>
    <t>Приходи од камати од нерезиденти</t>
  </si>
  <si>
    <t>Приходи од камати од нефинансиски друштва - нерезиденти</t>
  </si>
  <si>
    <t xml:space="preserve">РАСХОДИ ЗА КАМАТИ </t>
  </si>
  <si>
    <t>Расходи за камати за приватни нефинансиски друштва</t>
  </si>
  <si>
    <t>Расходи за камати за јавни нефинансиски друштва</t>
  </si>
  <si>
    <t>Расходи за камата за сектор - држава</t>
  </si>
  <si>
    <t>Расходи за камата за непрофитни финансиски институции кои им служат на домаќинствата</t>
  </si>
  <si>
    <t>Расходи за камата за други финансиски институции</t>
  </si>
  <si>
    <t>Расходи за камати за домаќинствата</t>
  </si>
  <si>
    <t>Приходи од провизии и надоместоци</t>
  </si>
  <si>
    <t>Расходи за провизии и надоместоци</t>
  </si>
  <si>
    <t>Приходи од дивиденди од средствата за тргување</t>
  </si>
  <si>
    <t>Нето каматен приход од финансиските средства и обврски чувани за тргување</t>
  </si>
  <si>
    <t>ОСТАНАТИ ПРИХОДИ ОД ДЕЈНОСТА</t>
  </si>
  <si>
    <t>Приходи врз основа на дивиденди и капитални вложувања</t>
  </si>
  <si>
    <t>Добивка од продажба на финансиските средства расположливи за продажба</t>
  </si>
  <si>
    <t>Капитални добивки реализирани од продажба на средства</t>
  </si>
  <si>
    <t>Ослободување на посебната резерва за вонбилансна изложеност</t>
  </si>
  <si>
    <t>Ослободување на останати резервирања</t>
  </si>
  <si>
    <t>Приходи по други основи</t>
  </si>
  <si>
    <t>Наплатени претходно отпишани побарувања</t>
  </si>
  <si>
    <t>Вонредни приходи</t>
  </si>
  <si>
    <t>ЗАГУБИ ПОРАДИ ОШТЕТУВАЊЕ - ИСПРАВКА НА ВРЕДНОСТА НА ФИНАНСИСКИТЕ СРЕДСТВА</t>
  </si>
  <si>
    <t xml:space="preserve">Исправка на вредноста (загуби поради оштетување) на финансиските средства </t>
  </si>
  <si>
    <t>Исправка на вредноста (загуби поради оштетување) на финансиските средства на поединечна основа</t>
  </si>
  <si>
    <t>Исправка на вредноста (загуби поради оштетување) на финансиските средства на групна основа</t>
  </si>
  <si>
    <t xml:space="preserve">Ослободување на исправката на вредноста (загуби поради оштетување) на финансиските средства </t>
  </si>
  <si>
    <t>Ослободување на исправката на вредноста (загуби поради оштетување) на финансиските средства на поединечна основа</t>
  </si>
  <si>
    <t>Ослободување на исправката на вредноста (загуби поради оштетување) на финансиските средства на групна основа</t>
  </si>
  <si>
    <t>Нереализирана исправка на вредноста</t>
  </si>
  <si>
    <t>ЗАГУБИ ПОРАДИ ОШТЕТУВАЊЕ НА НЕФИНАНСИСКИТЕ СРЕДСТВА</t>
  </si>
  <si>
    <t>Исправка на вредноста (загуби поради оштетување) на нефинансиските средства</t>
  </si>
  <si>
    <t>ТРОШОЦИ ЗА ВРАБОТЕНИТЕ</t>
  </si>
  <si>
    <t>АМОРТИЗАЦИЈА</t>
  </si>
  <si>
    <t>ОСТАНАТИ РАСХОДИ НА ДЕЈНОСТА</t>
  </si>
  <si>
    <t>Општи и администратитвни трошоци</t>
  </si>
  <si>
    <t>Премии за осигурување на депозити</t>
  </si>
  <si>
    <t>Посебна резерва за вонбилансна изложеност</t>
  </si>
  <si>
    <t>Останати резервирања</t>
  </si>
  <si>
    <t>Расходи по други основи</t>
  </si>
  <si>
    <t>Вонредни расходи</t>
  </si>
  <si>
    <t>ТЕКОВНА ДОБИВКА /ЗАГУБА</t>
  </si>
  <si>
    <t>Анекс бр. 3</t>
  </si>
  <si>
    <t>Анекс бр. 4</t>
  </si>
  <si>
    <t>Датум</t>
  </si>
  <si>
    <t>Опис</t>
  </si>
  <si>
    <t>Претпријатија</t>
  </si>
  <si>
    <t>Други клиенти</t>
  </si>
  <si>
    <t>Денарски</t>
  </si>
  <si>
    <t>Денарски со клаузула</t>
  </si>
  <si>
    <t>Девизни</t>
  </si>
  <si>
    <t>Достасани кредити</t>
  </si>
  <si>
    <t>Краткорочни кредити</t>
  </si>
  <si>
    <t>Долгорочни кредити</t>
  </si>
  <si>
    <t>Нефункционални кредити</t>
  </si>
  <si>
    <t>Вкупни кредити</t>
  </si>
  <si>
    <t>Исправка на вредноста</t>
  </si>
  <si>
    <t>Акумулирана амортизација</t>
  </si>
  <si>
    <t>Вкупни нето кредити</t>
  </si>
  <si>
    <t xml:space="preserve">Пораст 30.06.2011 / 31.03.2011 </t>
  </si>
  <si>
    <t>Апсолутен пораст на кредитите</t>
  </si>
  <si>
    <t>Пораст во %</t>
  </si>
  <si>
    <t>Структура на порастот</t>
  </si>
  <si>
    <t>Распределба на кредитите по одделни групи банки</t>
  </si>
  <si>
    <t>Структури на кредитите</t>
  </si>
  <si>
    <t>Големи банки</t>
  </si>
  <si>
    <t>Средни банки</t>
  </si>
  <si>
    <t>Мали банки</t>
  </si>
  <si>
    <t>Секторска структура</t>
  </si>
  <si>
    <t>Рочна структура</t>
  </si>
  <si>
    <t>Краткорочни</t>
  </si>
  <si>
    <t>Долгорочни</t>
  </si>
  <si>
    <t>Достасани</t>
  </si>
  <si>
    <t>Нефункционални</t>
  </si>
  <si>
    <t>Валутна структура</t>
  </si>
  <si>
    <t>Анекс бр. 6</t>
  </si>
  <si>
    <t>Структура на кредити</t>
  </si>
  <si>
    <t>Денарски со валутна каузула</t>
  </si>
  <si>
    <t>Анекс бр. 7</t>
  </si>
  <si>
    <t>Структурни карактеристики на кредитите кај одделните групи банки</t>
  </si>
  <si>
    <t>Домаќинства</t>
  </si>
  <si>
    <t>Депозити по видување</t>
  </si>
  <si>
    <t>Депозити орочени до една година</t>
  </si>
  <si>
    <t>Депозити орочени над една година</t>
  </si>
  <si>
    <t>Вкупни депозити</t>
  </si>
  <si>
    <t>Пораст 30.06.2011/      31.03.2010</t>
  </si>
  <si>
    <t>Апсолутен пораст на депозитите</t>
  </si>
  <si>
    <t>Анекс бр. 8</t>
  </si>
  <si>
    <t>Структура на депозитите на нефинансиските субјекти по одделни групи банки</t>
  </si>
  <si>
    <t>Анекс бр.9</t>
  </si>
  <si>
    <t>Распореденост на депозитите на нефинансиските субјекти по одделни групи банки</t>
  </si>
  <si>
    <t>Структури на депозитите</t>
  </si>
  <si>
    <t>По видување</t>
  </si>
  <si>
    <t>Анекс бр. 10</t>
  </si>
  <si>
    <t>Структура на депозитите</t>
  </si>
  <si>
    <t>Денарски со валутна клаузула</t>
  </si>
  <si>
    <t>Показатели за ликвидност по одделни групи банки</t>
  </si>
  <si>
    <t>Показател</t>
  </si>
  <si>
    <t>Банкарски систем</t>
  </si>
  <si>
    <t>Ликвидна актива/вкупна актива</t>
  </si>
  <si>
    <t>Ликвидна актива/вкупни обврски</t>
  </si>
  <si>
    <t>Ликвидна актива/краткорочни обврски</t>
  </si>
  <si>
    <t xml:space="preserve">Ликвидна актива/вкупни депозити на нефинансиски субјекти </t>
  </si>
  <si>
    <t>Ликвидна актива/депозити на домаќинства</t>
  </si>
  <si>
    <t>Кредити/депозити</t>
  </si>
  <si>
    <t>Договорна рочна структура  на средствата и обврските на банкарскиот систем на 30.06.2011 година</t>
  </si>
  <si>
    <t>Реден број</t>
  </si>
  <si>
    <t>до 7 дена</t>
  </si>
  <si>
    <t>од 8 до 30 дена</t>
  </si>
  <si>
    <t>од 31 до 90 дена</t>
  </si>
  <si>
    <t>од 91 до 180 дена</t>
  </si>
  <si>
    <t>од 181 до 365 дена</t>
  </si>
  <si>
    <t>СРЕДСТВА</t>
  </si>
  <si>
    <t>Парични средства, парични еквиваленти, злато и благородни метали</t>
  </si>
  <si>
    <t>Финансиски средства чувани за тргување</t>
  </si>
  <si>
    <t>инструменти на пазарот на пари</t>
  </si>
  <si>
    <t>други должнички инструменти</t>
  </si>
  <si>
    <t>сопственички инструменти</t>
  </si>
  <si>
    <t>Деривати за тргување</t>
  </si>
  <si>
    <t>Вградени деривати и деривати чувани за управување со ризик</t>
  </si>
  <si>
    <t>Финансиски средства по објективна вредност преку билансот на успех, определни како такви при почетното признавање</t>
  </si>
  <si>
    <t>кредити</t>
  </si>
  <si>
    <t>Финансиски средства коишто се чуваат до достасување</t>
  </si>
  <si>
    <t>Финансиски средства расположливи за продажба</t>
  </si>
  <si>
    <t>други инструменти</t>
  </si>
  <si>
    <t>Кредити и побарувања</t>
  </si>
  <si>
    <t>меѓубанкарски трансакции</t>
  </si>
  <si>
    <t>депозити</t>
  </si>
  <si>
    <t>финансиски лизинг</t>
  </si>
  <si>
    <t>други побарувања</t>
  </si>
  <si>
    <t>Побарувања врз основа на камати</t>
  </si>
  <si>
    <t>Останата неспомната билансна актива</t>
  </si>
  <si>
    <t>ВКУПНИ СРЕДСТВА (1+2+3+4+5+6+7+8+9+10+11)</t>
  </si>
  <si>
    <t>ОБВРСКИ</t>
  </si>
  <si>
    <t>Трансакциски сметки</t>
  </si>
  <si>
    <t>Финансиски обврски по објективна вредност преку билансот на успех</t>
  </si>
  <si>
    <t>обврски по кредити</t>
  </si>
  <si>
    <t>субординирани инструменти</t>
  </si>
  <si>
    <t>Депозити</t>
  </si>
  <si>
    <t>депозити по видување</t>
  </si>
  <si>
    <t>орочени депозити</t>
  </si>
  <si>
    <t>Обврски по кредити</t>
  </si>
  <si>
    <t>Издадени должнички хартии од вредност</t>
  </si>
  <si>
    <t>Обврски по  камати</t>
  </si>
  <si>
    <t>Обврски по провизии и надоместоци</t>
  </si>
  <si>
    <t>Обврски по основ на финансиски лизинг</t>
  </si>
  <si>
    <t>Друга неспомната билансна пасива</t>
  </si>
  <si>
    <t>ВКУПНИ ОБВРСКИ (13+14+15+16+17+18+19+20+21+22+23)</t>
  </si>
  <si>
    <t>ВОНБИЛАНСНИ СТАВКИ</t>
  </si>
  <si>
    <t>Вонбилансна актива</t>
  </si>
  <si>
    <t>Вонбилансни обврски</t>
  </si>
  <si>
    <t>Нето вонбилансни обврски (25-26)</t>
  </si>
  <si>
    <t>РАЗЛИКА (12-24+27)</t>
  </si>
  <si>
    <t>ЗБИР НА РАЗЛИКАТА</t>
  </si>
  <si>
    <t>Очекувана рочна структура  на средствата и обврските на банкарскиот систем на 30.06.2011 година</t>
  </si>
  <si>
    <t>Очекувана рочност (билансна и вонбилансна евиденција)</t>
  </si>
  <si>
    <t>Очекувана рочност (идни активности)</t>
  </si>
  <si>
    <t>Анекс бр. 21</t>
  </si>
  <si>
    <t>Структура на билансната и вонбилансната актива во странска валута и во денари со девизна клаузула, со состојба на 30.06.2011 година</t>
  </si>
  <si>
    <t>Ред. број</t>
  </si>
  <si>
    <t>Ставка</t>
  </si>
  <si>
    <t>Структура (во %)</t>
  </si>
  <si>
    <t>Финансиски средства по објективна вредност преку билансот на успех, определени како такви при почетното признавање</t>
  </si>
  <si>
    <t>5.1</t>
  </si>
  <si>
    <t>во странска валута</t>
  </si>
  <si>
    <t>5.2</t>
  </si>
  <si>
    <t>во денари со девизна клаузула</t>
  </si>
  <si>
    <t>Финансиски средства кои се чуваат до достасување</t>
  </si>
  <si>
    <t>6.1</t>
  </si>
  <si>
    <t>6.2</t>
  </si>
  <si>
    <t>7.1</t>
  </si>
  <si>
    <t>7.2</t>
  </si>
  <si>
    <t>Кредити и побарувања во странска валута</t>
  </si>
  <si>
    <t>8.1</t>
  </si>
  <si>
    <t>8.2</t>
  </si>
  <si>
    <t>8.3</t>
  </si>
  <si>
    <t>8.4</t>
  </si>
  <si>
    <t>8.5</t>
  </si>
  <si>
    <t>исправка на вредноста</t>
  </si>
  <si>
    <t>Кредити и побарувања во денари со девизна клаузула</t>
  </si>
  <si>
    <t>9.1</t>
  </si>
  <si>
    <t>9.2</t>
  </si>
  <si>
    <t>9.3</t>
  </si>
  <si>
    <t>9.4</t>
  </si>
  <si>
    <t>9.5</t>
  </si>
  <si>
    <t>Побарувања врз основа на камата во странска валута</t>
  </si>
  <si>
    <t>10.1</t>
  </si>
  <si>
    <t>пресметана камата</t>
  </si>
  <si>
    <t>10.2</t>
  </si>
  <si>
    <t>Побарувања врз основа на камата во денари со девизна клаузула</t>
  </si>
  <si>
    <t>11.1</t>
  </si>
  <si>
    <t>11.2</t>
  </si>
  <si>
    <t>Побарувања врз основа на провизии и надомести</t>
  </si>
  <si>
    <t>12.1</t>
  </si>
  <si>
    <t>пресметани провизии и надомести</t>
  </si>
  <si>
    <t>12.2</t>
  </si>
  <si>
    <t xml:space="preserve">Вложувања </t>
  </si>
  <si>
    <t>Вкупна билансна актива (1+2+3+4+5+6+7+8+9+10+11+12+13+14)</t>
  </si>
  <si>
    <t>Вкупна билансна и вонбилансна актива во странска валута и во денари со девизна клаузула (15+16)</t>
  </si>
  <si>
    <t>Износ 
(во милиони денари)</t>
  </si>
  <si>
    <t>Структура на билансната и вонбилансната пасива во странска валута и во денари со девизна клаузула, со состојба на 30.06.2011 година</t>
  </si>
  <si>
    <t>Тековни сметки и други краткорочни обврски</t>
  </si>
  <si>
    <t>2.1</t>
  </si>
  <si>
    <t>2.2</t>
  </si>
  <si>
    <t>Депозити во странска валута</t>
  </si>
  <si>
    <t>финансиски институции</t>
  </si>
  <si>
    <t>нефинансиски институции</t>
  </si>
  <si>
    <t>5.3</t>
  </si>
  <si>
    <t>физички лица</t>
  </si>
  <si>
    <t>5.4</t>
  </si>
  <si>
    <t>нерезиденти</t>
  </si>
  <si>
    <t>5.5</t>
  </si>
  <si>
    <t>останати клиенти</t>
  </si>
  <si>
    <t>Депозити во денари со девизна клаузула</t>
  </si>
  <si>
    <t>6.3</t>
  </si>
  <si>
    <t>6.4</t>
  </si>
  <si>
    <t>6.5</t>
  </si>
  <si>
    <t>Обврски по камати во странска валута</t>
  </si>
  <si>
    <t>Обврски по камати во денари со девизна клаузула</t>
  </si>
  <si>
    <t>Обврски по провизии и надомести</t>
  </si>
  <si>
    <t>Финансиски лизинг</t>
  </si>
  <si>
    <t>Хибридни и субординирани инструменти  во странска валута</t>
  </si>
  <si>
    <t>Хибридни и субординирани инструменти  во денари со девизна клаузула</t>
  </si>
  <si>
    <t>Останата неспомната билансна пасива</t>
  </si>
  <si>
    <t>Вкупна билансна пасива (1+2+3+4+5+6+7+8+9+10+11+12+13+14+15)</t>
  </si>
  <si>
    <t>Вонбилансна пасива</t>
  </si>
  <si>
    <t>Вкупна билансна и вонбилансна пасива во странска валута и во денари со девизна клаузула (16+17)</t>
  </si>
  <si>
    <t>Анекс бр. 23</t>
  </si>
  <si>
    <t>Каматочувстителни средства и обврски според типот на каматна стапка и вкупна пондерирана вредност по  одделни групи банки</t>
  </si>
  <si>
    <t>Позиции</t>
  </si>
  <si>
    <t>Фиксна каматна стапка</t>
  </si>
  <si>
    <t>Прилагодлива каматна стапка</t>
  </si>
  <si>
    <t>Каматочувствителни средства</t>
  </si>
  <si>
    <t>Каматочувствителни обврски</t>
  </si>
  <si>
    <t>Нето вонбилансни каматочувствителни позиции</t>
  </si>
  <si>
    <t>Пондерирана нето-позиција по каматна стапка</t>
  </si>
  <si>
    <t>Пондерирана нето-позиција</t>
  </si>
  <si>
    <t>Вкупна пондерирана вредност/Сопствени средства</t>
  </si>
  <si>
    <t>Сопствени средства по групи банки</t>
  </si>
  <si>
    <t>ОСНОВЕН КАПИТАЛ</t>
  </si>
  <si>
    <t>Уплатени и запишани обични и некумулативни приоритетни акции и премија по овие акции</t>
  </si>
  <si>
    <t>1.1</t>
  </si>
  <si>
    <t>Номинална вредност</t>
  </si>
  <si>
    <t>1.1.1</t>
  </si>
  <si>
    <t>Номинална вредност на обични акции</t>
  </si>
  <si>
    <t>1.1.2</t>
  </si>
  <si>
    <t>Номинална вредност на некумулативни приоритетни акции</t>
  </si>
  <si>
    <t>1.2</t>
  </si>
  <si>
    <t>Премија</t>
  </si>
  <si>
    <t>1.2.1</t>
  </si>
  <si>
    <t>Премија од обични акции</t>
  </si>
  <si>
    <t>1.2.2</t>
  </si>
  <si>
    <t>Премија од некумулативни приоритетни акции</t>
  </si>
  <si>
    <t>Резерви и задржана добивка или загуба</t>
  </si>
  <si>
    <t>Задржана добивка</t>
  </si>
  <si>
    <t>2.3</t>
  </si>
  <si>
    <t>Акумулирана загуба од претходни години</t>
  </si>
  <si>
    <t>2.4</t>
  </si>
  <si>
    <t>Тековна добивка</t>
  </si>
  <si>
    <t>2.5</t>
  </si>
  <si>
    <t>Нереализирана загуба од сопственичите хартии од вредност расположливи за продажба</t>
  </si>
  <si>
    <t>Позиции како резултат на консолидација (позитивни ставки)</t>
  </si>
  <si>
    <t>3.1</t>
  </si>
  <si>
    <t>Малцинско учество</t>
  </si>
  <si>
    <t>3.2</t>
  </si>
  <si>
    <t>Резерви од курсни разлики</t>
  </si>
  <si>
    <t>3.3</t>
  </si>
  <si>
    <t>Останати разлики</t>
  </si>
  <si>
    <t>Одбитни ставки</t>
  </si>
  <si>
    <t>4.1</t>
  </si>
  <si>
    <t>Загуба на крајот на годината или тековна загуба</t>
  </si>
  <si>
    <t>4.2</t>
  </si>
  <si>
    <t>Сопствени акции</t>
  </si>
  <si>
    <t>4.3</t>
  </si>
  <si>
    <t>Нематеријални средства</t>
  </si>
  <si>
    <t>4.4</t>
  </si>
  <si>
    <t>Нето негативни ревалоризациски резерви</t>
  </si>
  <si>
    <t>4.5</t>
  </si>
  <si>
    <t>Разлика меѓу висината на потребната и извршената исправка на вредност/посебна резерва</t>
  </si>
  <si>
    <t>4.6</t>
  </si>
  <si>
    <t>Износ на неиздвоена исправка на вредност и посебна резерва како резултат на сметководствено доцнење</t>
  </si>
  <si>
    <t>Обични акции, резерви и задржана добивка и одбитни ставки</t>
  </si>
  <si>
    <t>Износ на останати позиции кои можат да се вклучат во основниот капитал</t>
  </si>
  <si>
    <t>I</t>
  </si>
  <si>
    <t>ДОПОЛНИТЕЛЕН КАПИТАЛ 1</t>
  </si>
  <si>
    <t>Уплатени и запишани кумулативни приоритетни акции и премија за овие акции</t>
  </si>
  <si>
    <t>Номинална вредност на кумулативни приоритетни акции</t>
  </si>
  <si>
    <t>Премија од кумулативни приоритетни акции</t>
  </si>
  <si>
    <t>Хибридни капитални инструменти</t>
  </si>
  <si>
    <t>Субординирани инструменти</t>
  </si>
  <si>
    <t>Износ на субординирани инструменти кои можат да бидат дел од дополнителниот капитал 1</t>
  </si>
  <si>
    <t>II</t>
  </si>
  <si>
    <t>Вложувања во капитал на други банки или финансиски институции кои изнесуваат над 10% од капиталот на тие институции</t>
  </si>
  <si>
    <t>Вложувања во субординирани и хибридни капитални инструменти на институциите од реден број 12</t>
  </si>
  <si>
    <t>Збирен износ на вложувања во капиталот, субординираните и хибридните инструменти и други инструменти кој надминува 10% од (I+II)</t>
  </si>
  <si>
    <t>Износ на надминување на лимитите за вложувања во нефинансиски институции</t>
  </si>
  <si>
    <t>Позиции како резултат на консолидација (негативни ставки)</t>
  </si>
  <si>
    <t>III</t>
  </si>
  <si>
    <t>IV</t>
  </si>
  <si>
    <t>ОСНОВЕН КАПИТАЛ ПО ОДБИТНИ СТАВКИ</t>
  </si>
  <si>
    <t>V</t>
  </si>
  <si>
    <t>ДОПОЛНИТЕЛЕН КАПИТАЛ 1 ПО ОДБИТНИТЕ СТАВКИ</t>
  </si>
  <si>
    <t>ДОПОЛНИТЕЛЕН КАПИТАЛ 2</t>
  </si>
  <si>
    <t>Дополнителен капитал 1 и 2</t>
  </si>
  <si>
    <t>21.1</t>
  </si>
  <si>
    <t>Дополнителен капитал 1</t>
  </si>
  <si>
    <t>21.2</t>
  </si>
  <si>
    <t>Дополнителен капитал 2</t>
  </si>
  <si>
    <t>Вишок на основен капитал</t>
  </si>
  <si>
    <t>22.1</t>
  </si>
  <si>
    <t>Вишок на основен капитал (150%)</t>
  </si>
  <si>
    <t>22.2</t>
  </si>
  <si>
    <t>Вишок на основен капитал (250%)</t>
  </si>
  <si>
    <t>VI</t>
  </si>
  <si>
    <t>Дозволен износ на дополнителен капитал 2</t>
  </si>
  <si>
    <t>СОПСТВЕНИ СРЕДСТВА</t>
  </si>
  <si>
    <t>VII</t>
  </si>
  <si>
    <t>Основен капитал</t>
  </si>
  <si>
    <t>VIII</t>
  </si>
  <si>
    <t>IX</t>
  </si>
  <si>
    <t>X</t>
  </si>
  <si>
    <t>Сопствени средства</t>
  </si>
  <si>
    <t>*Забелешка: Составот на групите банки на двата датуми е ист како на 30.06.2011 година.</t>
  </si>
  <si>
    <t>Анекс бр. 25</t>
  </si>
  <si>
    <t>Стапка на адекватност на капиталот, по групи банки</t>
  </si>
  <si>
    <t>АКТИВА ПОНДЕРИРАНА СПОРЕД КРЕДИТНИОТ РИЗИК</t>
  </si>
  <si>
    <t>Билансна актива пондерирана според кредитниот ризик</t>
  </si>
  <si>
    <t>Вонбилансна актива пондерирана според кредитниот ризик</t>
  </si>
  <si>
    <t>Актива пондерирана според кредитниот ризик (1+2)</t>
  </si>
  <si>
    <t>Капитал потребен за покривање на кредитниот ризик (8% од реден број 3)</t>
  </si>
  <si>
    <t>АКТИВА ПОНДЕРИРАНА СПОРЕД ВАЛУТНИОТ РИЗИК</t>
  </si>
  <si>
    <t>Агрегатна девизна позиција</t>
  </si>
  <si>
    <t>Нето-позиција во злато</t>
  </si>
  <si>
    <t>Актива пондерирана според валутниот ризик (5+6)</t>
  </si>
  <si>
    <t>Капитал потребен за покривање на валутниот ризик (8% од реден број 7)</t>
  </si>
  <si>
    <t>АКТИВА ПОНДЕРИРАНА СПОРЕД РИЗИЦИ (3+7)</t>
  </si>
  <si>
    <t>Капитал потребен за покривање на ризиците (4+8)</t>
  </si>
  <si>
    <t>СТАПКА НА АДЕКВАТНОСТ НА КАПИТАЛОТ (IV/III)</t>
  </si>
  <si>
    <t xml:space="preserve">Преглед на банки по групи </t>
  </si>
  <si>
    <t>* Банките се дадени по азбучен редослед.</t>
  </si>
  <si>
    <t>Структура 
(во %)</t>
  </si>
  <si>
    <t>Структура на кредитите на нефинансиски субјекти</t>
  </si>
  <si>
    <t>Структура на депозитите на нефинансиските субјекти</t>
  </si>
  <si>
    <t>Анекс бр.17</t>
  </si>
  <si>
    <t>Анекс бр.18</t>
  </si>
  <si>
    <t>Анекс бр. 19</t>
  </si>
  <si>
    <t>Анекс бр. 20</t>
  </si>
  <si>
    <t>Анекс бр.22</t>
  </si>
  <si>
    <t>Анекс бр. 24</t>
  </si>
  <si>
    <t>Анекс бр. 5</t>
  </si>
  <si>
    <t xml:space="preserve">Висина на месечни примања по сите основи </t>
  </si>
  <si>
    <t>Кредити за станбен и деловен простор</t>
  </si>
  <si>
    <t>Автомобилски кредити</t>
  </si>
  <si>
    <t>Кредитни картички негативни салда по тековни сметки</t>
  </si>
  <si>
    <t>Потрошувачки кредити</t>
  </si>
  <si>
    <t>Друга кредитна изложеност</t>
  </si>
  <si>
    <t>Во %</t>
  </si>
  <si>
    <t>без податок за плата</t>
  </si>
  <si>
    <t>до 7.000 денари</t>
  </si>
  <si>
    <t>од 7.000 до 15.000 денари</t>
  </si>
  <si>
    <t>од 15.000 денари до 30.000 денари</t>
  </si>
  <si>
    <t>од 30.000 денари до 50.000 денари</t>
  </si>
  <si>
    <t>над 50.000 денари</t>
  </si>
  <si>
    <t>Анекс бр.12</t>
  </si>
  <si>
    <t xml:space="preserve">КВАРТАЛНА АПСОЛУТНА ПРОМЕНА </t>
  </si>
  <si>
    <t>Редовна главница</t>
  </si>
  <si>
    <t>Редовна камата</t>
  </si>
  <si>
    <t>Нефункционална главница</t>
  </si>
  <si>
    <t>Други побарувања</t>
  </si>
  <si>
    <t>Вонбилансна изложеност</t>
  </si>
  <si>
    <t>Вкупна кредитна изложеност</t>
  </si>
  <si>
    <t>ПРЕТПРИЈАТИЈА И ОСТАНАТИ КЛИЕНТИ</t>
  </si>
  <si>
    <t>Земјоделство, шумарство и рибарство</t>
  </si>
  <si>
    <t>Индустрија</t>
  </si>
  <si>
    <t>Градежништво</t>
  </si>
  <si>
    <t>Трговија на големо и мало</t>
  </si>
  <si>
    <t>Објекти за сместување и сервисни дејности со храна</t>
  </si>
  <si>
    <t>Транспорт и складирање</t>
  </si>
  <si>
    <t>Дејности во врска со недвижен имот</t>
  </si>
  <si>
    <t>Други дејности</t>
  </si>
  <si>
    <t>ФИНАНСИСКИ ИНСТИТУЦИИ И ДРЖАВА</t>
  </si>
  <si>
    <t>Финансиски дејности</t>
  </si>
  <si>
    <t>Јавна управа и одбрана</t>
  </si>
  <si>
    <t>ФИЗИЧКИ ЛИЦА</t>
  </si>
  <si>
    <t>Кредити за набавка и реновирање на станбен и деловен простор</t>
  </si>
  <si>
    <t>Негативни салда по тековни сметки</t>
  </si>
  <si>
    <t>Кредитни картички</t>
  </si>
  <si>
    <t>ТРГОВЦИ-ПОЕДИНЦИ</t>
  </si>
  <si>
    <t>ВКУПНО</t>
  </si>
  <si>
    <t>Анекс бр.13</t>
  </si>
  <si>
    <t>Валутна структура на кредитната изложеност и пресметаната исправка на вредноста и посебна резерва на банкарскиот систем</t>
  </si>
  <si>
    <t>Денари</t>
  </si>
  <si>
    <t>Денари со девизна клаузула</t>
  </si>
  <si>
    <t>Девизи</t>
  </si>
  <si>
    <t>Изложеност на кредитен ризик</t>
  </si>
  <si>
    <t>Пресметана исправка на вредност</t>
  </si>
  <si>
    <t>03.2011</t>
  </si>
  <si>
    <t>06.2011</t>
  </si>
  <si>
    <t>ПРЕТПРИЈАТИЈА И ДРУГИ КЛИЕНТИ</t>
  </si>
  <si>
    <t>ДРЖАВА И ФИНАНСИСКИ ИНСТИТУЦИИ</t>
  </si>
  <si>
    <t>Други кредити</t>
  </si>
  <si>
    <t>Анекс бр.14</t>
  </si>
  <si>
    <t xml:space="preserve">Структура на кредитната изложеност според одредени ставки, на ниво на банкарски систем </t>
  </si>
  <si>
    <t xml:space="preserve">Кредитна изложеност и пресметана исправка на вредноста, на ниво на банкарскиот систем по категории на ризици и сектори </t>
  </si>
  <si>
    <t>Кредитна изложеност на 31.03.2011</t>
  </si>
  <si>
    <t>Кредитна изложеност на 30.06.2011</t>
  </si>
  <si>
    <t>Пресметана исправка на вредноста и посебна резерва на 31.03.2011</t>
  </si>
  <si>
    <t>Пресметана исправка на вредноста и посебна резерва на 30.06.2011</t>
  </si>
  <si>
    <t>Вкупна пресметана исправка на вредноста и посебна резерва</t>
  </si>
  <si>
    <t>А</t>
  </si>
  <si>
    <t>Б</t>
  </si>
  <si>
    <t>В</t>
  </si>
  <si>
    <t>Г</t>
  </si>
  <si>
    <t>Д</t>
  </si>
  <si>
    <t>Анекс бр.15</t>
  </si>
  <si>
    <t>Стрес-тест симулација врз кредитната изложеност кон оделните дејности од секторот „претпријатија и останати клиенти“</t>
  </si>
  <si>
    <t>Показатели</t>
  </si>
  <si>
    <t>Земјоделство, шумарство и риболов</t>
  </si>
  <si>
    <t>Вкупна изложеност кон претпријатија и останати клиенти</t>
  </si>
  <si>
    <t>почетна состојба</t>
  </si>
  <si>
    <t>Адекватност на капиталот на ниво на банкарски систем</t>
  </si>
  <si>
    <t>Просечно ниво на ризичност</t>
  </si>
  <si>
    <t>I сценарио</t>
  </si>
  <si>
    <t>II сценарио</t>
  </si>
  <si>
    <t>Вкупна изложеност кон физички лица</t>
  </si>
  <si>
    <t>Анекс бр. 16</t>
  </si>
  <si>
    <t>Кредитна изложеност кон физички лица според одделни кредитни производи и според висината на месечните примања со состојба на 30.06.2011 година</t>
  </si>
  <si>
    <t>Квартална промена 30.06.2011/31.03.2011</t>
  </si>
  <si>
    <t>Стрес-тест симулација врз кредитната изложеност кон секторот „физички лица“, по одделни кредитни производи</t>
  </si>
  <si>
    <t xml:space="preserve">Депозити во нерезиденти - финансиски друштва </t>
  </si>
  <si>
    <t>Тековни сметки и депозити по видување на нерезидентите во денари</t>
  </si>
  <si>
    <t>Тековни сметки и депозити по видување на нерезидентите во странска валута</t>
  </si>
  <si>
    <t>Приходи од камати од приватните нефинансиски друштва</t>
  </si>
  <si>
    <t>Приходи од камати од јавните нефинансиски друштва</t>
  </si>
  <si>
    <t>Приходи од камати од централната влада</t>
  </si>
  <si>
    <t>Приходи од камати од локалната самоуправа</t>
  </si>
  <si>
    <t>Приходи од камати од финансискита друштва</t>
  </si>
  <si>
    <t>Приходи од камати од централната банка</t>
  </si>
  <si>
    <t>Приходи од камати од банките</t>
  </si>
  <si>
    <t>Приходи од камати од штедилниците</t>
  </si>
  <si>
    <t>Приходи од камати од осигурителните друштва</t>
  </si>
  <si>
    <t>Приходи од камати од пензиските фондови</t>
  </si>
  <si>
    <t>Приходи од камати од домаќинствата</t>
  </si>
  <si>
    <t>Приходи од камати од самостојните вршители на дејност со личен труд</t>
  </si>
  <si>
    <t>Приходи од камати од финансиските друштва - нерезиденти</t>
  </si>
  <si>
    <t>Исправка на вредноста (загуби поради оштетување) на приходите од камата на нето-основа</t>
  </si>
  <si>
    <t>Расходи за камати на нефинансиските друштва</t>
  </si>
  <si>
    <t>Расходи за камата на централната влада</t>
  </si>
  <si>
    <t>Расходи за камата за финансиските друштва</t>
  </si>
  <si>
    <t>Расходи за камата за централната банка</t>
  </si>
  <si>
    <t>Расходи за камата за банките</t>
  </si>
  <si>
    <t>Расходи за камата за штедилниците</t>
  </si>
  <si>
    <t>Расходи за камата за осигурителните друштва</t>
  </si>
  <si>
    <t>Расходи за камата за пензиските фондови</t>
  </si>
  <si>
    <t>Расходи за камати за самостојните вршители на дејност со личен труд</t>
  </si>
  <si>
    <t>Расходи за камата за физичките лица</t>
  </si>
  <si>
    <t>Расходи за камата за нерезидентите</t>
  </si>
  <si>
    <t>Расходи за камата за нефинансиските друштва - нерезиденти</t>
  </si>
  <si>
    <t>Расходи за камата за финансиските друштва - нерезиденти</t>
  </si>
  <si>
    <t>Расходи за камата за домаќинствата - нерезиденти</t>
  </si>
  <si>
    <t>Расходи за камата за државата - нерезиденти</t>
  </si>
  <si>
    <t>НЕТО-ПРИХОДИ ОД КАМАТИ</t>
  </si>
  <si>
    <t>НЕТО-ПРИХОДИ ОД ПРОВИЗИИ И НАДОМЕСТОЦИ</t>
  </si>
  <si>
    <t>НЕТО-ПРИХОДИ ОД ТРГУВАЊЕ</t>
  </si>
  <si>
    <t>Нето-приходи од средствата и обврските за тргување</t>
  </si>
  <si>
    <t>Нето-приходи од дериватните средства и обврски чувани за тргување</t>
  </si>
  <si>
    <t>Реализирани нето-приходи од средствата и обврските за тргување</t>
  </si>
  <si>
    <t>Нереализирани нето-приходи од средствата и обврските за тргување</t>
  </si>
  <si>
    <t>Реализирани нето-приходи од дериватните средства и обврски чувани за тргување</t>
  </si>
  <si>
    <t>Нереализирани нето-приходи од дериватните средства и обврски чувани за тргување</t>
  </si>
  <si>
    <t xml:space="preserve">НЕТО-ПРИХОДИ ОД ДРУГИ ФИНАНСИСКИ ИНСТРУМЕНТИ ЕВИДЕНТИРАНИ ПО ОБЈЕКТИВНА ВРЕДНОСТ </t>
  </si>
  <si>
    <t>НЕТО-ПРИХОДИ ОД КУРСНИ РАЗЛИКИ</t>
  </si>
  <si>
    <t>Реализирани нето-приходи од курсни разлики</t>
  </si>
  <si>
    <t>Нереализирани нето-приходи од курсни разлики</t>
  </si>
  <si>
    <r>
      <t xml:space="preserve">Нето-приходи од </t>
    </r>
    <r>
      <rPr>
        <sz val="10"/>
        <color indexed="10"/>
        <rFont val="Tahoma"/>
        <family val="2"/>
      </rPr>
      <t>девизно валутно</t>
    </r>
    <r>
      <rPr>
        <sz val="10"/>
        <rFont val="Tahoma"/>
        <family val="2"/>
      </rPr>
      <t xml:space="preserve"> работење</t>
    </r>
  </si>
  <si>
    <t>Вкупни нето-кредити</t>
  </si>
  <si>
    <t>% на „В“, „Г“ и „Д“ во вкупната кредитна изложеност</t>
  </si>
  <si>
    <t>Променлива каматна стапка</t>
  </si>
  <si>
    <t>Вкупна нето- позиција</t>
  </si>
  <si>
    <t>Директни вложувања во капиталот на друштвата за осигурување и реосигурување и на друштвата за управување со пензиските фондови</t>
  </si>
  <si>
    <t>Вложувања во финансиски инструменти издадени од друштвата од реден број 15 кои се вклучуваат во нивниот капитал</t>
  </si>
  <si>
    <t>Дозволен износ на дополнителниот капитал 1 и 2</t>
  </si>
  <si>
    <t>ОДБИТНИ СТАВКИ ОД ОСНОВНИОТ КАПИТАЛ И ДОПОЛНИТЕЛНИОТ КАПИТАЛ 1</t>
  </si>
  <si>
    <t>Субординирани инструменти од дополнителниот капитал 2</t>
  </si>
  <si>
    <t>„Комерцијална банка“ АД Скопје</t>
  </si>
  <si>
    <t>„НЛБ Тутунска банка“ АД Скопје</t>
  </si>
  <si>
    <t>„Стопанска банка“ АД Скопје</t>
  </si>
  <si>
    <t>„Алфа банка“ АД Скопје</t>
  </si>
  <si>
    <t>„Извозна и кредитна банка“ АД Скопје</t>
  </si>
  <si>
    <t>„Македонска банка за поддршка на развојот“ АД Скопје</t>
  </si>
  <si>
    <t>„Охридска банка“ АД Охрид</t>
  </si>
  <si>
    <t>„Прокредит банка“ АД Скопје</t>
  </si>
  <si>
    <t>„Стопанска банка“ АД Битола</t>
  </si>
  <si>
    <t>„ТТК банка“ АД Скопје</t>
  </si>
  <si>
    <t>„УНИ банка“ АД Скопје</t>
  </si>
  <si>
    <t>„Шпаркасе банка Македонија“ АД Скопје</t>
  </si>
  <si>
    <t>„Еуростандард банка“ АД Скопје</t>
  </si>
  <si>
    <t>„Зираат банка“ АД Скопје</t>
  </si>
  <si>
    <t>„Капитал банка“ АД Скопје</t>
  </si>
  <si>
    <t>„Поштенска банка“ АД Скопје</t>
  </si>
  <si>
    <t>„Статер банка“ АД Куманово</t>
  </si>
  <si>
    <t>„Централна кооперативна банка“ АД Скопје</t>
  </si>
  <si>
    <t>Анекс бр. 11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</si>
</sst>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д_е_н_._-;\-* #,##0.00\ _д_е_н_._-;_-* &quot;-&quot;??\ _д_е_н_._-;_-@_-"/>
    <numFmt numFmtId="165" formatCode="_(* #,##0_);_(* \(#,##0\);_(* &quot;-&quot;??_);_(@_)"/>
    <numFmt numFmtId="166" formatCode="0.0%"/>
    <numFmt numFmtId="167" formatCode="#,##0.0"/>
  </numFmts>
  <fonts count="49">
    <font>
      <sz val="11"/>
      <color theme="1"/>
      <name val="Calibri"/>
      <family val="2"/>
      <charset val="204"/>
      <scheme val="minor"/>
    </font>
    <font>
      <sz val="10"/>
      <name val="Tahoma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</font>
    <font>
      <sz val="10"/>
      <name val="Arial"/>
      <family val="2"/>
      <charset val="204"/>
    </font>
    <font>
      <i/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name val="MAC C Times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1"/>
      <name val="Tahoma"/>
      <family val="2"/>
    </font>
    <font>
      <sz val="11"/>
      <name val="Tahoma"/>
      <family val="2"/>
      <charset val="204"/>
    </font>
    <font>
      <sz val="12"/>
      <name val="Tahoma"/>
      <family val="2"/>
      <charset val="204"/>
    </font>
    <font>
      <b/>
      <i/>
      <sz val="10"/>
      <name val="Tahoma"/>
      <family val="2"/>
      <charset val="204"/>
    </font>
    <font>
      <sz val="10"/>
      <color indexed="8"/>
      <name val="Tahoma"/>
      <family val="2"/>
    </font>
    <font>
      <b/>
      <i/>
      <sz val="10"/>
      <name val="Tahoma"/>
      <family val="2"/>
    </font>
    <font>
      <b/>
      <sz val="11"/>
      <color indexed="8"/>
      <name val="Tahoma"/>
      <family val="2"/>
      <charset val="204"/>
    </font>
    <font>
      <b/>
      <sz val="8"/>
      <name val="Tahoma"/>
      <family val="2"/>
      <charset val="204"/>
    </font>
    <font>
      <b/>
      <sz val="10"/>
      <color indexed="8"/>
      <name val="Tahoma"/>
      <family val="2"/>
    </font>
    <font>
      <sz val="10"/>
      <name val="MAC C Times"/>
      <family val="1"/>
    </font>
    <font>
      <sz val="8"/>
      <color indexed="8"/>
      <name val="Tahoma"/>
      <family val="2"/>
    </font>
    <font>
      <sz val="10"/>
      <color indexed="10"/>
      <name val="Tahoma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</fills>
  <borders count="1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04">
    <xf numFmtId="0" fontId="0" fillId="0" borderId="0"/>
    <xf numFmtId="0" fontId="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5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41" fillId="0" borderId="0"/>
    <xf numFmtId="0" fontId="41" fillId="0" borderId="0"/>
    <xf numFmtId="0" fontId="40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1" fillId="0" borderId="0"/>
    <xf numFmtId="0" fontId="8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9" fontId="4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/>
  </cellStyleXfs>
  <cellXfs count="18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wrapText="1"/>
    </xf>
    <xf numFmtId="0" fontId="4" fillId="24" borderId="10" xfId="0" applyFont="1" applyFill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 vertical="center" wrapText="1"/>
    </xf>
    <xf numFmtId="0" fontId="4" fillId="24" borderId="13" xfId="0" applyFont="1" applyFill="1" applyBorder="1" applyAlignment="1">
      <alignment horizontal="center" vertical="center" wrapText="1"/>
    </xf>
    <xf numFmtId="0" fontId="4" fillId="25" borderId="14" xfId="0" applyFont="1" applyFill="1" applyBorder="1" applyAlignment="1">
      <alignment horizontal="center" vertical="center" wrapText="1"/>
    </xf>
    <xf numFmtId="3" fontId="4" fillId="25" borderId="11" xfId="495" applyNumberFormat="1" applyFont="1" applyFill="1" applyBorder="1" applyAlignment="1">
      <alignment horizontal="center" vertical="center" wrapText="1"/>
    </xf>
    <xf numFmtId="3" fontId="4" fillId="25" borderId="12" xfId="495" applyNumberFormat="1" applyFont="1" applyFill="1" applyBorder="1" applyAlignment="1">
      <alignment horizontal="center" vertical="center" wrapText="1"/>
    </xf>
    <xf numFmtId="3" fontId="4" fillId="25" borderId="15" xfId="495" applyNumberFormat="1" applyFont="1" applyFill="1" applyBorder="1" applyAlignment="1">
      <alignment horizontal="center" vertical="center" wrapText="1"/>
    </xf>
    <xf numFmtId="3" fontId="4" fillId="25" borderId="10" xfId="495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16" xfId="0" applyFont="1" applyBorder="1" applyAlignment="1">
      <alignment horizontal="center" vertical="center" wrapText="1"/>
    </xf>
    <xf numFmtId="3" fontId="1" fillId="0" borderId="17" xfId="495" applyNumberFormat="1" applyFont="1" applyBorder="1" applyAlignment="1">
      <alignment horizontal="center" vertical="center" wrapText="1"/>
    </xf>
    <xf numFmtId="3" fontId="1" fillId="0" borderId="18" xfId="495" applyNumberFormat="1" applyFont="1" applyBorder="1" applyAlignment="1">
      <alignment horizontal="center" vertical="center" wrapText="1"/>
    </xf>
    <xf numFmtId="3" fontId="1" fillId="0" borderId="19" xfId="495" applyNumberFormat="1" applyFont="1" applyBorder="1" applyAlignment="1">
      <alignment horizontal="center" vertical="center" wrapText="1"/>
    </xf>
    <xf numFmtId="3" fontId="4" fillId="25" borderId="20" xfId="495" applyNumberFormat="1" applyFont="1" applyFill="1" applyBorder="1" applyAlignment="1">
      <alignment horizontal="center" vertical="center" wrapText="1"/>
    </xf>
    <xf numFmtId="3" fontId="1" fillId="0" borderId="16" xfId="495" applyNumberFormat="1" applyFont="1" applyBorder="1" applyAlignment="1">
      <alignment horizontal="center" vertical="center" wrapText="1"/>
    </xf>
    <xf numFmtId="3" fontId="1" fillId="0" borderId="21" xfId="495" applyNumberFormat="1" applyFont="1" applyBorder="1" applyAlignment="1">
      <alignment horizontal="center" vertical="center" wrapText="1"/>
    </xf>
    <xf numFmtId="3" fontId="1" fillId="0" borderId="22" xfId="495" applyNumberFormat="1" applyFont="1" applyBorder="1" applyAlignment="1">
      <alignment horizontal="center" vertical="center" wrapText="1"/>
    </xf>
    <xf numFmtId="3" fontId="4" fillId="25" borderId="23" xfId="495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3" fontId="1" fillId="0" borderId="25" xfId="495" applyNumberFormat="1" applyFont="1" applyBorder="1" applyAlignment="1">
      <alignment horizontal="center" vertical="center" wrapText="1"/>
    </xf>
    <xf numFmtId="3" fontId="1" fillId="0" borderId="26" xfId="495" applyNumberFormat="1" applyFont="1" applyBorder="1" applyAlignment="1">
      <alignment horizontal="center" vertical="center" wrapText="1"/>
    </xf>
    <xf numFmtId="3" fontId="1" fillId="0" borderId="27" xfId="495" applyNumberFormat="1" applyFont="1" applyBorder="1" applyAlignment="1">
      <alignment horizontal="center" vertical="center" wrapText="1"/>
    </xf>
    <xf numFmtId="3" fontId="4" fillId="25" borderId="28" xfId="495" applyNumberFormat="1" applyFont="1" applyFill="1" applyBorder="1" applyAlignment="1">
      <alignment horizontal="center" vertical="center" wrapText="1"/>
    </xf>
    <xf numFmtId="0" fontId="4" fillId="25" borderId="16" xfId="0" applyFont="1" applyFill="1" applyBorder="1" applyAlignment="1">
      <alignment horizontal="center" vertical="center" wrapText="1"/>
    </xf>
    <xf numFmtId="3" fontId="4" fillId="25" borderId="29" xfId="495" applyNumberFormat="1" applyFont="1" applyFill="1" applyBorder="1" applyAlignment="1">
      <alignment horizontal="center" vertical="center" wrapText="1"/>
    </xf>
    <xf numFmtId="3" fontId="4" fillId="25" borderId="30" xfId="495" applyNumberFormat="1" applyFont="1" applyFill="1" applyBorder="1" applyAlignment="1">
      <alignment horizontal="center" vertical="center" wrapText="1"/>
    </xf>
    <xf numFmtId="3" fontId="4" fillId="25" borderId="31" xfId="495" applyNumberFormat="1" applyFont="1" applyFill="1" applyBorder="1" applyAlignment="1">
      <alignment horizontal="center" vertical="center" wrapText="1"/>
    </xf>
    <xf numFmtId="3" fontId="4" fillId="25" borderId="32" xfId="495" applyNumberFormat="1" applyFont="1" applyFill="1" applyBorder="1" applyAlignment="1">
      <alignment horizontal="center" vertical="center" wrapText="1"/>
    </xf>
    <xf numFmtId="3" fontId="1" fillId="0" borderId="33" xfId="495" applyNumberFormat="1" applyFont="1" applyBorder="1" applyAlignment="1">
      <alignment horizontal="center" vertical="center" wrapText="1"/>
    </xf>
    <xf numFmtId="3" fontId="4" fillId="25" borderId="18" xfId="495" applyNumberFormat="1" applyFont="1" applyFill="1" applyBorder="1" applyAlignment="1">
      <alignment horizontal="center" vertical="center" wrapText="1"/>
    </xf>
    <xf numFmtId="3" fontId="4" fillId="25" borderId="19" xfId="495" applyNumberFormat="1" applyFont="1" applyFill="1" applyBorder="1" applyAlignment="1">
      <alignment horizontal="center" vertical="center" wrapText="1"/>
    </xf>
    <xf numFmtId="3" fontId="4" fillId="25" borderId="12" xfId="0" applyNumberFormat="1" applyFont="1" applyFill="1" applyBorder="1" applyAlignment="1">
      <alignment horizontal="center" vertical="center" wrapText="1"/>
    </xf>
    <xf numFmtId="3" fontId="4" fillId="25" borderId="13" xfId="0" applyNumberFormat="1" applyFont="1" applyFill="1" applyBorder="1" applyAlignment="1">
      <alignment horizontal="center" vertical="center" wrapText="1"/>
    </xf>
    <xf numFmtId="3" fontId="4" fillId="25" borderId="20" xfId="0" applyNumberFormat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4" fillId="25" borderId="10" xfId="0" applyNumberFormat="1" applyFont="1" applyFill="1" applyBorder="1" applyAlignment="1">
      <alignment horizontal="center" vertical="center" wrapText="1"/>
    </xf>
    <xf numFmtId="0" fontId="4" fillId="25" borderId="34" xfId="0" applyFont="1" applyFill="1" applyBorder="1" applyAlignment="1">
      <alignment horizontal="center" vertical="center" wrapText="1"/>
    </xf>
    <xf numFmtId="3" fontId="4" fillId="25" borderId="26" xfId="0" applyNumberFormat="1" applyFont="1" applyFill="1" applyBorder="1" applyAlignment="1">
      <alignment horizontal="center" vertical="center" wrapText="1"/>
    </xf>
    <xf numFmtId="3" fontId="4" fillId="25" borderId="36" xfId="0" applyNumberFormat="1" applyFont="1" applyFill="1" applyBorder="1" applyAlignment="1">
      <alignment horizontal="center" vertical="center" wrapText="1"/>
    </xf>
    <xf numFmtId="3" fontId="4" fillId="25" borderId="37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36" xfId="0" applyNumberFormat="1" applyFont="1" applyBorder="1" applyAlignment="1">
      <alignment horizontal="center" vertical="center" wrapText="1"/>
    </xf>
    <xf numFmtId="3" fontId="4" fillId="25" borderId="23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3" fontId="1" fillId="0" borderId="39" xfId="0" applyNumberFormat="1" applyFont="1" applyBorder="1" applyAlignment="1">
      <alignment horizontal="center" vertical="center" wrapText="1"/>
    </xf>
    <xf numFmtId="3" fontId="4" fillId="25" borderId="40" xfId="0" applyNumberFormat="1" applyFont="1" applyFill="1" applyBorder="1" applyAlignment="1">
      <alignment horizontal="center" vertical="center" wrapText="1"/>
    </xf>
    <xf numFmtId="3" fontId="4" fillId="25" borderId="21" xfId="495" applyNumberFormat="1" applyFont="1" applyFill="1" applyBorder="1" applyAlignment="1">
      <alignment horizontal="center" vertical="center" wrapText="1"/>
    </xf>
    <xf numFmtId="3" fontId="4" fillId="25" borderId="22" xfId="495" applyNumberFormat="1" applyFont="1" applyFill="1" applyBorder="1" applyAlignment="1">
      <alignment horizontal="center" vertical="center" wrapText="1"/>
    </xf>
    <xf numFmtId="3" fontId="4" fillId="25" borderId="21" xfId="0" applyNumberFormat="1" applyFont="1" applyFill="1" applyBorder="1" applyAlignment="1">
      <alignment horizontal="center" vertical="center" wrapText="1"/>
    </xf>
    <xf numFmtId="3" fontId="4" fillId="25" borderId="4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3" fontId="1" fillId="0" borderId="21" xfId="495" applyNumberFormat="1" applyFont="1" applyFill="1" applyBorder="1" applyAlignment="1">
      <alignment horizontal="center" vertical="center" wrapText="1"/>
    </xf>
    <xf numFmtId="3" fontId="1" fillId="0" borderId="22" xfId="495" applyNumberFormat="1" applyFont="1" applyFill="1" applyBorder="1" applyAlignment="1">
      <alignment horizontal="center" vertical="center" wrapText="1"/>
    </xf>
    <xf numFmtId="3" fontId="1" fillId="0" borderId="42" xfId="495" applyNumberFormat="1" applyFont="1" applyFill="1" applyBorder="1" applyAlignment="1">
      <alignment horizontal="center" vertical="center" wrapText="1"/>
    </xf>
    <xf numFmtId="3" fontId="1" fillId="0" borderId="43" xfId="495" applyNumberFormat="1" applyFont="1" applyFill="1" applyBorder="1" applyAlignment="1">
      <alignment horizontal="center" vertical="center" wrapText="1"/>
    </xf>
    <xf numFmtId="3" fontId="4" fillId="25" borderId="40" xfId="495" applyNumberFormat="1" applyFont="1" applyFill="1" applyBorder="1" applyAlignment="1">
      <alignment horizontal="center" vertical="center" wrapText="1"/>
    </xf>
    <xf numFmtId="3" fontId="4" fillId="25" borderId="44" xfId="495" applyNumberFormat="1" applyFont="1" applyFill="1" applyBorder="1" applyAlignment="1">
      <alignment horizontal="center" vertical="center" wrapText="1"/>
    </xf>
    <xf numFmtId="3" fontId="1" fillId="0" borderId="42" xfId="495" applyNumberFormat="1" applyFont="1" applyBorder="1" applyAlignment="1">
      <alignment horizontal="center" vertical="center" wrapText="1"/>
    </xf>
    <xf numFmtId="3" fontId="1" fillId="0" borderId="43" xfId="495" applyNumberFormat="1" applyFont="1" applyBorder="1" applyAlignment="1">
      <alignment horizontal="center" vertical="center" wrapText="1"/>
    </xf>
    <xf numFmtId="3" fontId="1" fillId="0" borderId="14" xfId="495" applyNumberFormat="1" applyFont="1" applyBorder="1" applyAlignment="1">
      <alignment horizontal="center" vertical="center" wrapText="1"/>
    </xf>
    <xf numFmtId="3" fontId="1" fillId="0" borderId="45" xfId="495" applyNumberFormat="1" applyFont="1" applyBorder="1" applyAlignment="1">
      <alignment horizontal="center" vertical="center" wrapText="1"/>
    </xf>
    <xf numFmtId="3" fontId="1" fillId="0" borderId="46" xfId="495" applyNumberFormat="1" applyFont="1" applyBorder="1" applyAlignment="1">
      <alignment horizontal="center" vertical="center" wrapText="1"/>
    </xf>
    <xf numFmtId="3" fontId="4" fillId="25" borderId="37" xfId="495" applyNumberFormat="1" applyFont="1" applyFill="1" applyBorder="1" applyAlignment="1">
      <alignment horizontal="center" vertical="center" wrapText="1"/>
    </xf>
    <xf numFmtId="3" fontId="1" fillId="0" borderId="47" xfId="0" applyNumberFormat="1" applyFont="1" applyBorder="1" applyAlignment="1">
      <alignment horizontal="center" vertical="center" wrapText="1"/>
    </xf>
    <xf numFmtId="3" fontId="1" fillId="0" borderId="48" xfId="0" applyNumberFormat="1" applyFont="1" applyBorder="1" applyAlignment="1">
      <alignment horizontal="center" vertical="center" wrapText="1"/>
    </xf>
    <xf numFmtId="3" fontId="4" fillId="25" borderId="49" xfId="0" applyNumberFormat="1" applyFont="1" applyFill="1" applyBorder="1" applyAlignment="1">
      <alignment horizontal="center" vertical="center" wrapText="1"/>
    </xf>
    <xf numFmtId="3" fontId="1" fillId="0" borderId="42" xfId="0" applyNumberFormat="1" applyFont="1" applyBorder="1" applyAlignment="1">
      <alignment horizontal="center" vertical="center" wrapText="1"/>
    </xf>
    <xf numFmtId="3" fontId="1" fillId="0" borderId="18" xfId="495" applyNumberFormat="1" applyFont="1" applyFill="1" applyBorder="1" applyAlignment="1">
      <alignment horizontal="center" vertical="center" wrapText="1"/>
    </xf>
    <xf numFmtId="3" fontId="1" fillId="0" borderId="19" xfId="495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3" fontId="1" fillId="0" borderId="44" xfId="495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51" xfId="0" applyFont="1" applyFill="1" applyBorder="1" applyAlignment="1">
      <alignment wrapText="1"/>
    </xf>
    <xf numFmtId="3" fontId="1" fillId="0" borderId="22" xfId="0" applyNumberFormat="1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3" fontId="1" fillId="0" borderId="52" xfId="495" applyNumberFormat="1" applyFont="1" applyBorder="1" applyAlignment="1">
      <alignment horizontal="center" vertical="center" wrapText="1"/>
    </xf>
    <xf numFmtId="3" fontId="1" fillId="0" borderId="47" xfId="495" applyNumberFormat="1" applyFont="1" applyBorder="1" applyAlignment="1">
      <alignment horizontal="center" vertical="center" wrapText="1"/>
    </xf>
    <xf numFmtId="3" fontId="1" fillId="0" borderId="53" xfId="495" applyNumberFormat="1" applyFont="1" applyBorder="1" applyAlignment="1">
      <alignment horizontal="center" vertical="center" wrapText="1"/>
    </xf>
    <xf numFmtId="3" fontId="4" fillId="25" borderId="49" xfId="495" applyNumberFormat="1" applyFont="1" applyFill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4" fillId="25" borderId="28" xfId="0" applyNumberFormat="1" applyFont="1" applyFill="1" applyBorder="1" applyAlignment="1">
      <alignment horizontal="center" vertical="center" wrapText="1"/>
    </xf>
    <xf numFmtId="3" fontId="4" fillId="25" borderId="25" xfId="495" applyNumberFormat="1" applyFont="1" applyFill="1" applyBorder="1" applyAlignment="1">
      <alignment horizontal="center" vertical="center" wrapText="1"/>
    </xf>
    <xf numFmtId="3" fontId="4" fillId="25" borderId="26" xfId="495" applyNumberFormat="1" applyFont="1" applyFill="1" applyBorder="1" applyAlignment="1">
      <alignment horizontal="center" vertical="center" wrapText="1"/>
    </xf>
    <xf numFmtId="3" fontId="4" fillId="25" borderId="27" xfId="495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36" xfId="0" applyNumberFormat="1" applyFont="1" applyFill="1" applyBorder="1" applyAlignment="1">
      <alignment horizontal="center" vertical="center" wrapText="1"/>
    </xf>
    <xf numFmtId="3" fontId="1" fillId="0" borderId="25" xfId="495" applyNumberFormat="1" applyFont="1" applyFill="1" applyBorder="1" applyAlignment="1">
      <alignment horizontal="center" vertical="center" wrapText="1"/>
    </xf>
    <xf numFmtId="3" fontId="1" fillId="0" borderId="26" xfId="495" applyNumberFormat="1" applyFont="1" applyFill="1" applyBorder="1" applyAlignment="1">
      <alignment horizontal="center" vertical="center" wrapText="1"/>
    </xf>
    <xf numFmtId="3" fontId="1" fillId="0" borderId="27" xfId="495" applyNumberFormat="1" applyFont="1" applyFill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3" fontId="1" fillId="0" borderId="54" xfId="0" applyNumberFormat="1" applyFont="1" applyBorder="1" applyAlignment="1">
      <alignment horizontal="center" vertical="center" wrapText="1"/>
    </xf>
    <xf numFmtId="0" fontId="4" fillId="26" borderId="0" xfId="0" applyFont="1" applyFill="1" applyAlignment="1">
      <alignment wrapText="1"/>
    </xf>
    <xf numFmtId="0" fontId="6" fillId="26" borderId="16" xfId="0" applyFont="1" applyFill="1" applyBorder="1" applyAlignment="1">
      <alignment horizontal="center" vertical="center" wrapText="1"/>
    </xf>
    <xf numFmtId="3" fontId="1" fillId="26" borderId="18" xfId="0" applyNumberFormat="1" applyFont="1" applyFill="1" applyBorder="1" applyAlignment="1">
      <alignment horizontal="center" vertical="center" wrapText="1"/>
    </xf>
    <xf numFmtId="3" fontId="1" fillId="26" borderId="54" xfId="0" applyNumberFormat="1" applyFont="1" applyFill="1" applyBorder="1" applyAlignment="1">
      <alignment horizontal="center" vertical="center" wrapText="1"/>
    </xf>
    <xf numFmtId="0" fontId="1" fillId="26" borderId="0" xfId="0" applyFont="1" applyFill="1" applyAlignment="1">
      <alignment wrapText="1"/>
    </xf>
    <xf numFmtId="3" fontId="1" fillId="26" borderId="21" xfId="495" applyNumberFormat="1" applyFont="1" applyFill="1" applyBorder="1" applyAlignment="1">
      <alignment horizontal="center" vertical="center" wrapText="1"/>
    </xf>
    <xf numFmtId="3" fontId="1" fillId="26" borderId="22" xfId="495" applyNumberFormat="1" applyFont="1" applyFill="1" applyBorder="1" applyAlignment="1">
      <alignment horizontal="center" vertical="center" wrapText="1"/>
    </xf>
    <xf numFmtId="3" fontId="1" fillId="26" borderId="25" xfId="495" applyNumberFormat="1" applyFont="1" applyFill="1" applyBorder="1" applyAlignment="1">
      <alignment horizontal="center" vertical="center" wrapText="1"/>
    </xf>
    <xf numFmtId="3" fontId="1" fillId="26" borderId="26" xfId="495" applyNumberFormat="1" applyFont="1" applyFill="1" applyBorder="1" applyAlignment="1">
      <alignment horizontal="center" vertical="center" wrapText="1"/>
    </xf>
    <xf numFmtId="3" fontId="1" fillId="26" borderId="27" xfId="495" applyNumberFormat="1" applyFont="1" applyFill="1" applyBorder="1" applyAlignment="1">
      <alignment horizontal="center" vertical="center" wrapText="1"/>
    </xf>
    <xf numFmtId="3" fontId="1" fillId="26" borderId="29" xfId="495" applyNumberFormat="1" applyFont="1" applyFill="1" applyBorder="1" applyAlignment="1">
      <alignment horizontal="center" vertical="center" wrapText="1"/>
    </xf>
    <xf numFmtId="3" fontId="1" fillId="26" borderId="30" xfId="495" applyNumberFormat="1" applyFont="1" applyFill="1" applyBorder="1" applyAlignment="1">
      <alignment horizontal="center" vertical="center" wrapText="1"/>
    </xf>
    <xf numFmtId="3" fontId="1" fillId="26" borderId="31" xfId="495" applyNumberFormat="1" applyFont="1" applyFill="1" applyBorder="1" applyAlignment="1">
      <alignment horizontal="center" vertical="center" wrapText="1"/>
    </xf>
    <xf numFmtId="3" fontId="1" fillId="26" borderId="52" xfId="0" applyNumberFormat="1" applyFont="1" applyFill="1" applyBorder="1" applyAlignment="1">
      <alignment horizontal="center" vertical="center" wrapText="1"/>
    </xf>
    <xf numFmtId="3" fontId="1" fillId="26" borderId="47" xfId="0" applyNumberFormat="1" applyFont="1" applyFill="1" applyBorder="1" applyAlignment="1">
      <alignment horizontal="center" vertical="center" wrapText="1"/>
    </xf>
    <xf numFmtId="3" fontId="1" fillId="26" borderId="48" xfId="0" applyNumberFormat="1" applyFont="1" applyFill="1" applyBorder="1" applyAlignment="1">
      <alignment horizontal="center" vertical="center" wrapText="1"/>
    </xf>
    <xf numFmtId="3" fontId="1" fillId="26" borderId="18" xfId="495" applyNumberFormat="1" applyFont="1" applyFill="1" applyBorder="1" applyAlignment="1">
      <alignment horizontal="center" vertical="center" wrapText="1"/>
    </xf>
    <xf numFmtId="3" fontId="1" fillId="26" borderId="19" xfId="495" applyNumberFormat="1" applyFont="1" applyFill="1" applyBorder="1" applyAlignment="1">
      <alignment horizontal="center" vertical="center" wrapText="1"/>
    </xf>
    <xf numFmtId="0" fontId="6" fillId="26" borderId="24" xfId="0" applyFont="1" applyFill="1" applyBorder="1" applyAlignment="1">
      <alignment horizontal="center" vertical="center" wrapText="1"/>
    </xf>
    <xf numFmtId="0" fontId="6" fillId="26" borderId="55" xfId="0" applyFont="1" applyFill="1" applyBorder="1" applyAlignment="1">
      <alignment horizontal="center" vertical="center" wrapText="1"/>
    </xf>
    <xf numFmtId="3" fontId="4" fillId="27" borderId="49" xfId="495" applyNumberFormat="1" applyFont="1" applyFill="1" applyBorder="1" applyAlignment="1">
      <alignment horizontal="center" vertical="center" wrapText="1"/>
    </xf>
    <xf numFmtId="0" fontId="4" fillId="25" borderId="11" xfId="0" applyFont="1" applyFill="1" applyBorder="1" applyAlignment="1">
      <alignment horizontal="center" vertical="center" wrapText="1"/>
    </xf>
    <xf numFmtId="3" fontId="4" fillId="25" borderId="35" xfId="495" applyNumberFormat="1" applyFont="1" applyFill="1" applyBorder="1" applyAlignment="1">
      <alignment horizontal="center" vertical="center" wrapText="1"/>
    </xf>
    <xf numFmtId="3" fontId="4" fillId="25" borderId="56" xfId="495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24" borderId="57" xfId="0" applyFont="1" applyFill="1" applyBorder="1" applyAlignment="1">
      <alignment horizontal="center" vertical="center" wrapText="1"/>
    </xf>
    <xf numFmtId="0" fontId="4" fillId="24" borderId="58" xfId="0" applyFont="1" applyFill="1" applyBorder="1" applyAlignment="1">
      <alignment horizontal="center" vertical="center" wrapText="1"/>
    </xf>
    <xf numFmtId="0" fontId="4" fillId="24" borderId="35" xfId="0" applyFont="1" applyFill="1" applyBorder="1" applyAlignment="1">
      <alignment horizontal="center" vertical="center" wrapText="1"/>
    </xf>
    <xf numFmtId="0" fontId="4" fillId="24" borderId="59" xfId="0" applyFont="1" applyFill="1" applyBorder="1" applyAlignment="1">
      <alignment horizontal="center" vertical="center" wrapText="1"/>
    </xf>
    <xf numFmtId="0" fontId="4" fillId="25" borderId="60" xfId="0" applyFont="1" applyFill="1" applyBorder="1" applyAlignment="1">
      <alignment horizontal="center" vertical="center" wrapText="1"/>
    </xf>
    <xf numFmtId="3" fontId="4" fillId="25" borderId="61" xfId="495" applyNumberFormat="1" applyFont="1" applyFill="1" applyBorder="1" applyAlignment="1">
      <alignment horizontal="center" vertical="center" wrapText="1"/>
    </xf>
    <xf numFmtId="3" fontId="4" fillId="25" borderId="45" xfId="495" applyNumberFormat="1" applyFont="1" applyFill="1" applyBorder="1" applyAlignment="1">
      <alignment horizontal="center" vertical="center" wrapText="1"/>
    </xf>
    <xf numFmtId="3" fontId="4" fillId="25" borderId="46" xfId="495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vertical="top" wrapText="1"/>
    </xf>
    <xf numFmtId="3" fontId="1" fillId="0" borderId="50" xfId="495" applyNumberFormat="1" applyFont="1" applyBorder="1" applyAlignment="1">
      <alignment horizontal="center" vertical="center" wrapText="1"/>
    </xf>
    <xf numFmtId="3" fontId="1" fillId="0" borderId="62" xfId="495" applyNumberFormat="1" applyFont="1" applyBorder="1" applyAlignment="1">
      <alignment horizontal="center" vertical="center" wrapText="1"/>
    </xf>
    <xf numFmtId="3" fontId="1" fillId="0" borderId="61" xfId="0" applyNumberFormat="1" applyFont="1" applyBorder="1" applyAlignment="1">
      <alignment horizontal="center" vertical="center" wrapText="1"/>
    </xf>
    <xf numFmtId="3" fontId="1" fillId="0" borderId="45" xfId="0" applyNumberFormat="1" applyFont="1" applyBorder="1" applyAlignment="1">
      <alignment horizontal="center" vertical="center" wrapText="1"/>
    </xf>
    <xf numFmtId="3" fontId="1" fillId="0" borderId="46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3" fontId="1" fillId="0" borderId="62" xfId="0" applyNumberFormat="1" applyFont="1" applyBorder="1" applyAlignment="1">
      <alignment horizontal="center" vertical="center" wrapText="1"/>
    </xf>
    <xf numFmtId="3" fontId="1" fillId="0" borderId="43" xfId="0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wrapText="1"/>
    </xf>
    <xf numFmtId="3" fontId="1" fillId="0" borderId="63" xfId="495" applyNumberFormat="1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3" fontId="1" fillId="0" borderId="36" xfId="495" applyNumberFormat="1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3" fontId="1" fillId="0" borderId="66" xfId="495" applyNumberFormat="1" applyFont="1" applyBorder="1" applyAlignment="1">
      <alignment horizontal="center" vertical="center" wrapText="1"/>
    </xf>
    <xf numFmtId="3" fontId="1" fillId="0" borderId="30" xfId="495" applyNumberFormat="1" applyFont="1" applyBorder="1" applyAlignment="1">
      <alignment horizontal="center" vertical="center" wrapText="1"/>
    </xf>
    <xf numFmtId="3" fontId="1" fillId="0" borderId="31" xfId="495" applyNumberFormat="1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4" fillId="25" borderId="37" xfId="0" applyFont="1" applyFill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3" fontId="1" fillId="0" borderId="69" xfId="495" applyNumberFormat="1" applyFont="1" applyBorder="1" applyAlignment="1">
      <alignment horizontal="center" vertical="center" wrapText="1"/>
    </xf>
    <xf numFmtId="0" fontId="4" fillId="25" borderId="57" xfId="0" applyFont="1" applyFill="1" applyBorder="1" applyAlignment="1">
      <alignment horizontal="center" vertical="center" wrapText="1"/>
    </xf>
    <xf numFmtId="3" fontId="4" fillId="25" borderId="13" xfId="495" applyNumberFormat="1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490" applyFont="1"/>
    <xf numFmtId="0" fontId="4" fillId="0" borderId="0" xfId="490" applyFont="1" applyAlignment="1">
      <alignment horizontal="center"/>
    </xf>
    <xf numFmtId="0" fontId="4" fillId="0" borderId="70" xfId="490" applyFont="1" applyBorder="1" applyAlignment="1">
      <alignment vertical="center"/>
    </xf>
    <xf numFmtId="165" fontId="4" fillId="0" borderId="63" xfId="355" applyNumberFormat="1" applyFont="1" applyBorder="1" applyAlignment="1">
      <alignment vertical="center"/>
    </xf>
    <xf numFmtId="166" fontId="4" fillId="0" borderId="63" xfId="559" applyNumberFormat="1" applyFont="1" applyBorder="1" applyAlignment="1">
      <alignment vertical="center"/>
    </xf>
    <xf numFmtId="166" fontId="4" fillId="0" borderId="18" xfId="559" applyNumberFormat="1" applyFont="1" applyBorder="1" applyAlignment="1">
      <alignment vertical="center"/>
    </xf>
    <xf numFmtId="165" fontId="4" fillId="0" borderId="18" xfId="355" applyNumberFormat="1" applyFont="1" applyBorder="1" applyAlignment="1">
      <alignment vertical="center"/>
    </xf>
    <xf numFmtId="166" fontId="4" fillId="0" borderId="51" xfId="559" applyNumberFormat="1" applyFont="1" applyBorder="1" applyAlignment="1">
      <alignment vertical="center"/>
    </xf>
    <xf numFmtId="0" fontId="4" fillId="0" borderId="0" xfId="490" applyFont="1" applyBorder="1" applyAlignment="1">
      <alignment horizontal="left" vertical="center"/>
    </xf>
    <xf numFmtId="0" fontId="1" fillId="0" borderId="71" xfId="490" applyFont="1" applyBorder="1"/>
    <xf numFmtId="165" fontId="1" fillId="0" borderId="52" xfId="355" applyNumberFormat="1" applyFont="1" applyBorder="1" applyAlignment="1">
      <alignment vertical="center"/>
    </xf>
    <xf numFmtId="166" fontId="1" fillId="0" borderId="52" xfId="559" applyNumberFormat="1" applyFont="1" applyBorder="1" applyAlignment="1">
      <alignment vertical="center"/>
    </xf>
    <xf numFmtId="166" fontId="1" fillId="0" borderId="47" xfId="559" applyNumberFormat="1" applyFont="1" applyBorder="1" applyAlignment="1">
      <alignment vertical="center"/>
    </xf>
    <xf numFmtId="165" fontId="1" fillId="0" borderId="42" xfId="355" applyNumberFormat="1" applyFont="1" applyFill="1" applyBorder="1" applyAlignment="1">
      <alignment vertical="center"/>
    </xf>
    <xf numFmtId="166" fontId="1" fillId="0" borderId="72" xfId="559" applyNumberFormat="1" applyFont="1" applyBorder="1" applyAlignment="1">
      <alignment vertical="center"/>
    </xf>
    <xf numFmtId="167" fontId="1" fillId="0" borderId="47" xfId="355" applyNumberFormat="1" applyFont="1" applyBorder="1" applyAlignment="1">
      <alignment vertical="center"/>
    </xf>
    <xf numFmtId="166" fontId="1" fillId="0" borderId="0" xfId="559" applyNumberFormat="1" applyFont="1" applyFill="1" applyBorder="1" applyAlignment="1">
      <alignment vertical="center"/>
    </xf>
    <xf numFmtId="166" fontId="1" fillId="0" borderId="0" xfId="490" applyNumberFormat="1" applyFont="1"/>
    <xf numFmtId="0" fontId="4" fillId="0" borderId="0" xfId="490" applyFont="1" applyBorder="1" applyAlignment="1">
      <alignment horizontal="left" vertical="center" wrapText="1"/>
    </xf>
    <xf numFmtId="165" fontId="1" fillId="0" borderId="47" xfId="355" applyNumberFormat="1" applyFont="1" applyFill="1" applyBorder="1" applyAlignment="1">
      <alignment vertical="center"/>
    </xf>
    <xf numFmtId="0" fontId="1" fillId="0" borderId="70" xfId="490" applyFont="1" applyBorder="1"/>
    <xf numFmtId="165" fontId="1" fillId="0" borderId="63" xfId="355" applyNumberFormat="1" applyFont="1" applyBorder="1" applyAlignment="1">
      <alignment vertical="center"/>
    </xf>
    <xf numFmtId="166" fontId="1" fillId="0" borderId="63" xfId="559" applyNumberFormat="1" applyFont="1" applyBorder="1" applyAlignment="1">
      <alignment vertical="center"/>
    </xf>
    <xf numFmtId="166" fontId="1" fillId="0" borderId="18" xfId="559" applyNumberFormat="1" applyFont="1" applyBorder="1" applyAlignment="1">
      <alignment vertical="center"/>
    </xf>
    <xf numFmtId="165" fontId="1" fillId="0" borderId="18" xfId="355" applyNumberFormat="1" applyFont="1" applyFill="1" applyBorder="1" applyAlignment="1">
      <alignment vertical="center"/>
    </xf>
    <xf numFmtId="167" fontId="1" fillId="0" borderId="18" xfId="355" applyNumberFormat="1" applyFont="1" applyBorder="1" applyAlignment="1">
      <alignment vertical="center"/>
    </xf>
    <xf numFmtId="166" fontId="1" fillId="0" borderId="51" xfId="559" applyNumberFormat="1" applyFont="1" applyFill="1" applyBorder="1" applyAlignment="1">
      <alignment vertical="center"/>
    </xf>
    <xf numFmtId="0" fontId="4" fillId="0" borderId="70" xfId="490" applyFont="1" applyBorder="1" applyAlignment="1">
      <alignment vertical="center" wrapText="1"/>
    </xf>
    <xf numFmtId="165" fontId="4" fillId="0" borderId="18" xfId="355" applyNumberFormat="1" applyFont="1" applyFill="1" applyBorder="1" applyAlignment="1">
      <alignment vertical="center"/>
    </xf>
    <xf numFmtId="166" fontId="4" fillId="0" borderId="51" xfId="559" applyNumberFormat="1" applyFont="1" applyFill="1" applyBorder="1" applyAlignment="1">
      <alignment vertical="center"/>
    </xf>
    <xf numFmtId="3" fontId="1" fillId="0" borderId="52" xfId="490" applyNumberFormat="1" applyFont="1" applyBorder="1" applyAlignment="1">
      <alignment vertical="center"/>
    </xf>
    <xf numFmtId="166" fontId="1" fillId="0" borderId="42" xfId="559" applyNumberFormat="1" applyFont="1" applyBorder="1" applyAlignment="1">
      <alignment vertical="center"/>
    </xf>
    <xf numFmtId="166" fontId="1" fillId="0" borderId="72" xfId="559" applyNumberFormat="1" applyFont="1" applyFill="1" applyBorder="1" applyAlignment="1">
      <alignment vertical="center"/>
    </xf>
    <xf numFmtId="166" fontId="1" fillId="0" borderId="0" xfId="559" applyNumberFormat="1" applyFont="1" applyBorder="1" applyAlignment="1">
      <alignment vertical="center"/>
    </xf>
    <xf numFmtId="0" fontId="1" fillId="0" borderId="0" xfId="490" applyFont="1" applyBorder="1"/>
    <xf numFmtId="0" fontId="4" fillId="0" borderId="73" xfId="490" applyFont="1" applyBorder="1" applyAlignment="1">
      <alignment vertical="center" wrapText="1"/>
    </xf>
    <xf numFmtId="165" fontId="4" fillId="0" borderId="50" xfId="355" applyNumberFormat="1" applyFont="1" applyBorder="1" applyAlignment="1">
      <alignment vertical="center"/>
    </xf>
    <xf numFmtId="166" fontId="4" fillId="0" borderId="50" xfId="559" applyNumberFormat="1" applyFont="1" applyBorder="1" applyAlignment="1">
      <alignment vertical="center"/>
    </xf>
    <xf numFmtId="166" fontId="4" fillId="0" borderId="21" xfId="559" applyNumberFormat="1" applyFont="1" applyBorder="1" applyAlignment="1">
      <alignment vertical="center"/>
    </xf>
    <xf numFmtId="165" fontId="4" fillId="0" borderId="21" xfId="355" applyNumberFormat="1" applyFont="1" applyFill="1" applyBorder="1" applyAlignment="1">
      <alignment vertical="center"/>
    </xf>
    <xf numFmtId="166" fontId="4" fillId="0" borderId="44" xfId="559" applyNumberFormat="1" applyFont="1" applyBorder="1" applyAlignment="1">
      <alignment vertical="center"/>
    </xf>
    <xf numFmtId="167" fontId="1" fillId="0" borderId="21" xfId="355" applyNumberFormat="1" applyFont="1" applyBorder="1" applyAlignment="1">
      <alignment vertical="center"/>
    </xf>
    <xf numFmtId="166" fontId="4" fillId="0" borderId="22" xfId="559" applyNumberFormat="1" applyFont="1" applyBorder="1" applyAlignment="1">
      <alignment vertical="center"/>
    </xf>
    <xf numFmtId="165" fontId="1" fillId="0" borderId="62" xfId="355" applyNumberFormat="1" applyFont="1" applyBorder="1"/>
    <xf numFmtId="166" fontId="1" fillId="0" borderId="62" xfId="559" applyNumberFormat="1" applyFont="1" applyBorder="1"/>
    <xf numFmtId="166" fontId="1" fillId="0" borderId="42" xfId="559" applyNumberFormat="1" applyFont="1" applyBorder="1"/>
    <xf numFmtId="165" fontId="1" fillId="0" borderId="42" xfId="355" applyNumberFormat="1" applyFont="1" applyFill="1" applyBorder="1"/>
    <xf numFmtId="166" fontId="1" fillId="0" borderId="72" xfId="559" applyNumberFormat="1" applyFont="1" applyBorder="1"/>
    <xf numFmtId="167" fontId="1" fillId="0" borderId="47" xfId="355" applyNumberFormat="1" applyFont="1" applyBorder="1"/>
    <xf numFmtId="165" fontId="1" fillId="0" borderId="52" xfId="355" applyNumberFormat="1" applyFont="1" applyBorder="1"/>
    <xf numFmtId="166" fontId="1" fillId="0" borderId="52" xfId="559" applyNumberFormat="1" applyFont="1" applyBorder="1"/>
    <xf numFmtId="166" fontId="1" fillId="0" borderId="47" xfId="559" applyNumberFormat="1" applyFont="1" applyBorder="1"/>
    <xf numFmtId="165" fontId="1" fillId="0" borderId="47" xfId="355" applyNumberFormat="1" applyFont="1" applyFill="1" applyBorder="1"/>
    <xf numFmtId="166" fontId="1" fillId="0" borderId="0" xfId="559" applyNumberFormat="1" applyFont="1" applyBorder="1"/>
    <xf numFmtId="165" fontId="1" fillId="0" borderId="66" xfId="355" applyNumberFormat="1" applyFont="1" applyBorder="1"/>
    <xf numFmtId="166" fontId="1" fillId="0" borderId="66" xfId="559" applyNumberFormat="1" applyFont="1" applyBorder="1"/>
    <xf numFmtId="166" fontId="1" fillId="0" borderId="30" xfId="559" applyNumberFormat="1" applyFont="1" applyBorder="1"/>
    <xf numFmtId="165" fontId="1" fillId="0" borderId="30" xfId="355" applyNumberFormat="1" applyFont="1" applyBorder="1"/>
    <xf numFmtId="167" fontId="1" fillId="0" borderId="30" xfId="355" applyNumberFormat="1" applyFont="1" applyBorder="1"/>
    <xf numFmtId="166" fontId="1" fillId="0" borderId="74" xfId="559" applyNumberFormat="1" applyFont="1" applyBorder="1"/>
    <xf numFmtId="165" fontId="1" fillId="0" borderId="0" xfId="490" applyNumberFormat="1" applyFont="1"/>
    <xf numFmtId="166" fontId="1" fillId="0" borderId="0" xfId="556" applyNumberFormat="1" applyFont="1"/>
    <xf numFmtId="3" fontId="1" fillId="0" borderId="0" xfId="490" applyNumberFormat="1" applyFont="1"/>
    <xf numFmtId="0" fontId="1" fillId="0" borderId="0" xfId="490" applyFont="1" applyAlignment="1">
      <alignment horizontal="center" vertical="center" wrapText="1"/>
    </xf>
    <xf numFmtId="0" fontId="1" fillId="0" borderId="0" xfId="490" applyFont="1" applyAlignment="1">
      <alignment vertical="center" wrapText="1"/>
    </xf>
    <xf numFmtId="0" fontId="1" fillId="0" borderId="0" xfId="490" applyFont="1" applyAlignment="1">
      <alignment horizontal="center" wrapText="1"/>
    </xf>
    <xf numFmtId="0" fontId="1" fillId="0" borderId="0" xfId="490" applyFont="1" applyAlignment="1">
      <alignment wrapText="1"/>
    </xf>
    <xf numFmtId="3" fontId="1" fillId="28" borderId="21" xfId="495" applyNumberFormat="1" applyFont="1" applyFill="1" applyBorder="1" applyAlignment="1">
      <alignment horizontal="center" vertical="center" wrapText="1"/>
    </xf>
    <xf numFmtId="3" fontId="1" fillId="28" borderId="22" xfId="495" applyNumberFormat="1" applyFont="1" applyFill="1" applyBorder="1" applyAlignment="1">
      <alignment horizontal="center" vertical="center" wrapText="1"/>
    </xf>
    <xf numFmtId="3" fontId="4" fillId="27" borderId="23" xfId="495" applyNumberFormat="1" applyFont="1" applyFill="1" applyBorder="1" applyAlignment="1">
      <alignment horizontal="center" vertical="center" wrapText="1"/>
    </xf>
    <xf numFmtId="3" fontId="4" fillId="27" borderId="23" xfId="0" applyNumberFormat="1" applyFont="1" applyFill="1" applyBorder="1" applyAlignment="1">
      <alignment horizontal="center" vertical="center" wrapText="1"/>
    </xf>
    <xf numFmtId="3" fontId="1" fillId="28" borderId="44" xfId="495" applyNumberFormat="1" applyFont="1" applyFill="1" applyBorder="1" applyAlignment="1">
      <alignment horizontal="center" vertical="center" wrapText="1"/>
    </xf>
    <xf numFmtId="3" fontId="1" fillId="28" borderId="21" xfId="0" applyNumberFormat="1" applyFont="1" applyFill="1" applyBorder="1" applyAlignment="1">
      <alignment horizontal="center" vertical="center" wrapText="1"/>
    </xf>
    <xf numFmtId="3" fontId="1" fillId="28" borderId="36" xfId="0" applyNumberFormat="1" applyFont="1" applyFill="1" applyBorder="1" applyAlignment="1">
      <alignment horizontal="center" vertical="center" wrapText="1"/>
    </xf>
    <xf numFmtId="3" fontId="4" fillId="27" borderId="47" xfId="495" applyNumberFormat="1" applyFont="1" applyFill="1" applyBorder="1" applyAlignment="1">
      <alignment horizontal="center" vertical="center" wrapText="1"/>
    </xf>
    <xf numFmtId="3" fontId="4" fillId="27" borderId="53" xfId="495" applyNumberFormat="1" applyFont="1" applyFill="1" applyBorder="1" applyAlignment="1">
      <alignment horizontal="center" vertical="center" wrapText="1"/>
    </xf>
    <xf numFmtId="0" fontId="1" fillId="0" borderId="0" xfId="513" applyFont="1" applyAlignment="1">
      <alignment horizontal="center" vertical="center"/>
    </xf>
    <xf numFmtId="0" fontId="1" fillId="0" borderId="0" xfId="513" applyFont="1"/>
    <xf numFmtId="0" fontId="1" fillId="0" borderId="0" xfId="513" applyFont="1" applyBorder="1"/>
    <xf numFmtId="0" fontId="1" fillId="0" borderId="0" xfId="513" applyFont="1" applyBorder="1" applyAlignment="1">
      <alignment horizontal="center"/>
    </xf>
    <xf numFmtId="0" fontId="1" fillId="0" borderId="74" xfId="513" applyFont="1" applyBorder="1"/>
    <xf numFmtId="0" fontId="1" fillId="0" borderId="57" xfId="513" applyFont="1" applyBorder="1" applyAlignment="1">
      <alignment horizontal="center" vertical="center"/>
    </xf>
    <xf numFmtId="0" fontId="4" fillId="24" borderId="57" xfId="513" applyFont="1" applyFill="1" applyBorder="1" applyAlignment="1">
      <alignment horizontal="center" vertical="center"/>
    </xf>
    <xf numFmtId="0" fontId="4" fillId="29" borderId="35" xfId="513" applyFont="1" applyFill="1" applyBorder="1" applyAlignment="1">
      <alignment horizontal="center" vertical="center" wrapText="1"/>
    </xf>
    <xf numFmtId="0" fontId="4" fillId="29" borderId="12" xfId="513" applyFont="1" applyFill="1" applyBorder="1" applyAlignment="1">
      <alignment horizontal="center" vertical="center" wrapText="1"/>
    </xf>
    <xf numFmtId="0" fontId="4" fillId="29" borderId="13" xfId="513" applyFont="1" applyFill="1" applyBorder="1" applyAlignment="1">
      <alignment horizontal="center" vertical="center" wrapText="1"/>
    </xf>
    <xf numFmtId="0" fontId="4" fillId="29" borderId="10" xfId="513" applyFont="1" applyFill="1" applyBorder="1" applyAlignment="1">
      <alignment horizontal="center" vertical="center" wrapText="1"/>
    </xf>
    <xf numFmtId="0" fontId="4" fillId="29" borderId="15" xfId="513" applyFont="1" applyFill="1" applyBorder="1" applyAlignment="1">
      <alignment horizontal="center" vertical="center" wrapText="1"/>
    </xf>
    <xf numFmtId="0" fontId="4" fillId="25" borderId="60" xfId="513" applyFont="1" applyFill="1" applyBorder="1" applyAlignment="1">
      <alignment horizontal="center" vertical="center"/>
    </xf>
    <xf numFmtId="3" fontId="4" fillId="25" borderId="35" xfId="513" applyNumberFormat="1" applyFont="1" applyFill="1" applyBorder="1" applyAlignment="1">
      <alignment horizontal="center" vertical="center"/>
    </xf>
    <xf numFmtId="3" fontId="4" fillId="25" borderId="56" xfId="513" applyNumberFormat="1" applyFont="1" applyFill="1" applyBorder="1" applyAlignment="1">
      <alignment horizontal="center" vertical="center"/>
    </xf>
    <xf numFmtId="3" fontId="4" fillId="25" borderId="10" xfId="513" applyNumberFormat="1" applyFont="1" applyFill="1" applyBorder="1" applyAlignment="1">
      <alignment horizontal="center" vertical="center"/>
    </xf>
    <xf numFmtId="0" fontId="6" fillId="0" borderId="34" xfId="513" applyFont="1" applyBorder="1" applyAlignment="1">
      <alignment horizontal="center" vertical="center"/>
    </xf>
    <xf numFmtId="3" fontId="4" fillId="25" borderId="20" xfId="513" applyNumberFormat="1" applyFont="1" applyFill="1" applyBorder="1" applyAlignment="1">
      <alignment horizontal="center" vertical="center"/>
    </xf>
    <xf numFmtId="3" fontId="1" fillId="0" borderId="0" xfId="513" applyNumberFormat="1" applyFont="1" applyBorder="1"/>
    <xf numFmtId="0" fontId="1" fillId="0" borderId="34" xfId="513" applyFont="1" applyBorder="1" applyAlignment="1">
      <alignment horizontal="center" vertical="center"/>
    </xf>
    <xf numFmtId="3" fontId="1" fillId="0" borderId="50" xfId="513" applyNumberFormat="1" applyFont="1" applyBorder="1" applyAlignment="1">
      <alignment horizontal="center" vertical="center"/>
    </xf>
    <xf numFmtId="3" fontId="1" fillId="0" borderId="21" xfId="513" applyNumberFormat="1" applyFont="1" applyBorder="1" applyAlignment="1">
      <alignment horizontal="center" vertical="center"/>
    </xf>
    <xf numFmtId="3" fontId="1" fillId="0" borderId="22" xfId="513" applyNumberFormat="1" applyFont="1" applyBorder="1" applyAlignment="1">
      <alignment horizontal="center" vertical="center"/>
    </xf>
    <xf numFmtId="0" fontId="6" fillId="0" borderId="34" xfId="513" applyFont="1" applyBorder="1" applyAlignment="1">
      <alignment horizontal="center" vertical="center" wrapText="1"/>
    </xf>
    <xf numFmtId="0" fontId="4" fillId="25" borderId="34" xfId="513" applyFont="1" applyFill="1" applyBorder="1" applyAlignment="1">
      <alignment horizontal="center" vertical="center"/>
    </xf>
    <xf numFmtId="3" fontId="1" fillId="0" borderId="63" xfId="513" applyNumberFormat="1" applyFont="1" applyBorder="1" applyAlignment="1">
      <alignment horizontal="center" vertical="center"/>
    </xf>
    <xf numFmtId="3" fontId="1" fillId="0" borderId="51" xfId="513" applyNumberFormat="1" applyFont="1" applyBorder="1" applyAlignment="1">
      <alignment horizontal="center" vertical="center"/>
    </xf>
    <xf numFmtId="0" fontId="4" fillId="0" borderId="0" xfId="513" applyFont="1" applyBorder="1"/>
    <xf numFmtId="0" fontId="4" fillId="0" borderId="0" xfId="513" applyFont="1"/>
    <xf numFmtId="3" fontId="1" fillId="0" borderId="69" xfId="513" applyNumberFormat="1" applyFont="1" applyBorder="1" applyAlignment="1">
      <alignment horizontal="center" vertical="center"/>
    </xf>
    <xf numFmtId="3" fontId="1" fillId="0" borderId="38" xfId="513" applyNumberFormat="1" applyFont="1" applyBorder="1" applyAlignment="1">
      <alignment horizontal="center" vertical="center"/>
    </xf>
    <xf numFmtId="3" fontId="4" fillId="25" borderId="49" xfId="513" applyNumberFormat="1" applyFont="1" applyFill="1" applyBorder="1" applyAlignment="1">
      <alignment horizontal="center" vertical="center"/>
    </xf>
    <xf numFmtId="3" fontId="4" fillId="25" borderId="66" xfId="513" applyNumberFormat="1" applyFont="1" applyFill="1" applyBorder="1" applyAlignment="1">
      <alignment horizontal="center" vertical="center"/>
    </xf>
    <xf numFmtId="3" fontId="4" fillId="25" borderId="74" xfId="513" applyNumberFormat="1" applyFont="1" applyFill="1" applyBorder="1" applyAlignment="1">
      <alignment horizontal="center" vertical="center"/>
    </xf>
    <xf numFmtId="3" fontId="1" fillId="0" borderId="44" xfId="513" applyNumberFormat="1" applyFont="1" applyBorder="1" applyAlignment="1">
      <alignment horizontal="center" vertical="center"/>
    </xf>
    <xf numFmtId="3" fontId="4" fillId="25" borderId="12" xfId="513" applyNumberFormat="1" applyFont="1" applyFill="1" applyBorder="1" applyAlignment="1">
      <alignment horizontal="center" vertical="center"/>
    </xf>
    <xf numFmtId="3" fontId="4" fillId="25" borderId="15" xfId="513" applyNumberFormat="1" applyFont="1" applyFill="1" applyBorder="1" applyAlignment="1">
      <alignment horizontal="center" vertical="center"/>
    </xf>
    <xf numFmtId="3" fontId="4" fillId="25" borderId="11" xfId="513" applyNumberFormat="1" applyFont="1" applyFill="1" applyBorder="1" applyAlignment="1">
      <alignment horizontal="center" vertical="center"/>
    </xf>
    <xf numFmtId="3" fontId="4" fillId="0" borderId="0" xfId="513" applyNumberFormat="1" applyFont="1" applyBorder="1"/>
    <xf numFmtId="0" fontId="6" fillId="0" borderId="34" xfId="513" applyFont="1" applyBorder="1" applyAlignment="1">
      <alignment vertical="center"/>
    </xf>
    <xf numFmtId="3" fontId="1" fillId="0" borderId="52" xfId="513" applyNumberFormat="1" applyFont="1" applyBorder="1" applyAlignment="1">
      <alignment horizontal="center" vertical="center"/>
    </xf>
    <xf numFmtId="3" fontId="1" fillId="0" borderId="0" xfId="513" applyNumberFormat="1" applyFont="1" applyBorder="1" applyAlignment="1">
      <alignment horizontal="center" vertical="center"/>
    </xf>
    <xf numFmtId="0" fontId="4" fillId="25" borderId="68" xfId="513" applyFont="1" applyFill="1" applyBorder="1" applyAlignment="1">
      <alignment horizontal="center" vertical="center"/>
    </xf>
    <xf numFmtId="3" fontId="1" fillId="0" borderId="0" xfId="513" applyNumberFormat="1" applyFont="1"/>
    <xf numFmtId="0" fontId="3" fillId="0" borderId="0" xfId="0" applyFont="1" applyFill="1" applyAlignment="1">
      <alignment wrapText="1"/>
    </xf>
    <xf numFmtId="0" fontId="26" fillId="0" borderId="0" xfId="0" applyFont="1" applyFill="1" applyAlignment="1">
      <alignment horizontal="right" vertical="center" wrapText="1"/>
    </xf>
    <xf numFmtId="166" fontId="27" fillId="0" borderId="0" xfId="551" applyNumberFormat="1" applyFont="1" applyFill="1" applyBorder="1" applyAlignment="1">
      <alignment horizontal="center" wrapText="1"/>
    </xf>
    <xf numFmtId="0" fontId="2" fillId="25" borderId="25" xfId="0" applyFont="1" applyFill="1" applyBorder="1" applyAlignment="1">
      <alignment horizontal="center" vertical="center" wrapText="1"/>
    </xf>
    <xf numFmtId="0" fontId="2" fillId="25" borderId="26" xfId="0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horizontal="center" vertical="center" wrapText="1"/>
    </xf>
    <xf numFmtId="0" fontId="2" fillId="25" borderId="75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vertical="center" wrapText="1"/>
    </xf>
    <xf numFmtId="3" fontId="3" fillId="0" borderId="58" xfId="354" applyNumberFormat="1" applyFont="1" applyBorder="1" applyAlignment="1">
      <alignment horizontal="right" vertical="center" wrapText="1"/>
    </xf>
    <xf numFmtId="3" fontId="3" fillId="0" borderId="14" xfId="354" applyNumberFormat="1" applyFont="1" applyBorder="1" applyAlignment="1">
      <alignment horizontal="right" vertical="center" wrapText="1"/>
    </xf>
    <xf numFmtId="3" fontId="3" fillId="0" borderId="76" xfId="354" applyNumberFormat="1" applyFont="1" applyBorder="1" applyAlignment="1">
      <alignment horizontal="right" vertical="center" wrapText="1"/>
    </xf>
    <xf numFmtId="3" fontId="3" fillId="0" borderId="77" xfId="354" applyNumberFormat="1" applyFont="1" applyBorder="1" applyAlignment="1">
      <alignment horizontal="right" vertical="center" wrapText="1"/>
    </xf>
    <xf numFmtId="3" fontId="3" fillId="0" borderId="45" xfId="354" applyNumberFormat="1" applyFont="1" applyBorder="1" applyAlignment="1">
      <alignment horizontal="right" vertical="center" wrapText="1"/>
    </xf>
    <xf numFmtId="3" fontId="3" fillId="0" borderId="78" xfId="354" applyNumberFormat="1" applyFont="1" applyBorder="1" applyAlignment="1">
      <alignment horizontal="right" vertical="center" wrapText="1"/>
    </xf>
    <xf numFmtId="3" fontId="3" fillId="0" borderId="61" xfId="354" applyNumberFormat="1" applyFont="1" applyBorder="1" applyAlignment="1">
      <alignment horizontal="right" vertical="center" wrapText="1"/>
    </xf>
    <xf numFmtId="3" fontId="3" fillId="0" borderId="79" xfId="354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3" fontId="3" fillId="0" borderId="40" xfId="354" applyNumberFormat="1" applyFont="1" applyBorder="1" applyAlignment="1">
      <alignment horizontal="right" vertical="center" wrapText="1"/>
    </xf>
    <xf numFmtId="3" fontId="3" fillId="0" borderId="16" xfId="354" applyNumberFormat="1" applyFont="1" applyBorder="1" applyAlignment="1">
      <alignment horizontal="right" vertical="center" wrapText="1"/>
    </xf>
    <xf numFmtId="3" fontId="3" fillId="0" borderId="42" xfId="354" applyNumberFormat="1" applyFont="1" applyBorder="1" applyAlignment="1">
      <alignment horizontal="right" vertical="center" wrapText="1"/>
    </xf>
    <xf numFmtId="3" fontId="3" fillId="0" borderId="36" xfId="354" applyNumberFormat="1" applyFont="1" applyBorder="1" applyAlignment="1">
      <alignment horizontal="right" vertical="center" wrapText="1"/>
    </xf>
    <xf numFmtId="3" fontId="3" fillId="0" borderId="21" xfId="354" applyNumberFormat="1" applyFont="1" applyBorder="1" applyAlignment="1">
      <alignment horizontal="right" vertical="center" wrapText="1"/>
    </xf>
    <xf numFmtId="3" fontId="3" fillId="0" borderId="44" xfId="354" applyNumberFormat="1" applyFont="1" applyBorder="1" applyAlignment="1">
      <alignment horizontal="right" vertical="center" wrapText="1"/>
    </xf>
    <xf numFmtId="3" fontId="3" fillId="0" borderId="73" xfId="354" applyNumberFormat="1" applyFont="1" applyBorder="1" applyAlignment="1">
      <alignment horizontal="right" vertical="center" wrapText="1"/>
    </xf>
    <xf numFmtId="3" fontId="3" fillId="0" borderId="80" xfId="354" applyNumberFormat="1" applyFont="1" applyBorder="1" applyAlignment="1">
      <alignment horizontal="right" vertical="center" wrapText="1"/>
    </xf>
    <xf numFmtId="3" fontId="3" fillId="0" borderId="23" xfId="354" applyNumberFormat="1" applyFont="1" applyBorder="1" applyAlignment="1">
      <alignment horizontal="right" vertical="center" wrapText="1"/>
    </xf>
    <xf numFmtId="3" fontId="3" fillId="0" borderId="54" xfId="354" applyNumberFormat="1" applyFont="1" applyBorder="1" applyAlignment="1">
      <alignment horizontal="right" vertical="center" wrapText="1"/>
    </xf>
    <xf numFmtId="0" fontId="2" fillId="0" borderId="40" xfId="0" applyFont="1" applyBorder="1" applyAlignment="1">
      <alignment vertical="center" wrapText="1"/>
    </xf>
    <xf numFmtId="3" fontId="2" fillId="0" borderId="67" xfId="354" applyNumberFormat="1" applyFont="1" applyBorder="1" applyAlignment="1">
      <alignment horizontal="right" vertical="center" wrapText="1"/>
    </xf>
    <xf numFmtId="3" fontId="2" fillId="0" borderId="68" xfId="354" applyNumberFormat="1" applyFont="1" applyBorder="1" applyAlignment="1">
      <alignment horizontal="right" vertical="center" wrapText="1"/>
    </xf>
    <xf numFmtId="3" fontId="2" fillId="0" borderId="26" xfId="354" applyNumberFormat="1" applyFont="1" applyBorder="1" applyAlignment="1">
      <alignment horizontal="right" vertical="center" wrapText="1"/>
    </xf>
    <xf numFmtId="3" fontId="2" fillId="0" borderId="75" xfId="354" applyNumberFormat="1" applyFont="1" applyBorder="1" applyAlignment="1">
      <alignment horizontal="right" vertical="center" wrapText="1"/>
    </xf>
    <xf numFmtId="3" fontId="3" fillId="0" borderId="37" xfId="354" applyNumberFormat="1" applyFont="1" applyBorder="1" applyAlignment="1">
      <alignment horizontal="right" vertical="center" wrapText="1"/>
    </xf>
    <xf numFmtId="3" fontId="3" fillId="0" borderId="80" xfId="354" applyNumberFormat="1" applyFont="1" applyBorder="1" applyAlignment="1">
      <alignment wrapText="1"/>
    </xf>
    <xf numFmtId="3" fontId="3" fillId="0" borderId="0" xfId="354" applyNumberFormat="1" applyFont="1" applyBorder="1" applyAlignment="1">
      <alignment wrapText="1"/>
    </xf>
    <xf numFmtId="3" fontId="3" fillId="0" borderId="71" xfId="354" applyNumberFormat="1" applyFont="1" applyBorder="1" applyAlignment="1">
      <alignment wrapText="1"/>
    </xf>
    <xf numFmtId="3" fontId="2" fillId="0" borderId="80" xfId="354" applyNumberFormat="1" applyFont="1" applyBorder="1" applyAlignment="1">
      <alignment wrapText="1"/>
    </xf>
    <xf numFmtId="3" fontId="2" fillId="0" borderId="0" xfId="354" applyNumberFormat="1" applyFont="1" applyBorder="1" applyAlignment="1">
      <alignment wrapText="1"/>
    </xf>
    <xf numFmtId="3" fontId="2" fillId="0" borderId="71" xfId="354" applyNumberFormat="1" applyFont="1" applyBorder="1" applyAlignment="1">
      <alignment wrapText="1"/>
    </xf>
    <xf numFmtId="0" fontId="3" fillId="0" borderId="40" xfId="0" applyFont="1" applyBorder="1" applyAlignment="1">
      <alignment vertical="center" wrapText="1"/>
    </xf>
    <xf numFmtId="3" fontId="3" fillId="0" borderId="67" xfId="354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vertical="center" wrapText="1"/>
    </xf>
    <xf numFmtId="3" fontId="2" fillId="0" borderId="65" xfId="354" applyNumberFormat="1" applyFont="1" applyBorder="1" applyAlignment="1">
      <alignment wrapText="1"/>
    </xf>
    <xf numFmtId="3" fontId="2" fillId="0" borderId="74" xfId="354" applyNumberFormat="1" applyFont="1" applyBorder="1" applyAlignment="1">
      <alignment wrapText="1"/>
    </xf>
    <xf numFmtId="3" fontId="2" fillId="0" borderId="81" xfId="354" applyNumberFormat="1" applyFont="1" applyBorder="1" applyAlignment="1">
      <alignment wrapText="1"/>
    </xf>
    <xf numFmtId="3" fontId="3" fillId="0" borderId="60" xfId="354" applyNumberFormat="1" applyFont="1" applyBorder="1" applyAlignment="1">
      <alignment vertical="center" wrapText="1"/>
    </xf>
    <xf numFmtId="3" fontId="3" fillId="0" borderId="14" xfId="354" applyNumberFormat="1" applyFont="1" applyBorder="1" applyAlignment="1">
      <alignment vertical="center" wrapText="1"/>
    </xf>
    <xf numFmtId="3" fontId="3" fillId="0" borderId="45" xfId="354" applyNumberFormat="1" applyFont="1" applyBorder="1" applyAlignment="1">
      <alignment vertical="center" wrapText="1"/>
    </xf>
    <xf numFmtId="3" fontId="3" fillId="0" borderId="78" xfId="354" applyNumberFormat="1" applyFont="1" applyBorder="1" applyAlignment="1">
      <alignment vertical="center" wrapText="1"/>
    </xf>
    <xf numFmtId="3" fontId="3" fillId="0" borderId="79" xfId="354" applyNumberFormat="1" applyFont="1" applyBorder="1" applyAlignment="1">
      <alignment vertical="center" wrapText="1"/>
    </xf>
    <xf numFmtId="166" fontId="3" fillId="0" borderId="34" xfId="548" applyNumberFormat="1" applyFont="1" applyBorder="1" applyAlignment="1">
      <alignment horizontal="right" wrapText="1"/>
    </xf>
    <xf numFmtId="166" fontId="3" fillId="0" borderId="16" xfId="548" applyNumberFormat="1" applyFont="1" applyBorder="1" applyAlignment="1">
      <alignment horizontal="right" wrapText="1"/>
    </xf>
    <xf numFmtId="166" fontId="3" fillId="0" borderId="21" xfId="548" applyNumberFormat="1" applyFont="1" applyBorder="1" applyAlignment="1">
      <alignment horizontal="right" wrapText="1"/>
    </xf>
    <xf numFmtId="166" fontId="3" fillId="0" borderId="44" xfId="548" applyNumberFormat="1" applyFont="1" applyBorder="1" applyAlignment="1">
      <alignment horizontal="right" wrapText="1"/>
    </xf>
    <xf numFmtId="166" fontId="3" fillId="0" borderId="73" xfId="548" applyNumberFormat="1" applyFont="1" applyBorder="1" applyAlignment="1">
      <alignment horizontal="right" wrapText="1"/>
    </xf>
    <xf numFmtId="0" fontId="0" fillId="0" borderId="0" xfId="0" applyBorder="1"/>
    <xf numFmtId="0" fontId="3" fillId="0" borderId="28" xfId="0" applyFont="1" applyBorder="1" applyAlignment="1">
      <alignment vertical="center" wrapText="1"/>
    </xf>
    <xf numFmtId="166" fontId="3" fillId="0" borderId="68" xfId="551" applyNumberFormat="1" applyFont="1" applyBorder="1" applyAlignment="1">
      <alignment wrapText="1"/>
    </xf>
    <xf numFmtId="166" fontId="3" fillId="0" borderId="25" xfId="551" applyNumberFormat="1" applyFont="1" applyBorder="1" applyAlignment="1">
      <alignment horizontal="right" wrapText="1"/>
    </xf>
    <xf numFmtId="166" fontId="3" fillId="0" borderId="26" xfId="551" applyNumberFormat="1" applyFont="1" applyBorder="1" applyAlignment="1">
      <alignment horizontal="right" wrapText="1"/>
    </xf>
    <xf numFmtId="166" fontId="3" fillId="0" borderId="69" xfId="551" applyNumberFormat="1" applyFont="1" applyBorder="1" applyAlignment="1">
      <alignment horizontal="right" wrapText="1"/>
    </xf>
    <xf numFmtId="166" fontId="3" fillId="0" borderId="75" xfId="551" applyNumberFormat="1" applyFont="1" applyBorder="1" applyAlignment="1">
      <alignment horizontal="right" wrapText="1"/>
    </xf>
    <xf numFmtId="0" fontId="3" fillId="0" borderId="0" xfId="0" applyFont="1"/>
    <xf numFmtId="0" fontId="26" fillId="0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2" fillId="0" borderId="4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166" fontId="3" fillId="0" borderId="17" xfId="0" applyNumberFormat="1" applyFont="1" applyBorder="1" applyAlignment="1">
      <alignment vertical="center" wrapText="1"/>
    </xf>
    <xf numFmtId="166" fontId="3" fillId="0" borderId="18" xfId="0" applyNumberFormat="1" applyFont="1" applyBorder="1" applyAlignment="1">
      <alignment vertical="center" wrapText="1"/>
    </xf>
    <xf numFmtId="166" fontId="3" fillId="0" borderId="54" xfId="0" applyNumberFormat="1" applyFont="1" applyBorder="1" applyAlignment="1">
      <alignment vertical="center" wrapText="1"/>
    </xf>
    <xf numFmtId="166" fontId="3" fillId="0" borderId="82" xfId="548" applyNumberFormat="1" applyFont="1" applyBorder="1"/>
    <xf numFmtId="166" fontId="3" fillId="0" borderId="45" xfId="548" applyNumberFormat="1" applyFont="1" applyBorder="1"/>
    <xf numFmtId="166" fontId="3" fillId="0" borderId="78" xfId="0" applyNumberFormat="1" applyFont="1" applyBorder="1"/>
    <xf numFmtId="0" fontId="2" fillId="0" borderId="36" xfId="0" applyFont="1" applyBorder="1" applyAlignment="1">
      <alignment horizontal="center" vertical="center" wrapText="1"/>
    </xf>
    <xf numFmtId="166" fontId="3" fillId="0" borderId="16" xfId="0" applyNumberFormat="1" applyFont="1" applyBorder="1" applyAlignment="1">
      <alignment vertical="center" wrapText="1"/>
    </xf>
    <xf numFmtId="166" fontId="3" fillId="0" borderId="21" xfId="0" applyNumberFormat="1" applyFont="1" applyBorder="1" applyAlignment="1">
      <alignment vertical="center" wrapText="1"/>
    </xf>
    <xf numFmtId="166" fontId="3" fillId="0" borderId="36" xfId="0" applyNumberFormat="1" applyFont="1" applyBorder="1" applyAlignment="1">
      <alignment vertical="center" wrapText="1"/>
    </xf>
    <xf numFmtId="166" fontId="3" fillId="0" borderId="24" xfId="548" applyNumberFormat="1" applyFont="1" applyBorder="1"/>
    <xf numFmtId="166" fontId="3" fillId="0" borderId="47" xfId="548" applyNumberFormat="1" applyFont="1" applyBorder="1"/>
    <xf numFmtId="166" fontId="3" fillId="0" borderId="0" xfId="0" applyNumberFormat="1" applyFont="1"/>
    <xf numFmtId="0" fontId="2" fillId="0" borderId="39" xfId="0" applyFont="1" applyFill="1" applyBorder="1" applyAlignment="1">
      <alignment horizontal="center" vertical="center" wrapText="1"/>
    </xf>
    <xf numFmtId="166" fontId="3" fillId="0" borderId="24" xfId="0" applyNumberFormat="1" applyFont="1" applyBorder="1" applyAlignment="1">
      <alignment vertical="center" wrapText="1"/>
    </xf>
    <xf numFmtId="166" fontId="3" fillId="0" borderId="42" xfId="0" applyNumberFormat="1" applyFont="1" applyFill="1" applyBorder="1" applyAlignment="1">
      <alignment vertical="center" wrapText="1"/>
    </xf>
    <xf numFmtId="166" fontId="3" fillId="0" borderId="33" xfId="0" applyNumberFormat="1" applyFont="1" applyBorder="1" applyAlignment="1">
      <alignment vertical="center" wrapText="1"/>
    </xf>
    <xf numFmtId="166" fontId="3" fillId="0" borderId="25" xfId="548" applyNumberFormat="1" applyFont="1" applyBorder="1"/>
    <xf numFmtId="166" fontId="3" fillId="0" borderId="42" xfId="548" applyNumberFormat="1" applyFont="1" applyBorder="1"/>
    <xf numFmtId="166" fontId="3" fillId="0" borderId="72" xfId="0" applyNumberFormat="1" applyFont="1" applyBorder="1"/>
    <xf numFmtId="0" fontId="2" fillId="0" borderId="41" xfId="0" applyFont="1" applyFill="1" applyBorder="1" applyAlignment="1">
      <alignment horizontal="center" vertical="center" wrapText="1"/>
    </xf>
    <xf numFmtId="166" fontId="3" fillId="0" borderId="14" xfId="0" applyNumberFormat="1" applyFont="1" applyBorder="1" applyAlignment="1">
      <alignment vertical="center" wrapText="1"/>
    </xf>
    <xf numFmtId="166" fontId="3" fillId="0" borderId="45" xfId="0" applyNumberFormat="1" applyFont="1" applyBorder="1" applyAlignment="1">
      <alignment vertical="center" wrapText="1"/>
    </xf>
    <xf numFmtId="166" fontId="3" fillId="0" borderId="77" xfId="0" applyNumberFormat="1" applyFont="1" applyBorder="1" applyAlignment="1">
      <alignment vertical="center" wrapText="1"/>
    </xf>
    <xf numFmtId="166" fontId="3" fillId="0" borderId="17" xfId="548" applyNumberFormat="1" applyFont="1" applyBorder="1"/>
    <xf numFmtId="166" fontId="3" fillId="0" borderId="46" xfId="548" applyNumberFormat="1" applyFont="1" applyBorder="1"/>
    <xf numFmtId="0" fontId="2" fillId="0" borderId="36" xfId="0" applyFont="1" applyFill="1" applyBorder="1" applyAlignment="1">
      <alignment horizontal="center" vertical="center" wrapText="1"/>
    </xf>
    <xf numFmtId="166" fontId="3" fillId="0" borderId="16" xfId="548" applyNumberFormat="1" applyFont="1" applyBorder="1"/>
    <xf numFmtId="166" fontId="3" fillId="0" borderId="21" xfId="548" applyNumberFormat="1" applyFont="1" applyBorder="1"/>
    <xf numFmtId="166" fontId="3" fillId="0" borderId="44" xfId="548" applyNumberFormat="1" applyFont="1" applyBorder="1"/>
    <xf numFmtId="166" fontId="3" fillId="0" borderId="22" xfId="0" applyNumberFormat="1" applyFont="1" applyBorder="1" applyAlignment="1">
      <alignment vertical="center" wrapText="1"/>
    </xf>
    <xf numFmtId="0" fontId="2" fillId="0" borderId="33" xfId="0" applyFont="1" applyFill="1" applyBorder="1" applyAlignment="1">
      <alignment horizontal="center" vertical="center" wrapText="1"/>
    </xf>
    <xf numFmtId="166" fontId="3" fillId="0" borderId="25" xfId="0" applyNumberFormat="1" applyFont="1" applyBorder="1" applyAlignment="1">
      <alignment vertical="center" wrapText="1"/>
    </xf>
    <xf numFmtId="166" fontId="3" fillId="0" borderId="26" xfId="0" applyNumberFormat="1" applyFont="1" applyBorder="1" applyAlignment="1">
      <alignment vertical="center" wrapText="1"/>
    </xf>
    <xf numFmtId="166" fontId="3" fillId="0" borderId="55" xfId="548" applyNumberFormat="1" applyFont="1" applyBorder="1"/>
    <xf numFmtId="166" fontId="3" fillId="0" borderId="0" xfId="548" applyNumberFormat="1" applyFont="1"/>
    <xf numFmtId="0" fontId="2" fillId="0" borderId="54" xfId="0" applyFont="1" applyFill="1" applyBorder="1" applyAlignment="1">
      <alignment horizontal="center" vertical="center" wrapText="1"/>
    </xf>
    <xf numFmtId="166" fontId="3" fillId="0" borderId="14" xfId="548" applyNumberFormat="1" applyFont="1" applyBorder="1"/>
    <xf numFmtId="166" fontId="3" fillId="0" borderId="76" xfId="548" applyNumberFormat="1" applyFont="1" applyBorder="1"/>
    <xf numFmtId="166" fontId="3" fillId="0" borderId="50" xfId="548" applyNumberFormat="1" applyFont="1" applyBorder="1"/>
    <xf numFmtId="166" fontId="3" fillId="0" borderId="18" xfId="548" applyNumberFormat="1" applyFont="1" applyBorder="1"/>
    <xf numFmtId="0" fontId="3" fillId="0" borderId="83" xfId="0" applyFont="1" applyBorder="1"/>
    <xf numFmtId="166" fontId="3" fillId="0" borderId="14" xfId="0" applyNumberFormat="1" applyFont="1" applyBorder="1" applyAlignment="1">
      <alignment horizontal="center" vertical="center"/>
    </xf>
    <xf numFmtId="166" fontId="3" fillId="0" borderId="45" xfId="0" applyNumberFormat="1" applyFont="1" applyBorder="1" applyAlignment="1">
      <alignment horizontal="center" vertical="center"/>
    </xf>
    <xf numFmtId="166" fontId="3" fillId="0" borderId="41" xfId="0" applyNumberFormat="1" applyFont="1" applyBorder="1" applyAlignment="1">
      <alignment horizontal="center" vertical="center"/>
    </xf>
    <xf numFmtId="166" fontId="3" fillId="0" borderId="61" xfId="548" applyNumberFormat="1" applyFont="1" applyBorder="1"/>
    <xf numFmtId="166" fontId="3" fillId="0" borderId="78" xfId="548" applyNumberFormat="1" applyFont="1" applyBorder="1"/>
    <xf numFmtId="166" fontId="3" fillId="0" borderId="16" xfId="0" applyNumberFormat="1" applyFont="1" applyBorder="1" applyAlignment="1">
      <alignment horizontal="center" vertical="center"/>
    </xf>
    <xf numFmtId="166" fontId="3" fillId="0" borderId="21" xfId="0" applyNumberFormat="1" applyFont="1" applyBorder="1" applyAlignment="1">
      <alignment horizontal="center" vertical="center"/>
    </xf>
    <xf numFmtId="166" fontId="3" fillId="0" borderId="36" xfId="0" applyNumberFormat="1" applyFont="1" applyBorder="1" applyAlignment="1">
      <alignment horizontal="center" vertical="center"/>
    </xf>
    <xf numFmtId="166" fontId="3" fillId="0" borderId="22" xfId="548" applyNumberFormat="1" applyFont="1" applyBorder="1"/>
    <xf numFmtId="0" fontId="2" fillId="0" borderId="39" xfId="0" applyFont="1" applyBorder="1" applyAlignment="1">
      <alignment horizontal="center" vertical="center" wrapText="1"/>
    </xf>
    <xf numFmtId="166" fontId="3" fillId="0" borderId="24" xfId="0" applyNumberFormat="1" applyFont="1" applyBorder="1" applyAlignment="1">
      <alignment horizontal="center" vertical="center"/>
    </xf>
    <xf numFmtId="166" fontId="3" fillId="0" borderId="42" xfId="0" applyNumberFormat="1" applyFont="1" applyBorder="1" applyAlignment="1">
      <alignment horizontal="center" vertical="center"/>
    </xf>
    <xf numFmtId="166" fontId="3" fillId="0" borderId="39" xfId="0" applyNumberFormat="1" applyFont="1" applyBorder="1" applyAlignment="1">
      <alignment horizontal="center" vertical="center"/>
    </xf>
    <xf numFmtId="166" fontId="2" fillId="0" borderId="24" xfId="0" applyNumberFormat="1" applyFont="1" applyBorder="1" applyAlignment="1">
      <alignment horizontal="center" vertical="center"/>
    </xf>
    <xf numFmtId="166" fontId="2" fillId="0" borderId="42" xfId="0" applyNumberFormat="1" applyFont="1" applyBorder="1" applyAlignment="1">
      <alignment horizontal="center" vertical="center"/>
    </xf>
    <xf numFmtId="166" fontId="2" fillId="0" borderId="39" xfId="0" applyNumberFormat="1" applyFont="1" applyBorder="1" applyAlignment="1">
      <alignment horizontal="center" vertical="center"/>
    </xf>
    <xf numFmtId="166" fontId="2" fillId="0" borderId="69" xfId="548" applyNumberFormat="1" applyFont="1" applyBorder="1"/>
    <xf numFmtId="166" fontId="2" fillId="0" borderId="26" xfId="548" applyNumberFormat="1" applyFont="1" applyBorder="1"/>
    <xf numFmtId="166" fontId="2" fillId="0" borderId="31" xfId="548" applyNumberFormat="1" applyFont="1" applyBorder="1"/>
    <xf numFmtId="166" fontId="3" fillId="0" borderId="63" xfId="548" applyNumberFormat="1" applyFont="1" applyBorder="1"/>
    <xf numFmtId="166" fontId="3" fillId="0" borderId="19" xfId="548" applyNumberFormat="1" applyFont="1" applyBorder="1"/>
    <xf numFmtId="166" fontId="3" fillId="0" borderId="52" xfId="548" applyNumberFormat="1" applyFont="1" applyBorder="1"/>
    <xf numFmtId="166" fontId="3" fillId="0" borderId="53" xfId="548" applyNumberFormat="1" applyFont="1" applyBorder="1"/>
    <xf numFmtId="166" fontId="2" fillId="0" borderId="25" xfId="0" applyNumberFormat="1" applyFont="1" applyBorder="1" applyAlignment="1">
      <alignment horizontal="center" vertical="center"/>
    </xf>
    <xf numFmtId="166" fontId="2" fillId="0" borderId="26" xfId="0" applyNumberFormat="1" applyFont="1" applyBorder="1" applyAlignment="1">
      <alignment horizontal="center" vertical="center"/>
    </xf>
    <xf numFmtId="166" fontId="2" fillId="0" borderId="33" xfId="0" applyNumberFormat="1" applyFont="1" applyBorder="1" applyAlignment="1">
      <alignment horizontal="center" vertical="center"/>
    </xf>
    <xf numFmtId="166" fontId="2" fillId="0" borderId="66" xfId="548" applyNumberFormat="1" applyFont="1" applyBorder="1"/>
    <xf numFmtId="166" fontId="2" fillId="0" borderId="30" xfId="548" applyNumberFormat="1" applyFont="1" applyBorder="1"/>
    <xf numFmtId="166" fontId="3" fillId="0" borderId="17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0" borderId="54" xfId="0" applyNumberFormat="1" applyFont="1" applyBorder="1" applyAlignment="1">
      <alignment horizontal="center" vertical="center"/>
    </xf>
    <xf numFmtId="166" fontId="2" fillId="0" borderId="69" xfId="0" applyNumberFormat="1" applyFont="1" applyBorder="1" applyAlignment="1">
      <alignment horizontal="center" vertical="center"/>
    </xf>
    <xf numFmtId="166" fontId="2" fillId="0" borderId="29" xfId="548" applyNumberFormat="1" applyFont="1" applyBorder="1"/>
    <xf numFmtId="166" fontId="2" fillId="0" borderId="74" xfId="548" applyNumberFormat="1" applyFont="1" applyBorder="1"/>
    <xf numFmtId="3" fontId="3" fillId="0" borderId="0" xfId="0" applyNumberFormat="1" applyFont="1"/>
    <xf numFmtId="0" fontId="3" fillId="0" borderId="0" xfId="501" applyFont="1"/>
    <xf numFmtId="0" fontId="3" fillId="0" borderId="0" xfId="501" applyFont="1" applyFill="1"/>
    <xf numFmtId="0" fontId="3" fillId="0" borderId="0" xfId="501" applyFont="1" applyBorder="1"/>
    <xf numFmtId="0" fontId="3" fillId="0" borderId="0" xfId="501" applyFont="1" applyFill="1" applyBorder="1" applyAlignment="1">
      <alignment wrapText="1"/>
    </xf>
    <xf numFmtId="0" fontId="3" fillId="0" borderId="0" xfId="501" applyFont="1" applyFill="1" applyAlignment="1">
      <alignment wrapText="1"/>
    </xf>
    <xf numFmtId="0" fontId="2" fillId="25" borderId="24" xfId="501" applyFont="1" applyFill="1" applyBorder="1" applyAlignment="1">
      <alignment horizontal="center" vertical="center" wrapText="1"/>
    </xf>
    <xf numFmtId="0" fontId="2" fillId="25" borderId="26" xfId="501" applyFont="1" applyFill="1" applyBorder="1" applyAlignment="1">
      <alignment horizontal="center" vertical="center" wrapText="1"/>
    </xf>
    <xf numFmtId="0" fontId="2" fillId="25" borderId="38" xfId="501" applyFont="1" applyFill="1" applyBorder="1" applyAlignment="1">
      <alignment horizontal="center" vertical="center" wrapText="1"/>
    </xf>
    <xf numFmtId="0" fontId="2" fillId="25" borderId="25" xfId="501" applyFont="1" applyFill="1" applyBorder="1" applyAlignment="1">
      <alignment horizontal="center" vertical="center" wrapText="1"/>
    </xf>
    <xf numFmtId="0" fontId="2" fillId="25" borderId="75" xfId="501" applyFont="1" applyFill="1" applyBorder="1" applyAlignment="1">
      <alignment horizontal="center" vertical="center" wrapText="1"/>
    </xf>
    <xf numFmtId="0" fontId="2" fillId="25" borderId="33" xfId="501" applyFont="1" applyFill="1" applyBorder="1" applyAlignment="1">
      <alignment horizontal="center" vertical="center" wrapText="1"/>
    </xf>
    <xf numFmtId="0" fontId="3" fillId="0" borderId="37" xfId="501" applyFont="1" applyBorder="1" applyAlignment="1">
      <alignment vertical="center" wrapText="1"/>
    </xf>
    <xf numFmtId="3" fontId="3" fillId="0" borderId="60" xfId="354" applyNumberFormat="1" applyFont="1" applyBorder="1" applyAlignment="1">
      <alignment horizontal="right" vertical="center" wrapText="1"/>
    </xf>
    <xf numFmtId="3" fontId="3" fillId="0" borderId="18" xfId="354" applyNumberFormat="1" applyFont="1" applyBorder="1" applyAlignment="1">
      <alignment horizontal="right" vertical="center" wrapText="1"/>
    </xf>
    <xf numFmtId="3" fontId="3" fillId="0" borderId="70" xfId="354" applyNumberFormat="1" applyFont="1" applyBorder="1" applyAlignment="1">
      <alignment horizontal="right" vertical="center" wrapText="1"/>
    </xf>
    <xf numFmtId="3" fontId="3" fillId="0" borderId="64" xfId="354" applyNumberFormat="1" applyFont="1" applyBorder="1" applyAlignment="1">
      <alignment horizontal="right" vertical="center" wrapText="1"/>
    </xf>
    <xf numFmtId="3" fontId="3" fillId="0" borderId="51" xfId="354" applyNumberFormat="1" applyFont="1" applyBorder="1" applyAlignment="1">
      <alignment horizontal="right" vertical="center" wrapText="1"/>
    </xf>
    <xf numFmtId="0" fontId="3" fillId="0" borderId="23" xfId="501" applyFont="1" applyBorder="1" applyAlignment="1">
      <alignment vertical="center" wrapText="1"/>
    </xf>
    <xf numFmtId="3" fontId="3" fillId="0" borderId="18" xfId="354" applyNumberFormat="1" applyFont="1" applyFill="1" applyBorder="1" applyAlignment="1">
      <alignment horizontal="right" vertical="center" wrapText="1"/>
    </xf>
    <xf numFmtId="3" fontId="3" fillId="0" borderId="34" xfId="354" applyNumberFormat="1" applyFont="1" applyBorder="1" applyAlignment="1">
      <alignment horizontal="right" vertical="center" wrapText="1"/>
    </xf>
    <xf numFmtId="0" fontId="2" fillId="0" borderId="32" xfId="501" applyFont="1" applyBorder="1" applyAlignment="1">
      <alignment vertical="center" wrapText="1"/>
    </xf>
    <xf numFmtId="3" fontId="2" fillId="0" borderId="25" xfId="354" applyNumberFormat="1" applyFont="1" applyBorder="1" applyAlignment="1">
      <alignment horizontal="right" vertical="center" wrapText="1"/>
    </xf>
    <xf numFmtId="3" fontId="2" fillId="0" borderId="69" xfId="354" applyNumberFormat="1" applyFont="1" applyBorder="1" applyAlignment="1">
      <alignment horizontal="right" vertical="center" wrapText="1"/>
    </xf>
    <xf numFmtId="3" fontId="2" fillId="0" borderId="38" xfId="354" applyNumberFormat="1" applyFont="1" applyBorder="1" applyAlignment="1">
      <alignment horizontal="right" vertical="center" wrapText="1"/>
    </xf>
    <xf numFmtId="3" fontId="2" fillId="0" borderId="33" xfId="354" applyNumberFormat="1" applyFont="1" applyBorder="1" applyAlignment="1">
      <alignment horizontal="right" vertical="center" wrapText="1"/>
    </xf>
    <xf numFmtId="3" fontId="3" fillId="0" borderId="17" xfId="354" applyNumberFormat="1" applyFont="1" applyBorder="1" applyAlignment="1">
      <alignment horizontal="right" vertical="center" wrapText="1"/>
    </xf>
    <xf numFmtId="3" fontId="3" fillId="0" borderId="63" xfId="354" applyNumberFormat="1" applyFont="1" applyBorder="1" applyAlignment="1">
      <alignment horizontal="right" vertical="center" wrapText="1"/>
    </xf>
    <xf numFmtId="0" fontId="3" fillId="0" borderId="28" xfId="501" applyFont="1" applyBorder="1" applyAlignment="1">
      <alignment vertical="center" wrapText="1"/>
    </xf>
    <xf numFmtId="0" fontId="3" fillId="0" borderId="49" xfId="501" applyFont="1" applyBorder="1" applyAlignment="1">
      <alignment vertical="center" wrapText="1"/>
    </xf>
    <xf numFmtId="3" fontId="3" fillId="0" borderId="80" xfId="354" applyNumberFormat="1" applyFont="1" applyBorder="1" applyAlignment="1">
      <alignment vertical="center" wrapText="1"/>
    </xf>
    <xf numFmtId="3" fontId="3" fillId="0" borderId="41" xfId="354" applyNumberFormat="1" applyFont="1" applyBorder="1" applyAlignment="1">
      <alignment vertical="center" wrapText="1"/>
    </xf>
    <xf numFmtId="3" fontId="3" fillId="0" borderId="0" xfId="354" applyNumberFormat="1" applyFont="1" applyBorder="1" applyAlignment="1">
      <alignment vertical="center" wrapText="1"/>
    </xf>
    <xf numFmtId="3" fontId="3" fillId="0" borderId="61" xfId="354" applyNumberFormat="1" applyFont="1" applyBorder="1" applyAlignment="1">
      <alignment vertical="center" wrapText="1"/>
    </xf>
    <xf numFmtId="3" fontId="3" fillId="0" borderId="70" xfId="354" applyNumberFormat="1" applyFont="1" applyBorder="1" applyAlignment="1">
      <alignment vertical="center" wrapText="1"/>
    </xf>
    <xf numFmtId="166" fontId="3" fillId="0" borderId="23" xfId="551" applyNumberFormat="1" applyFont="1" applyBorder="1" applyAlignment="1">
      <alignment horizontal="right" wrapText="1"/>
    </xf>
    <xf numFmtId="166" fontId="3" fillId="0" borderId="34" xfId="551" applyNumberFormat="1" applyFont="1" applyBorder="1" applyAlignment="1">
      <alignment horizontal="right" wrapText="1"/>
    </xf>
    <xf numFmtId="166" fontId="3" fillId="0" borderId="22" xfId="551" applyNumberFormat="1" applyFont="1" applyBorder="1" applyAlignment="1">
      <alignment horizontal="right" wrapText="1"/>
    </xf>
    <xf numFmtId="166" fontId="3" fillId="0" borderId="36" xfId="551" applyNumberFormat="1" applyFont="1" applyBorder="1" applyAlignment="1">
      <alignment horizontal="right" wrapText="1"/>
    </xf>
    <xf numFmtId="166" fontId="3" fillId="0" borderId="16" xfId="551" applyNumberFormat="1" applyFont="1" applyBorder="1" applyAlignment="1">
      <alignment horizontal="right" wrapText="1"/>
    </xf>
    <xf numFmtId="166" fontId="3" fillId="0" borderId="44" xfId="551" applyNumberFormat="1" applyFont="1" applyBorder="1" applyAlignment="1">
      <alignment horizontal="right" wrapText="1"/>
    </xf>
    <xf numFmtId="166" fontId="3" fillId="0" borderId="21" xfId="551" applyNumberFormat="1" applyFont="1" applyBorder="1" applyAlignment="1">
      <alignment horizontal="right" wrapText="1"/>
    </xf>
    <xf numFmtId="166" fontId="3" fillId="0" borderId="73" xfId="551" applyNumberFormat="1" applyFont="1" applyBorder="1" applyAlignment="1">
      <alignment horizontal="right" wrapText="1"/>
    </xf>
    <xf numFmtId="166" fontId="3" fillId="0" borderId="28" xfId="551" applyNumberFormat="1" applyFont="1" applyBorder="1" applyAlignment="1">
      <alignment wrapText="1"/>
    </xf>
    <xf numFmtId="166" fontId="3" fillId="0" borderId="38" xfId="551" applyNumberFormat="1" applyFont="1" applyBorder="1" applyAlignment="1">
      <alignment horizontal="right" wrapText="1"/>
    </xf>
    <xf numFmtId="166" fontId="3" fillId="0" borderId="83" xfId="552" applyNumberFormat="1" applyFont="1" applyBorder="1"/>
    <xf numFmtId="0" fontId="3" fillId="0" borderId="83" xfId="501" applyFont="1" applyBorder="1"/>
    <xf numFmtId="3" fontId="3" fillId="0" borderId="0" xfId="501" applyNumberFormat="1" applyFont="1"/>
    <xf numFmtId="166" fontId="3" fillId="0" borderId="0" xfId="501" applyNumberFormat="1" applyFont="1"/>
    <xf numFmtId="3" fontId="3" fillId="0" borderId="0" xfId="501" applyNumberFormat="1" applyFont="1" applyBorder="1"/>
    <xf numFmtId="166" fontId="3" fillId="0" borderId="0" xfId="552" applyNumberFormat="1" applyFont="1"/>
    <xf numFmtId="166" fontId="3" fillId="0" borderId="0" xfId="501" applyNumberFormat="1" applyFont="1" applyBorder="1"/>
    <xf numFmtId="3" fontId="3" fillId="0" borderId="0" xfId="552" applyNumberFormat="1" applyFont="1"/>
    <xf numFmtId="166" fontId="3" fillId="0" borderId="0" xfId="501" applyNumberFormat="1" applyFont="1" applyFill="1"/>
    <xf numFmtId="3" fontId="3" fillId="0" borderId="0" xfId="501" applyNumberFormat="1" applyFont="1" applyFill="1"/>
    <xf numFmtId="3" fontId="3" fillId="0" borderId="0" xfId="501" applyNumberFormat="1" applyFont="1" applyFill="1" applyBorder="1"/>
    <xf numFmtId="166" fontId="3" fillId="0" borderId="0" xfId="552" applyNumberFormat="1" applyFont="1" applyFill="1"/>
    <xf numFmtId="166" fontId="3" fillId="0" borderId="0" xfId="552" applyNumberFormat="1" applyFont="1" applyFill="1" applyBorder="1"/>
    <xf numFmtId="0" fontId="3" fillId="0" borderId="0" xfId="501" applyFont="1" applyFill="1" applyBorder="1"/>
    <xf numFmtId="0" fontId="3" fillId="0" borderId="0" xfId="501" applyFont="1" applyFill="1" applyAlignment="1"/>
    <xf numFmtId="3" fontId="3" fillId="0" borderId="14" xfId="501" applyNumberFormat="1" applyFont="1" applyFill="1" applyBorder="1" applyAlignment="1">
      <alignment horizontal="right" vertical="center" wrapText="1"/>
    </xf>
    <xf numFmtId="3" fontId="3" fillId="0" borderId="45" xfId="501" applyNumberFormat="1" applyFont="1" applyFill="1" applyBorder="1" applyAlignment="1">
      <alignment horizontal="right" vertical="center" wrapText="1"/>
    </xf>
    <xf numFmtId="3" fontId="3" fillId="0" borderId="41" xfId="501" applyNumberFormat="1" applyFont="1" applyFill="1" applyBorder="1" applyAlignment="1">
      <alignment horizontal="right" vertical="center" wrapText="1"/>
    </xf>
    <xf numFmtId="3" fontId="3" fillId="0" borderId="61" xfId="501" applyNumberFormat="1" applyFont="1" applyFill="1" applyBorder="1" applyAlignment="1">
      <alignment horizontal="right" vertical="center" wrapText="1"/>
    </xf>
    <xf numFmtId="3" fontId="3" fillId="0" borderId="79" xfId="501" applyNumberFormat="1" applyFont="1" applyFill="1" applyBorder="1" applyAlignment="1">
      <alignment horizontal="right" vertical="center" wrapText="1"/>
    </xf>
    <xf numFmtId="3" fontId="3" fillId="0" borderId="78" xfId="501" applyNumberFormat="1" applyFont="1" applyFill="1" applyBorder="1" applyAlignment="1">
      <alignment horizontal="right" vertical="center" wrapText="1"/>
    </xf>
    <xf numFmtId="3" fontId="3" fillId="0" borderId="54" xfId="501" applyNumberFormat="1" applyFont="1" applyFill="1" applyBorder="1" applyAlignment="1">
      <alignment horizontal="right" vertical="center" wrapText="1"/>
    </xf>
    <xf numFmtId="3" fontId="3" fillId="0" borderId="63" xfId="501" applyNumberFormat="1" applyFont="1" applyFill="1" applyBorder="1" applyAlignment="1">
      <alignment horizontal="right" vertical="center" wrapText="1"/>
    </xf>
    <xf numFmtId="3" fontId="3" fillId="0" borderId="70" xfId="501" applyNumberFormat="1" applyFont="1" applyFill="1" applyBorder="1" applyAlignment="1">
      <alignment horizontal="right" vertical="center" wrapText="1"/>
    </xf>
    <xf numFmtId="3" fontId="3" fillId="0" borderId="18" xfId="501" applyNumberFormat="1" applyFont="1" applyFill="1" applyBorder="1" applyAlignment="1">
      <alignment horizontal="right" vertical="center" wrapText="1"/>
    </xf>
    <xf numFmtId="3" fontId="3" fillId="0" borderId="17" xfId="501" applyNumberFormat="1" applyFont="1" applyFill="1" applyBorder="1" applyAlignment="1">
      <alignment horizontal="right" vertical="center" wrapText="1"/>
    </xf>
    <xf numFmtId="3" fontId="3" fillId="0" borderId="20" xfId="354" applyNumberFormat="1" applyFont="1" applyBorder="1" applyAlignment="1">
      <alignment horizontal="right" vertical="center" wrapText="1"/>
    </xf>
    <xf numFmtId="3" fontId="3" fillId="0" borderId="16" xfId="501" applyNumberFormat="1" applyFont="1" applyFill="1" applyBorder="1" applyAlignment="1">
      <alignment horizontal="right" vertical="center" wrapText="1"/>
    </xf>
    <xf numFmtId="3" fontId="3" fillId="0" borderId="21" xfId="501" applyNumberFormat="1" applyFont="1" applyFill="1" applyBorder="1" applyAlignment="1">
      <alignment horizontal="right" vertical="center" wrapText="1"/>
    </xf>
    <xf numFmtId="3" fontId="3" fillId="0" borderId="36" xfId="501" applyNumberFormat="1" applyFont="1" applyFill="1" applyBorder="1" applyAlignment="1">
      <alignment horizontal="right" vertical="center" wrapText="1"/>
    </xf>
    <xf numFmtId="3" fontId="3" fillId="0" borderId="50" xfId="501" applyNumberFormat="1" applyFont="1" applyFill="1" applyBorder="1" applyAlignment="1">
      <alignment horizontal="right" vertical="center" wrapText="1"/>
    </xf>
    <xf numFmtId="3" fontId="3" fillId="0" borderId="73" xfId="501" applyNumberFormat="1" applyFont="1" applyFill="1" applyBorder="1" applyAlignment="1">
      <alignment horizontal="right" vertical="center" wrapText="1"/>
    </xf>
    <xf numFmtId="3" fontId="3" fillId="0" borderId="44" xfId="501" applyNumberFormat="1" applyFont="1" applyFill="1" applyBorder="1" applyAlignment="1">
      <alignment horizontal="right" vertical="center" wrapText="1"/>
    </xf>
    <xf numFmtId="3" fontId="3" fillId="0" borderId="25" xfId="501" applyNumberFormat="1" applyFont="1" applyFill="1" applyBorder="1" applyAlignment="1">
      <alignment horizontal="right" vertical="center" wrapText="1"/>
    </xf>
    <xf numFmtId="37" fontId="3" fillId="0" borderId="26" xfId="501" applyNumberFormat="1" applyFont="1" applyFill="1" applyBorder="1" applyAlignment="1">
      <alignment horizontal="right" vertical="center" wrapText="1"/>
    </xf>
    <xf numFmtId="3" fontId="3" fillId="0" borderId="33" xfId="501" applyNumberFormat="1" applyFont="1" applyFill="1" applyBorder="1" applyAlignment="1">
      <alignment horizontal="right" vertical="center" wrapText="1"/>
    </xf>
    <xf numFmtId="3" fontId="3" fillId="0" borderId="69" xfId="501" applyNumberFormat="1" applyFont="1" applyFill="1" applyBorder="1" applyAlignment="1">
      <alignment horizontal="right" vertical="center" wrapText="1"/>
    </xf>
    <xf numFmtId="3" fontId="3" fillId="0" borderId="75" xfId="501" applyNumberFormat="1" applyFont="1" applyFill="1" applyBorder="1" applyAlignment="1">
      <alignment horizontal="right" vertical="center" wrapText="1"/>
    </xf>
    <xf numFmtId="3" fontId="3" fillId="0" borderId="26" xfId="501" applyNumberFormat="1" applyFont="1" applyFill="1" applyBorder="1" applyAlignment="1">
      <alignment horizontal="right" vertical="center" wrapText="1"/>
    </xf>
    <xf numFmtId="3" fontId="3" fillId="0" borderId="38" xfId="501" applyNumberFormat="1" applyFont="1" applyFill="1" applyBorder="1" applyAlignment="1">
      <alignment horizontal="right" vertical="center" wrapText="1"/>
    </xf>
    <xf numFmtId="0" fontId="2" fillId="0" borderId="32" xfId="501" applyFont="1" applyBorder="1" applyAlignment="1">
      <alignment horizontal="left" vertical="center" wrapText="1"/>
    </xf>
    <xf numFmtId="3" fontId="2" fillId="0" borderId="58" xfId="354" applyNumberFormat="1" applyFont="1" applyBorder="1" applyAlignment="1">
      <alignment horizontal="right" vertical="center" wrapText="1"/>
    </xf>
    <xf numFmtId="3" fontId="2" fillId="0" borderId="11" xfId="501" applyNumberFormat="1" applyFont="1" applyFill="1" applyBorder="1" applyAlignment="1">
      <alignment horizontal="right" vertical="center" wrapText="1"/>
    </xf>
    <xf numFmtId="3" fontId="2" fillId="0" borderId="12" xfId="501" applyNumberFormat="1" applyFont="1" applyFill="1" applyBorder="1" applyAlignment="1">
      <alignment horizontal="right" vertical="center" wrapText="1"/>
    </xf>
    <xf numFmtId="3" fontId="2" fillId="0" borderId="35" xfId="501" applyNumberFormat="1" applyFont="1" applyFill="1" applyBorder="1" applyAlignment="1">
      <alignment horizontal="right" vertical="center" wrapText="1"/>
    </xf>
    <xf numFmtId="3" fontId="2" fillId="0" borderId="56" xfId="501" applyNumberFormat="1" applyFont="1" applyFill="1" applyBorder="1" applyAlignment="1">
      <alignment horizontal="right" vertical="center" wrapText="1"/>
    </xf>
    <xf numFmtId="3" fontId="2" fillId="0" borderId="13" xfId="501" applyNumberFormat="1" applyFont="1" applyFill="1" applyBorder="1" applyAlignment="1">
      <alignment horizontal="right" vertical="center" wrapText="1"/>
    </xf>
    <xf numFmtId="3" fontId="2" fillId="0" borderId="0" xfId="501" applyNumberFormat="1" applyFont="1" applyFill="1" applyBorder="1" applyAlignment="1">
      <alignment horizontal="right" vertical="center" wrapText="1"/>
    </xf>
    <xf numFmtId="3" fontId="2" fillId="0" borderId="57" xfId="501" applyNumberFormat="1" applyFont="1" applyFill="1" applyBorder="1" applyAlignment="1">
      <alignment horizontal="right" vertical="center" wrapText="1"/>
    </xf>
    <xf numFmtId="3" fontId="2" fillId="0" borderId="15" xfId="501" applyNumberFormat="1" applyFont="1" applyFill="1" applyBorder="1" applyAlignment="1">
      <alignment horizontal="right" vertical="center" wrapText="1"/>
    </xf>
    <xf numFmtId="3" fontId="2" fillId="0" borderId="59" xfId="501" applyNumberFormat="1" applyFont="1" applyFill="1" applyBorder="1" applyAlignment="1">
      <alignment horizontal="right" vertical="center" wrapText="1"/>
    </xf>
    <xf numFmtId="3" fontId="3" fillId="0" borderId="68" xfId="354" applyNumberFormat="1" applyFont="1" applyBorder="1" applyAlignment="1">
      <alignment horizontal="right" vertical="center" wrapText="1"/>
    </xf>
    <xf numFmtId="3" fontId="3" fillId="0" borderId="26" xfId="354" applyNumberFormat="1" applyFont="1" applyBorder="1" applyAlignment="1">
      <alignment horizontal="right" vertical="center" wrapText="1"/>
    </xf>
    <xf numFmtId="3" fontId="3" fillId="0" borderId="75" xfId="354" applyNumberFormat="1" applyFont="1" applyBorder="1" applyAlignment="1">
      <alignment horizontal="right" vertical="center" wrapText="1"/>
    </xf>
    <xf numFmtId="3" fontId="3" fillId="0" borderId="69" xfId="354" applyNumberFormat="1" applyFont="1" applyBorder="1" applyAlignment="1">
      <alignment horizontal="right" vertical="center" wrapText="1"/>
    </xf>
    <xf numFmtId="3" fontId="3" fillId="0" borderId="38" xfId="354" applyNumberFormat="1" applyFont="1" applyBorder="1" applyAlignment="1">
      <alignment horizontal="right" vertical="center" wrapText="1"/>
    </xf>
    <xf numFmtId="3" fontId="2" fillId="0" borderId="10" xfId="354" applyNumberFormat="1" applyFont="1" applyBorder="1" applyAlignment="1">
      <alignment horizontal="right" vertical="center" wrapText="1"/>
    </xf>
    <xf numFmtId="3" fontId="2" fillId="0" borderId="29" xfId="354" applyNumberFormat="1" applyFont="1" applyBorder="1" applyAlignment="1">
      <alignment horizontal="right" vertical="center" wrapText="1"/>
    </xf>
    <xf numFmtId="3" fontId="2" fillId="0" borderId="66" xfId="354" applyNumberFormat="1" applyFont="1" applyBorder="1" applyAlignment="1">
      <alignment horizontal="right" vertical="center" wrapText="1"/>
    </xf>
    <xf numFmtId="3" fontId="2" fillId="0" borderId="81" xfId="354" applyNumberFormat="1" applyFont="1" applyBorder="1" applyAlignment="1">
      <alignment horizontal="right" vertical="center" wrapText="1"/>
    </xf>
    <xf numFmtId="3" fontId="2" fillId="0" borderId="74" xfId="354" applyNumberFormat="1" applyFont="1" applyBorder="1" applyAlignment="1">
      <alignment horizontal="right" vertical="center" wrapText="1"/>
    </xf>
    <xf numFmtId="166" fontId="3" fillId="0" borderId="0" xfId="552" applyNumberFormat="1" applyFont="1" applyBorder="1"/>
    <xf numFmtId="0" fontId="42" fillId="0" borderId="0" xfId="0" applyFont="1"/>
    <xf numFmtId="0" fontId="43" fillId="0" borderId="14" xfId="494" applyFont="1" applyBorder="1" applyAlignment="1">
      <alignment horizontal="center" vertical="center" wrapText="1"/>
    </xf>
    <xf numFmtId="0" fontId="43" fillId="0" borderId="45" xfId="494" applyFont="1" applyBorder="1" applyAlignment="1">
      <alignment horizontal="center" vertical="center" wrapText="1"/>
    </xf>
    <xf numFmtId="0" fontId="43" fillId="30" borderId="41" xfId="494" applyFont="1" applyFill="1" applyBorder="1" applyAlignment="1">
      <alignment horizontal="center" vertical="center" wrapText="1"/>
    </xf>
    <xf numFmtId="0" fontId="43" fillId="0" borderId="61" xfId="494" applyFont="1" applyBorder="1" applyAlignment="1">
      <alignment horizontal="center" vertical="center" wrapText="1"/>
    </xf>
    <xf numFmtId="0" fontId="43" fillId="30" borderId="46" xfId="494" applyFont="1" applyFill="1" applyBorder="1" applyAlignment="1">
      <alignment horizontal="center" vertical="center" wrapText="1"/>
    </xf>
    <xf numFmtId="0" fontId="43" fillId="0" borderId="51" xfId="494" applyFont="1" applyFill="1" applyBorder="1" applyAlignment="1">
      <alignment horizontal="left" vertical="center" wrapText="1"/>
    </xf>
    <xf numFmtId="166" fontId="43" fillId="0" borderId="17" xfId="494" applyNumberFormat="1" applyFont="1" applyBorder="1" applyAlignment="1">
      <alignment horizontal="center" vertical="center" wrapText="1"/>
    </xf>
    <xf numFmtId="166" fontId="43" fillId="0" borderId="18" xfId="494" applyNumberFormat="1" applyFont="1" applyBorder="1" applyAlignment="1">
      <alignment horizontal="center" vertical="center" wrapText="1"/>
    </xf>
    <xf numFmtId="166" fontId="43" fillId="30" borderId="54" xfId="494" applyNumberFormat="1" applyFont="1" applyFill="1" applyBorder="1" applyAlignment="1">
      <alignment horizontal="center" vertical="center" wrapText="1"/>
    </xf>
    <xf numFmtId="166" fontId="43" fillId="30" borderId="41" xfId="494" applyNumberFormat="1" applyFont="1" applyFill="1" applyBorder="1" applyAlignment="1">
      <alignment horizontal="center" vertical="center" wrapText="1"/>
    </xf>
    <xf numFmtId="166" fontId="43" fillId="0" borderId="63" xfId="494" applyNumberFormat="1" applyFont="1" applyBorder="1" applyAlignment="1">
      <alignment horizontal="center" vertical="center" wrapText="1"/>
    </xf>
    <xf numFmtId="166" fontId="43" fillId="30" borderId="46" xfId="494" applyNumberFormat="1" applyFont="1" applyFill="1" applyBorder="1" applyAlignment="1">
      <alignment horizontal="center" vertical="center" wrapText="1"/>
    </xf>
    <xf numFmtId="166" fontId="42" fillId="0" borderId="0" xfId="0" applyNumberFormat="1" applyFont="1"/>
    <xf numFmtId="0" fontId="43" fillId="0" borderId="44" xfId="494" applyFont="1" applyFill="1" applyBorder="1" applyAlignment="1">
      <alignment horizontal="left" vertical="center" wrapText="1"/>
    </xf>
    <xf numFmtId="166" fontId="43" fillId="0" borderId="16" xfId="494" applyNumberFormat="1" applyFont="1" applyBorder="1" applyAlignment="1">
      <alignment horizontal="center" vertical="center" wrapText="1"/>
    </xf>
    <xf numFmtId="166" fontId="43" fillId="0" borderId="21" xfId="494" applyNumberFormat="1" applyFont="1" applyBorder="1" applyAlignment="1">
      <alignment horizontal="center" vertical="center" wrapText="1"/>
    </xf>
    <xf numFmtId="166" fontId="43" fillId="30" borderId="36" xfId="494" applyNumberFormat="1" applyFont="1" applyFill="1" applyBorder="1" applyAlignment="1">
      <alignment horizontal="center" vertical="center" wrapText="1"/>
    </xf>
    <xf numFmtId="166" fontId="43" fillId="0" borderId="50" xfId="494" applyNumberFormat="1" applyFont="1" applyBorder="1" applyAlignment="1">
      <alignment horizontal="center" vertical="center" wrapText="1"/>
    </xf>
    <xf numFmtId="166" fontId="43" fillId="30" borderId="22" xfId="494" applyNumberFormat="1" applyFont="1" applyFill="1" applyBorder="1" applyAlignment="1">
      <alignment horizontal="center" vertical="center" wrapText="1"/>
    </xf>
    <xf numFmtId="0" fontId="43" fillId="0" borderId="38" xfId="494" applyFont="1" applyFill="1" applyBorder="1" applyAlignment="1">
      <alignment horizontal="left" vertical="center" wrapText="1"/>
    </xf>
    <xf numFmtId="166" fontId="43" fillId="0" borderId="25" xfId="494" applyNumberFormat="1" applyFont="1" applyBorder="1" applyAlignment="1">
      <alignment horizontal="center" vertical="center" wrapText="1"/>
    </xf>
    <xf numFmtId="166" fontId="43" fillId="0" borderId="26" xfId="494" applyNumberFormat="1" applyFont="1" applyBorder="1" applyAlignment="1">
      <alignment horizontal="center" vertical="center" wrapText="1"/>
    </xf>
    <xf numFmtId="166" fontId="43" fillId="30" borderId="33" xfId="494" applyNumberFormat="1" applyFont="1" applyFill="1" applyBorder="1" applyAlignment="1">
      <alignment horizontal="center" vertical="center" wrapText="1"/>
    </xf>
    <xf numFmtId="166" fontId="43" fillId="0" borderId="69" xfId="494" applyNumberFormat="1" applyFont="1" applyBorder="1" applyAlignment="1">
      <alignment horizontal="center" vertical="center" wrapText="1"/>
    </xf>
    <xf numFmtId="166" fontId="43" fillId="30" borderId="27" xfId="494" applyNumberFormat="1" applyFont="1" applyFill="1" applyBorder="1" applyAlignment="1">
      <alignment horizontal="center" vertical="center" wrapText="1"/>
    </xf>
    <xf numFmtId="0" fontId="1" fillId="28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8" borderId="0" xfId="0" applyFont="1" applyFill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 wrapText="1"/>
    </xf>
    <xf numFmtId="0" fontId="4" fillId="25" borderId="35" xfId="0" applyFont="1" applyFill="1" applyBorder="1" applyAlignment="1">
      <alignment horizontal="center" vertical="center" wrapText="1"/>
    </xf>
    <xf numFmtId="0" fontId="4" fillId="25" borderId="15" xfId="0" applyFont="1" applyFill="1" applyBorder="1" applyAlignment="1">
      <alignment horizontal="center" vertical="center" wrapText="1"/>
    </xf>
    <xf numFmtId="0" fontId="4" fillId="25" borderId="10" xfId="0" applyFont="1" applyFill="1" applyBorder="1" applyAlignment="1">
      <alignment horizontal="center" vertical="center" wrapText="1"/>
    </xf>
    <xf numFmtId="0" fontId="1" fillId="25" borderId="63" xfId="0" applyFont="1" applyFill="1" applyBorder="1" applyAlignment="1">
      <alignment vertical="center" wrapText="1"/>
    </xf>
    <xf numFmtId="0" fontId="1" fillId="25" borderId="18" xfId="0" applyFont="1" applyFill="1" applyBorder="1" applyAlignment="1">
      <alignment vertical="center" wrapText="1"/>
    </xf>
    <xf numFmtId="0" fontId="1" fillId="25" borderId="19" xfId="0" applyFont="1" applyFill="1" applyBorder="1" applyAlignment="1">
      <alignment vertical="center" wrapText="1"/>
    </xf>
    <xf numFmtId="0" fontId="1" fillId="25" borderId="37" xfId="0" applyFont="1" applyFill="1" applyBorder="1" applyAlignment="1">
      <alignment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3" fontId="4" fillId="0" borderId="50" xfId="0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1" fillId="25" borderId="14" xfId="0" applyNumberFormat="1" applyFont="1" applyFill="1" applyBorder="1" applyAlignment="1">
      <alignment horizontal="center" vertical="center" wrapText="1"/>
    </xf>
    <xf numFmtId="3" fontId="1" fillId="25" borderId="45" xfId="0" applyNumberFormat="1" applyFont="1" applyFill="1" applyBorder="1" applyAlignment="1">
      <alignment horizontal="center" vertical="center" wrapText="1"/>
    </xf>
    <xf numFmtId="3" fontId="1" fillId="25" borderId="41" xfId="0" applyNumberFormat="1" applyFont="1" applyFill="1" applyBorder="1" applyAlignment="1">
      <alignment horizontal="center" vertical="center" wrapText="1"/>
    </xf>
    <xf numFmtId="3" fontId="1" fillId="25" borderId="37" xfId="0" applyNumberFormat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3" fontId="1" fillId="25" borderId="61" xfId="0" applyNumberFormat="1" applyFont="1" applyFill="1" applyBorder="1" applyAlignment="1">
      <alignment horizontal="center" vertical="center" wrapText="1"/>
    </xf>
    <xf numFmtId="3" fontId="1" fillId="25" borderId="46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3" fontId="2" fillId="0" borderId="69" xfId="0" applyNumberFormat="1" applyFont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" fontId="2" fillId="0" borderId="63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1" fillId="28" borderId="83" xfId="0" applyFont="1" applyFill="1" applyBorder="1" applyAlignment="1">
      <alignment vertical="center" wrapText="1"/>
    </xf>
    <xf numFmtId="0" fontId="1" fillId="26" borderId="0" xfId="494" applyFont="1" applyFill="1" applyAlignment="1">
      <alignment vertical="center" wrapText="1"/>
    </xf>
    <xf numFmtId="0" fontId="1" fillId="0" borderId="0" xfId="494" applyFont="1" applyAlignment="1">
      <alignment vertical="center" wrapText="1"/>
    </xf>
    <xf numFmtId="0" fontId="28" fillId="26" borderId="0" xfId="494" applyFont="1" applyFill="1" applyAlignment="1">
      <alignment horizontal="center" vertical="center" wrapText="1"/>
    </xf>
    <xf numFmtId="0" fontId="4" fillId="26" borderId="0" xfId="494" applyFont="1" applyFill="1" applyAlignment="1">
      <alignment horizontal="center" vertical="center" wrapText="1"/>
    </xf>
    <xf numFmtId="0" fontId="4" fillId="25" borderId="35" xfId="494" applyFont="1" applyFill="1" applyBorder="1" applyAlignment="1">
      <alignment horizontal="center" vertical="center" wrapText="1"/>
    </xf>
    <xf numFmtId="0" fontId="4" fillId="25" borderId="12" xfId="494" applyFont="1" applyFill="1" applyBorder="1" applyAlignment="1">
      <alignment horizontal="center" vertical="center" wrapText="1"/>
    </xf>
    <xf numFmtId="0" fontId="4" fillId="25" borderId="13" xfId="494" applyFont="1" applyFill="1" applyBorder="1" applyAlignment="1">
      <alignment horizontal="center" vertical="center" wrapText="1"/>
    </xf>
    <xf numFmtId="0" fontId="1" fillId="25" borderId="63" xfId="494" applyFont="1" applyFill="1" applyBorder="1" applyAlignment="1">
      <alignment vertical="center" wrapText="1"/>
    </xf>
    <xf numFmtId="0" fontId="1" fillId="25" borderId="18" xfId="494" applyFont="1" applyFill="1" applyBorder="1" applyAlignment="1">
      <alignment vertical="center" wrapText="1"/>
    </xf>
    <xf numFmtId="0" fontId="1" fillId="25" borderId="19" xfId="494" applyFont="1" applyFill="1" applyBorder="1" applyAlignment="1">
      <alignment vertical="center" wrapText="1"/>
    </xf>
    <xf numFmtId="0" fontId="1" fillId="25" borderId="14" xfId="494" applyFont="1" applyFill="1" applyBorder="1" applyAlignment="1">
      <alignment vertical="center" wrapText="1"/>
    </xf>
    <xf numFmtId="0" fontId="1" fillId="25" borderId="46" xfId="494" applyFont="1" applyFill="1" applyBorder="1" applyAlignment="1">
      <alignment vertical="center" wrapText="1"/>
    </xf>
    <xf numFmtId="0" fontId="1" fillId="25" borderId="41" xfId="494" applyFont="1" applyFill="1" applyBorder="1" applyAlignment="1">
      <alignment vertical="center" wrapText="1"/>
    </xf>
    <xf numFmtId="0" fontId="1" fillId="0" borderId="16" xfId="494" applyFont="1" applyBorder="1" applyAlignment="1">
      <alignment horizontal="center" vertical="center" wrapText="1"/>
    </xf>
    <xf numFmtId="3" fontId="1" fillId="0" borderId="50" xfId="494" applyNumberFormat="1" applyFont="1" applyBorder="1" applyAlignment="1">
      <alignment horizontal="center" vertical="center" wrapText="1"/>
    </xf>
    <xf numFmtId="3" fontId="1" fillId="0" borderId="44" xfId="494" applyNumberFormat="1" applyFont="1" applyBorder="1" applyAlignment="1">
      <alignment horizontal="center" vertical="center" wrapText="1"/>
    </xf>
    <xf numFmtId="3" fontId="1" fillId="0" borderId="16" xfId="494" applyNumberFormat="1" applyFont="1" applyBorder="1" applyAlignment="1">
      <alignment horizontal="center" vertical="center" wrapText="1"/>
    </xf>
    <xf numFmtId="3" fontId="1" fillId="0" borderId="73" xfId="494" applyNumberFormat="1" applyFont="1" applyBorder="1" applyAlignment="1">
      <alignment horizontal="center" vertical="center" wrapText="1"/>
    </xf>
    <xf numFmtId="0" fontId="1" fillId="0" borderId="21" xfId="494" applyFont="1" applyBorder="1" applyAlignment="1">
      <alignment vertical="center" wrapText="1"/>
    </xf>
    <xf numFmtId="0" fontId="1" fillId="0" borderId="36" xfId="494" applyFont="1" applyBorder="1" applyAlignment="1">
      <alignment vertical="center" wrapText="1"/>
    </xf>
    <xf numFmtId="0" fontId="1" fillId="0" borderId="25" xfId="494" applyFont="1" applyBorder="1" applyAlignment="1">
      <alignment horizontal="center" vertical="center" wrapText="1"/>
    </xf>
    <xf numFmtId="3" fontId="2" fillId="0" borderId="25" xfId="494" applyNumberFormat="1" applyFont="1" applyBorder="1" applyAlignment="1">
      <alignment horizontal="center" vertical="center" wrapText="1"/>
    </xf>
    <xf numFmtId="3" fontId="2" fillId="0" borderId="69" xfId="494" applyNumberFormat="1" applyFont="1" applyBorder="1" applyAlignment="1">
      <alignment horizontal="center" vertical="center" wrapText="1"/>
    </xf>
    <xf numFmtId="3" fontId="2" fillId="0" borderId="75" xfId="494" applyNumberFormat="1" applyFont="1" applyBorder="1" applyAlignment="1">
      <alignment horizontal="center" vertical="center" wrapText="1"/>
    </xf>
    <xf numFmtId="0" fontId="1" fillId="25" borderId="54" xfId="494" applyFont="1" applyFill="1" applyBorder="1" applyAlignment="1">
      <alignment vertical="center" wrapText="1"/>
    </xf>
    <xf numFmtId="0" fontId="4" fillId="0" borderId="24" xfId="494" applyFont="1" applyBorder="1" applyAlignment="1">
      <alignment horizontal="center" vertical="center" wrapText="1"/>
    </xf>
    <xf numFmtId="3" fontId="2" fillId="0" borderId="38" xfId="494" applyNumberFormat="1" applyFont="1" applyBorder="1" applyAlignment="1">
      <alignment horizontal="center" vertical="center" wrapText="1"/>
    </xf>
    <xf numFmtId="3" fontId="1" fillId="24" borderId="63" xfId="494" applyNumberFormat="1" applyFont="1" applyFill="1" applyBorder="1" applyAlignment="1">
      <alignment horizontal="center" vertical="center" wrapText="1"/>
    </xf>
    <xf numFmtId="3" fontId="1" fillId="24" borderId="54" xfId="494" applyNumberFormat="1" applyFont="1" applyFill="1" applyBorder="1" applyAlignment="1">
      <alignment horizontal="center" vertical="center" wrapText="1"/>
    </xf>
    <xf numFmtId="3" fontId="1" fillId="24" borderId="70" xfId="494" applyNumberFormat="1" applyFont="1" applyFill="1" applyBorder="1" applyAlignment="1">
      <alignment horizontal="center" vertical="center" wrapText="1"/>
    </xf>
    <xf numFmtId="0" fontId="4" fillId="0" borderId="17" xfId="494" applyFont="1" applyBorder="1" applyAlignment="1">
      <alignment horizontal="center" vertical="center" wrapText="1"/>
    </xf>
    <xf numFmtId="3" fontId="2" fillId="0" borderId="63" xfId="494" applyNumberFormat="1" applyFont="1" applyBorder="1" applyAlignment="1">
      <alignment horizontal="center" vertical="center" wrapText="1"/>
    </xf>
    <xf numFmtId="3" fontId="2" fillId="0" borderId="51" xfId="494" applyNumberFormat="1" applyFont="1" applyBorder="1" applyAlignment="1">
      <alignment horizontal="center" vertical="center" wrapText="1"/>
    </xf>
    <xf numFmtId="3" fontId="2" fillId="0" borderId="17" xfId="494" applyNumberFormat="1" applyFont="1" applyBorder="1" applyAlignment="1">
      <alignment horizontal="center" vertical="center" wrapText="1"/>
    </xf>
    <xf numFmtId="3" fontId="2" fillId="0" borderId="70" xfId="494" applyNumberFormat="1" applyFont="1" applyBorder="1" applyAlignment="1">
      <alignment horizontal="center" vertical="center" wrapText="1"/>
    </xf>
    <xf numFmtId="0" fontId="4" fillId="0" borderId="25" xfId="494" applyFont="1" applyBorder="1" applyAlignment="1">
      <alignment horizontal="center" vertical="center" wrapText="1"/>
    </xf>
    <xf numFmtId="3" fontId="2" fillId="0" borderId="50" xfId="494" applyNumberFormat="1" applyFont="1" applyBorder="1" applyAlignment="1">
      <alignment horizontal="center" vertical="center" wrapText="1"/>
    </xf>
    <xf numFmtId="3" fontId="2" fillId="0" borderId="44" xfId="494" applyNumberFormat="1" applyFont="1" applyBorder="1" applyAlignment="1">
      <alignment horizontal="center" vertical="center" wrapText="1"/>
    </xf>
    <xf numFmtId="3" fontId="2" fillId="0" borderId="16" xfId="494" applyNumberFormat="1" applyFont="1" applyBorder="1" applyAlignment="1">
      <alignment horizontal="center" vertical="center" wrapText="1"/>
    </xf>
    <xf numFmtId="3" fontId="2" fillId="0" borderId="73" xfId="494" applyNumberFormat="1" applyFont="1" applyBorder="1" applyAlignment="1">
      <alignment horizontal="center" vertical="center" wrapText="1"/>
    </xf>
    <xf numFmtId="0" fontId="3" fillId="0" borderId="0" xfId="495" applyFont="1"/>
    <xf numFmtId="3" fontId="3" fillId="0" borderId="0" xfId="495" applyNumberFormat="1" applyFont="1"/>
    <xf numFmtId="0" fontId="2" fillId="0" borderId="69" xfId="495" applyFont="1" applyBorder="1" applyAlignment="1">
      <alignment horizontal="center" vertical="center" wrapText="1"/>
    </xf>
    <xf numFmtId="0" fontId="2" fillId="0" borderId="26" xfId="495" applyFont="1" applyBorder="1" applyAlignment="1">
      <alignment horizontal="center" vertical="center" wrapText="1"/>
    </xf>
    <xf numFmtId="0" fontId="2" fillId="0" borderId="27" xfId="495" applyFont="1" applyBorder="1" applyAlignment="1">
      <alignment horizontal="center" vertical="center" wrapText="1"/>
    </xf>
    <xf numFmtId="0" fontId="2" fillId="0" borderId="25" xfId="495" applyFont="1" applyBorder="1" applyAlignment="1">
      <alignment horizontal="center" vertical="center" wrapText="1"/>
    </xf>
    <xf numFmtId="0" fontId="2" fillId="0" borderId="33" xfId="495" applyFont="1" applyBorder="1" applyAlignment="1">
      <alignment horizontal="center" vertical="center" wrapText="1"/>
    </xf>
    <xf numFmtId="0" fontId="3" fillId="0" borderId="20" xfId="495" applyFont="1" applyBorder="1" applyAlignment="1">
      <alignment vertical="center" wrapText="1"/>
    </xf>
    <xf numFmtId="3" fontId="3" fillId="0" borderId="63" xfId="495" applyNumberFormat="1" applyFont="1" applyBorder="1" applyAlignment="1">
      <alignment horizontal="center" vertical="center" wrapText="1"/>
    </xf>
    <xf numFmtId="3" fontId="3" fillId="0" borderId="18" xfId="495" applyNumberFormat="1" applyFont="1" applyBorder="1" applyAlignment="1">
      <alignment horizontal="center" vertical="center" wrapText="1"/>
    </xf>
    <xf numFmtId="3" fontId="3" fillId="0" borderId="19" xfId="495" applyNumberFormat="1" applyFont="1" applyBorder="1" applyAlignment="1">
      <alignment horizontal="center" vertical="center" wrapText="1"/>
    </xf>
    <xf numFmtId="3" fontId="3" fillId="0" borderId="17" xfId="495" applyNumberFormat="1" applyFont="1" applyBorder="1" applyAlignment="1">
      <alignment horizontal="center" vertical="center" wrapText="1"/>
    </xf>
    <xf numFmtId="3" fontId="3" fillId="0" borderId="54" xfId="495" applyNumberFormat="1" applyFont="1" applyBorder="1" applyAlignment="1">
      <alignment horizontal="center" vertical="center" wrapText="1"/>
    </xf>
    <xf numFmtId="0" fontId="3" fillId="0" borderId="23" xfId="495" applyFont="1" applyBorder="1" applyAlignment="1">
      <alignment vertical="center" wrapText="1"/>
    </xf>
    <xf numFmtId="3" fontId="3" fillId="0" borderId="50" xfId="495" applyNumberFormat="1" applyFont="1" applyBorder="1" applyAlignment="1">
      <alignment horizontal="center" vertical="center" wrapText="1"/>
    </xf>
    <xf numFmtId="3" fontId="3" fillId="0" borderId="21" xfId="495" applyNumberFormat="1" applyFont="1" applyBorder="1" applyAlignment="1">
      <alignment horizontal="center" vertical="center" wrapText="1"/>
    </xf>
    <xf numFmtId="3" fontId="3" fillId="0" borderId="22" xfId="495" applyNumberFormat="1" applyFont="1" applyBorder="1" applyAlignment="1">
      <alignment horizontal="center" vertical="center" wrapText="1"/>
    </xf>
    <xf numFmtId="3" fontId="3" fillId="0" borderId="16" xfId="495" applyNumberFormat="1" applyFont="1" applyBorder="1" applyAlignment="1">
      <alignment horizontal="center" vertical="center" wrapText="1"/>
    </xf>
    <xf numFmtId="3" fontId="3" fillId="0" borderId="36" xfId="495" applyNumberFormat="1" applyFont="1" applyBorder="1" applyAlignment="1">
      <alignment horizontal="center" vertical="center" wrapText="1"/>
    </xf>
    <xf numFmtId="0" fontId="3" fillId="0" borderId="40" xfId="495" applyFont="1" applyBorder="1" applyAlignment="1">
      <alignment vertical="center" wrapText="1"/>
    </xf>
    <xf numFmtId="3" fontId="3" fillId="0" borderId="62" xfId="495" applyNumberFormat="1" applyFont="1" applyBorder="1" applyAlignment="1">
      <alignment horizontal="center" vertical="center" wrapText="1"/>
    </xf>
    <xf numFmtId="3" fontId="3" fillId="0" borderId="42" xfId="495" applyNumberFormat="1" applyFont="1" applyBorder="1" applyAlignment="1">
      <alignment horizontal="center" vertical="center" wrapText="1"/>
    </xf>
    <xf numFmtId="3" fontId="3" fillId="0" borderId="43" xfId="495" applyNumberFormat="1" applyFont="1" applyBorder="1" applyAlignment="1">
      <alignment horizontal="center" vertical="center" wrapText="1"/>
    </xf>
    <xf numFmtId="3" fontId="3" fillId="0" borderId="24" xfId="495" applyNumberFormat="1" applyFont="1" applyBorder="1" applyAlignment="1">
      <alignment horizontal="center" vertical="center" wrapText="1"/>
    </xf>
    <xf numFmtId="3" fontId="3" fillId="0" borderId="39" xfId="495" applyNumberFormat="1" applyFont="1" applyBorder="1" applyAlignment="1">
      <alignment horizontal="center" vertical="center" wrapText="1"/>
    </xf>
    <xf numFmtId="3" fontId="3" fillId="0" borderId="68" xfId="495" applyNumberFormat="1" applyFont="1" applyBorder="1" applyAlignment="1">
      <alignment horizontal="center" vertical="center" wrapText="1"/>
    </xf>
    <xf numFmtId="3" fontId="3" fillId="0" borderId="26" xfId="495" applyNumberFormat="1" applyFont="1" applyBorder="1" applyAlignment="1">
      <alignment horizontal="center" vertical="center" wrapText="1"/>
    </xf>
    <xf numFmtId="3" fontId="3" fillId="0" borderId="38" xfId="495" applyNumberFormat="1" applyFont="1" applyBorder="1" applyAlignment="1">
      <alignment horizontal="center" vertical="center" wrapText="1"/>
    </xf>
    <xf numFmtId="3" fontId="3" fillId="0" borderId="75" xfId="495" applyNumberFormat="1" applyFont="1" applyBorder="1" applyAlignment="1">
      <alignment horizontal="center" vertical="center" wrapText="1"/>
    </xf>
    <xf numFmtId="0" fontId="2" fillId="0" borderId="37" xfId="495" applyFont="1" applyBorder="1" applyAlignment="1">
      <alignment vertical="center" wrapText="1"/>
    </xf>
    <xf numFmtId="0" fontId="2" fillId="0" borderId="28" xfId="495" applyFont="1" applyBorder="1" applyAlignment="1">
      <alignment vertical="center" wrapText="1"/>
    </xf>
    <xf numFmtId="0" fontId="29" fillId="0" borderId="0" xfId="502" applyFont="1" applyAlignment="1">
      <alignment vertical="center" wrapText="1"/>
    </xf>
    <xf numFmtId="0" fontId="29" fillId="0" borderId="0" xfId="502" applyFont="1" applyAlignment="1">
      <alignment wrapText="1"/>
    </xf>
    <xf numFmtId="0" fontId="30" fillId="0" borderId="0" xfId="502" applyFont="1" applyAlignment="1">
      <alignment horizontal="center" vertical="center" wrapText="1"/>
    </xf>
    <xf numFmtId="0" fontId="2" fillId="0" borderId="57" xfId="496" applyFont="1" applyFill="1" applyBorder="1" applyAlignment="1">
      <alignment horizontal="center" vertical="center" wrapText="1"/>
    </xf>
    <xf numFmtId="0" fontId="2" fillId="0" borderId="12" xfId="496" applyFont="1" applyFill="1" applyBorder="1" applyAlignment="1">
      <alignment horizontal="center" vertical="center" wrapText="1"/>
    </xf>
    <xf numFmtId="0" fontId="2" fillId="0" borderId="59" xfId="496" applyFont="1" applyFill="1" applyBorder="1" applyAlignment="1">
      <alignment horizontal="center" vertical="center" wrapText="1"/>
    </xf>
    <xf numFmtId="0" fontId="2" fillId="0" borderId="10" xfId="496" applyFont="1" applyFill="1" applyBorder="1" applyAlignment="1">
      <alignment horizontal="center" vertical="center" wrapText="1"/>
    </xf>
    <xf numFmtId="49" fontId="3" fillId="0" borderId="23" xfId="496" applyNumberFormat="1" applyFont="1" applyBorder="1" applyAlignment="1">
      <alignment horizontal="center" vertical="center" wrapText="1"/>
    </xf>
    <xf numFmtId="0" fontId="3" fillId="0" borderId="73" xfId="496" applyFont="1" applyBorder="1" applyAlignment="1">
      <alignment vertical="center" wrapText="1"/>
    </xf>
    <xf numFmtId="3" fontId="3" fillId="0" borderId="34" xfId="496" applyNumberFormat="1" applyFont="1" applyBorder="1" applyAlignment="1">
      <alignment horizontal="center" vertical="center" wrapText="1"/>
    </xf>
    <xf numFmtId="3" fontId="3" fillId="0" borderId="21" xfId="496" applyNumberFormat="1" applyFont="1" applyBorder="1" applyAlignment="1">
      <alignment horizontal="center" vertical="center" wrapText="1"/>
    </xf>
    <xf numFmtId="3" fontId="3" fillId="0" borderId="73" xfId="496" applyNumberFormat="1" applyFont="1" applyBorder="1" applyAlignment="1">
      <alignment horizontal="center" vertical="center" wrapText="1"/>
    </xf>
    <xf numFmtId="3" fontId="3" fillId="0" borderId="23" xfId="496" applyNumberFormat="1" applyFont="1" applyBorder="1" applyAlignment="1">
      <alignment horizontal="center" vertical="center" wrapText="1"/>
    </xf>
    <xf numFmtId="3" fontId="29" fillId="0" borderId="0" xfId="502" applyNumberFormat="1" applyFont="1" applyAlignment="1">
      <alignment wrapText="1"/>
    </xf>
    <xf numFmtId="49" fontId="3" fillId="0" borderId="23" xfId="496" applyNumberFormat="1" applyFont="1" applyFill="1" applyBorder="1" applyAlignment="1">
      <alignment horizontal="center" vertical="center" wrapText="1"/>
    </xf>
    <xf numFmtId="0" fontId="3" fillId="0" borderId="73" xfId="496" applyFont="1" applyFill="1" applyBorder="1" applyAlignment="1">
      <alignment vertical="center" wrapText="1"/>
    </xf>
    <xf numFmtId="3" fontId="3" fillId="0" borderId="34" xfId="496" applyNumberFormat="1" applyFont="1" applyFill="1" applyBorder="1" applyAlignment="1">
      <alignment horizontal="center" vertical="center" wrapText="1"/>
    </xf>
    <xf numFmtId="3" fontId="3" fillId="0" borderId="21" xfId="496" applyNumberFormat="1" applyFont="1" applyFill="1" applyBorder="1" applyAlignment="1">
      <alignment horizontal="center" vertical="center" wrapText="1"/>
    </xf>
    <xf numFmtId="3" fontId="3" fillId="0" borderId="73" xfId="496" applyNumberFormat="1" applyFont="1" applyFill="1" applyBorder="1" applyAlignment="1">
      <alignment horizontal="center" vertical="center" wrapText="1"/>
    </xf>
    <xf numFmtId="3" fontId="3" fillId="0" borderId="23" xfId="496" applyNumberFormat="1" applyFont="1" applyFill="1" applyBorder="1" applyAlignment="1">
      <alignment horizontal="center" vertical="center" wrapText="1"/>
    </xf>
    <xf numFmtId="49" fontId="3" fillId="0" borderId="40" xfId="496" applyNumberFormat="1" applyFont="1" applyFill="1" applyBorder="1" applyAlignment="1">
      <alignment horizontal="center" vertical="center" wrapText="1"/>
    </xf>
    <xf numFmtId="0" fontId="3" fillId="0" borderId="84" xfId="496" applyFont="1" applyFill="1" applyBorder="1" applyAlignment="1">
      <alignment vertical="center" wrapText="1"/>
    </xf>
    <xf numFmtId="3" fontId="3" fillId="0" borderId="67" xfId="496" applyNumberFormat="1" applyFont="1" applyFill="1" applyBorder="1" applyAlignment="1">
      <alignment horizontal="center" vertical="center" wrapText="1"/>
    </xf>
    <xf numFmtId="3" fontId="3" fillId="0" borderId="42" xfId="496" applyNumberFormat="1" applyFont="1" applyFill="1" applyBorder="1" applyAlignment="1">
      <alignment horizontal="center" vertical="center" wrapText="1"/>
    </xf>
    <xf numFmtId="3" fontId="3" fillId="0" borderId="84" xfId="496" applyNumberFormat="1" applyFont="1" applyFill="1" applyBorder="1" applyAlignment="1">
      <alignment horizontal="center" vertical="center" wrapText="1"/>
    </xf>
    <xf numFmtId="3" fontId="3" fillId="0" borderId="40" xfId="496" applyNumberFormat="1" applyFont="1" applyFill="1" applyBorder="1" applyAlignment="1">
      <alignment horizontal="center" vertical="center" wrapText="1"/>
    </xf>
    <xf numFmtId="49" fontId="2" fillId="0" borderId="10" xfId="496" applyNumberFormat="1" applyFont="1" applyBorder="1" applyAlignment="1">
      <alignment horizontal="center" vertical="center" wrapText="1"/>
    </xf>
    <xf numFmtId="0" fontId="2" fillId="0" borderId="59" xfId="496" applyFont="1" applyBorder="1" applyAlignment="1">
      <alignment vertical="center" wrapText="1"/>
    </xf>
    <xf numFmtId="3" fontId="2" fillId="0" borderId="57" xfId="496" applyNumberFormat="1" applyFont="1" applyFill="1" applyBorder="1" applyAlignment="1">
      <alignment horizontal="center" vertical="center" wrapText="1"/>
    </xf>
    <xf numFmtId="3" fontId="2" fillId="0" borderId="12" xfId="496" applyNumberFormat="1" applyFont="1" applyFill="1" applyBorder="1" applyAlignment="1">
      <alignment horizontal="center" vertical="center" wrapText="1"/>
    </xf>
    <xf numFmtId="3" fontId="2" fillId="0" borderId="59" xfId="496" applyNumberFormat="1" applyFont="1" applyFill="1" applyBorder="1" applyAlignment="1">
      <alignment horizontal="center" vertical="center" wrapText="1"/>
    </xf>
    <xf numFmtId="3" fontId="2" fillId="0" borderId="10" xfId="496" applyNumberFormat="1" applyFont="1" applyFill="1" applyBorder="1" applyAlignment="1">
      <alignment horizontal="center" vertical="center" wrapText="1"/>
    </xf>
    <xf numFmtId="3" fontId="2" fillId="0" borderId="57" xfId="496" applyNumberFormat="1" applyFont="1" applyBorder="1" applyAlignment="1">
      <alignment horizontal="center" vertical="center" wrapText="1"/>
    </xf>
    <xf numFmtId="3" fontId="2" fillId="0" borderId="12" xfId="496" applyNumberFormat="1" applyFont="1" applyBorder="1" applyAlignment="1">
      <alignment horizontal="center" vertical="center" wrapText="1"/>
    </xf>
    <xf numFmtId="3" fontId="2" fillId="0" borderId="59" xfId="496" applyNumberFormat="1" applyFont="1" applyBorder="1" applyAlignment="1">
      <alignment horizontal="center" vertical="center" wrapText="1"/>
    </xf>
    <xf numFmtId="3" fontId="2" fillId="0" borderId="10" xfId="496" applyNumberFormat="1" applyFont="1" applyBorder="1" applyAlignment="1">
      <alignment horizontal="center" vertical="center" wrapText="1"/>
    </xf>
    <xf numFmtId="49" fontId="3" fillId="0" borderId="40" xfId="496" applyNumberFormat="1" applyFont="1" applyBorder="1" applyAlignment="1">
      <alignment horizontal="center" vertical="center" wrapText="1"/>
    </xf>
    <xf numFmtId="0" fontId="3" fillId="0" borderId="84" xfId="496" applyFont="1" applyBorder="1" applyAlignment="1">
      <alignment vertical="center" wrapText="1"/>
    </xf>
    <xf numFmtId="0" fontId="2" fillId="0" borderId="56" xfId="496" applyFont="1" applyBorder="1" applyAlignment="1">
      <alignment vertical="center" wrapText="1"/>
    </xf>
    <xf numFmtId="49" fontId="31" fillId="25" borderId="57" xfId="496" applyNumberFormat="1" applyFont="1" applyFill="1" applyBorder="1" applyAlignment="1">
      <alignment vertical="center" wrapText="1"/>
    </xf>
    <xf numFmtId="49" fontId="31" fillId="25" borderId="57" xfId="496" applyNumberFormat="1" applyFont="1" applyFill="1" applyBorder="1" applyAlignment="1">
      <alignment horizontal="center" vertical="center" wrapText="1"/>
    </xf>
    <xf numFmtId="49" fontId="3" fillId="0" borderId="78" xfId="496" applyNumberFormat="1" applyFont="1" applyFill="1" applyBorder="1" applyAlignment="1">
      <alignment vertical="center" wrapText="1"/>
    </xf>
    <xf numFmtId="49" fontId="3" fillId="0" borderId="44" xfId="496" applyNumberFormat="1" applyFont="1" applyFill="1" applyBorder="1" applyAlignment="1">
      <alignment vertical="center" wrapText="1"/>
    </xf>
    <xf numFmtId="49" fontId="2" fillId="0" borderId="28" xfId="496" applyNumberFormat="1" applyFont="1" applyBorder="1" applyAlignment="1">
      <alignment horizontal="center" vertical="center" wrapText="1"/>
    </xf>
    <xf numFmtId="49" fontId="2" fillId="0" borderId="38" xfId="496" applyNumberFormat="1" applyFont="1" applyFill="1" applyBorder="1" applyAlignment="1">
      <alignment vertical="center" wrapText="1"/>
    </xf>
    <xf numFmtId="49" fontId="2" fillId="0" borderId="37" xfId="496" applyNumberFormat="1" applyFont="1" applyBorder="1" applyAlignment="1">
      <alignment horizontal="center" vertical="center" wrapText="1"/>
    </xf>
    <xf numFmtId="49" fontId="3" fillId="0" borderId="60" xfId="496" applyNumberFormat="1" applyFont="1" applyFill="1" applyBorder="1" applyAlignment="1">
      <alignment vertical="center" wrapText="1"/>
    </xf>
    <xf numFmtId="3" fontId="3" fillId="0" borderId="60" xfId="496" applyNumberFormat="1" applyFont="1" applyFill="1" applyBorder="1" applyAlignment="1">
      <alignment horizontal="center" vertical="center" wrapText="1"/>
    </xf>
    <xf numFmtId="3" fontId="3" fillId="0" borderId="45" xfId="496" applyNumberFormat="1" applyFont="1" applyFill="1" applyBorder="1" applyAlignment="1">
      <alignment horizontal="center" vertical="center" wrapText="1"/>
    </xf>
    <xf numFmtId="3" fontId="3" fillId="0" borderId="79" xfId="496" applyNumberFormat="1" applyFont="1" applyFill="1" applyBorder="1" applyAlignment="1">
      <alignment horizontal="center" vertical="center" wrapText="1"/>
    </xf>
    <xf numFmtId="3" fontId="3" fillId="0" borderId="37" xfId="496" applyNumberFormat="1" applyFont="1" applyFill="1" applyBorder="1" applyAlignment="1">
      <alignment horizontal="center" vertical="center" wrapText="1"/>
    </xf>
    <xf numFmtId="49" fontId="2" fillId="0" borderId="23" xfId="496" applyNumberFormat="1" applyFont="1" applyBorder="1" applyAlignment="1">
      <alignment horizontal="center" vertical="center" wrapText="1"/>
    </xf>
    <xf numFmtId="49" fontId="3" fillId="0" borderId="23" xfId="496" applyNumberFormat="1" applyFont="1" applyFill="1" applyBorder="1" applyAlignment="1">
      <alignment vertical="center" wrapText="1"/>
    </xf>
    <xf numFmtId="49" fontId="3" fillId="0" borderId="28" xfId="496" applyNumberFormat="1" applyFont="1" applyFill="1" applyBorder="1" applyAlignment="1">
      <alignment vertical="center" wrapText="1"/>
    </xf>
    <xf numFmtId="49" fontId="2" fillId="24" borderId="10" xfId="496" applyNumberFormat="1" applyFont="1" applyFill="1" applyBorder="1" applyAlignment="1">
      <alignment horizontal="center" vertical="center" wrapText="1"/>
    </xf>
    <xf numFmtId="0" fontId="2" fillId="24" borderId="59" xfId="496" applyFont="1" applyFill="1" applyBorder="1" applyAlignment="1">
      <alignment vertical="center" wrapText="1"/>
    </xf>
    <xf numFmtId="3" fontId="2" fillId="24" borderId="57" xfId="496" applyNumberFormat="1" applyFont="1" applyFill="1" applyBorder="1" applyAlignment="1">
      <alignment horizontal="center" vertical="center" wrapText="1"/>
    </xf>
    <xf numFmtId="3" fontId="2" fillId="24" borderId="12" xfId="496" applyNumberFormat="1" applyFont="1" applyFill="1" applyBorder="1" applyAlignment="1">
      <alignment horizontal="center" vertical="center" wrapText="1"/>
    </xf>
    <xf numFmtId="3" fontId="2" fillId="24" borderId="59" xfId="496" applyNumberFormat="1" applyFont="1" applyFill="1" applyBorder="1" applyAlignment="1">
      <alignment horizontal="center" vertical="center" wrapText="1"/>
    </xf>
    <xf numFmtId="3" fontId="2" fillId="24" borderId="10" xfId="496" applyNumberFormat="1" applyFont="1" applyFill="1" applyBorder="1" applyAlignment="1">
      <alignment horizontal="center" vertical="center" wrapText="1"/>
    </xf>
    <xf numFmtId="3" fontId="29" fillId="0" borderId="0" xfId="502" applyNumberFormat="1" applyFont="1" applyAlignment="1">
      <alignment vertical="center" wrapText="1"/>
    </xf>
    <xf numFmtId="0" fontId="3" fillId="0" borderId="0" xfId="496" applyFont="1" applyAlignment="1">
      <alignment vertical="center" wrapText="1"/>
    </xf>
    <xf numFmtId="0" fontId="2" fillId="0" borderId="0" xfId="502" applyFont="1" applyAlignment="1">
      <alignment vertical="center" wrapText="1"/>
    </xf>
    <xf numFmtId="0" fontId="3" fillId="0" borderId="0" xfId="502" applyFont="1" applyAlignment="1">
      <alignment vertical="center" wrapText="1"/>
    </xf>
    <xf numFmtId="0" fontId="2" fillId="0" borderId="0" xfId="502" applyFont="1" applyAlignment="1">
      <alignment horizontal="center" vertical="center" wrapText="1"/>
    </xf>
    <xf numFmtId="0" fontId="2" fillId="0" borderId="57" xfId="502" applyFont="1" applyFill="1" applyBorder="1" applyAlignment="1">
      <alignment horizontal="center" vertical="center" wrapText="1"/>
    </xf>
    <xf numFmtId="0" fontId="2" fillId="0" borderId="12" xfId="502" applyFont="1" applyFill="1" applyBorder="1" applyAlignment="1">
      <alignment horizontal="center" vertical="center" wrapText="1"/>
    </xf>
    <xf numFmtId="0" fontId="2" fillId="0" borderId="59" xfId="502" applyFont="1" applyFill="1" applyBorder="1" applyAlignment="1">
      <alignment horizontal="center" vertical="center" wrapText="1"/>
    </xf>
    <xf numFmtId="0" fontId="2" fillId="0" borderId="10" xfId="502" applyFont="1" applyFill="1" applyBorder="1" applyAlignment="1">
      <alignment horizontal="center" vertical="center" wrapText="1"/>
    </xf>
    <xf numFmtId="0" fontId="2" fillId="24" borderId="60" xfId="502" applyFont="1" applyFill="1" applyBorder="1" applyAlignment="1">
      <alignment horizontal="center" vertical="center" wrapText="1"/>
    </xf>
    <xf numFmtId="0" fontId="2" fillId="24" borderId="60" xfId="502" applyFont="1" applyFill="1" applyBorder="1" applyAlignment="1">
      <alignment horizontal="left" vertical="center" wrapText="1"/>
    </xf>
    <xf numFmtId="0" fontId="3" fillId="0" borderId="34" xfId="502" applyFont="1" applyBorder="1" applyAlignment="1">
      <alignment horizontal="center" vertical="center" wrapText="1"/>
    </xf>
    <xf numFmtId="0" fontId="3" fillId="0" borderId="34" xfId="502" applyFont="1" applyBorder="1" applyAlignment="1">
      <alignment vertical="center" wrapText="1"/>
    </xf>
    <xf numFmtId="3" fontId="3" fillId="0" borderId="34" xfId="502" applyNumberFormat="1" applyFont="1" applyBorder="1" applyAlignment="1">
      <alignment horizontal="center" vertical="center" wrapText="1"/>
    </xf>
    <xf numFmtId="3" fontId="3" fillId="0" borderId="21" xfId="502" applyNumberFormat="1" applyFont="1" applyBorder="1" applyAlignment="1">
      <alignment horizontal="center" vertical="center" wrapText="1"/>
    </xf>
    <xf numFmtId="3" fontId="3" fillId="0" borderId="73" xfId="502" applyNumberFormat="1" applyFont="1" applyBorder="1" applyAlignment="1">
      <alignment horizontal="center" vertical="center" wrapText="1"/>
    </xf>
    <xf numFmtId="3" fontId="2" fillId="0" borderId="23" xfId="502" applyNumberFormat="1" applyFont="1" applyBorder="1" applyAlignment="1">
      <alignment horizontal="center" vertical="center" wrapText="1"/>
    </xf>
    <xf numFmtId="0" fontId="2" fillId="0" borderId="34" xfId="502" applyFont="1" applyBorder="1" applyAlignment="1">
      <alignment horizontal="center" vertical="center" wrapText="1"/>
    </xf>
    <xf numFmtId="0" fontId="2" fillId="0" borderId="34" xfId="502" applyFont="1" applyBorder="1" applyAlignment="1">
      <alignment vertical="center" wrapText="1"/>
    </xf>
    <xf numFmtId="3" fontId="2" fillId="0" borderId="34" xfId="502" applyNumberFormat="1" applyFont="1" applyBorder="1" applyAlignment="1">
      <alignment horizontal="center" vertical="center" wrapText="1"/>
    </xf>
    <xf numFmtId="3" fontId="2" fillId="0" borderId="21" xfId="502" applyNumberFormat="1" applyFont="1" applyBorder="1" applyAlignment="1">
      <alignment horizontal="center" vertical="center" wrapText="1"/>
    </xf>
    <xf numFmtId="3" fontId="2" fillId="0" borderId="73" xfId="502" applyNumberFormat="1" applyFont="1" applyBorder="1" applyAlignment="1">
      <alignment horizontal="center" vertical="center" wrapText="1"/>
    </xf>
    <xf numFmtId="0" fontId="2" fillId="24" borderId="34" xfId="502" applyFont="1" applyFill="1" applyBorder="1" applyAlignment="1">
      <alignment horizontal="center" vertical="center" wrapText="1"/>
    </xf>
    <xf numFmtId="0" fontId="2" fillId="24" borderId="34" xfId="502" applyFont="1" applyFill="1" applyBorder="1" applyAlignment="1">
      <alignment horizontal="left" vertical="center" wrapText="1"/>
    </xf>
    <xf numFmtId="3" fontId="2" fillId="24" borderId="34" xfId="502" applyNumberFormat="1" applyFont="1" applyFill="1" applyBorder="1" applyAlignment="1">
      <alignment horizontal="center" vertical="center" wrapText="1"/>
    </xf>
    <xf numFmtId="3" fontId="2" fillId="24" borderId="73" xfId="502" applyNumberFormat="1" applyFont="1" applyFill="1" applyBorder="1" applyAlignment="1">
      <alignment horizontal="center" vertical="center" wrapText="1"/>
    </xf>
    <xf numFmtId="0" fontId="3" fillId="0" borderId="23" xfId="502" applyFont="1" applyBorder="1" applyAlignment="1">
      <alignment vertical="center" wrapText="1"/>
    </xf>
    <xf numFmtId="0" fontId="2" fillId="0" borderId="23" xfId="502" applyFont="1" applyBorder="1" applyAlignment="1">
      <alignment vertical="center" wrapText="1"/>
    </xf>
    <xf numFmtId="3" fontId="2" fillId="0" borderId="44" xfId="502" applyNumberFormat="1" applyFont="1" applyBorder="1" applyAlignment="1">
      <alignment horizontal="center" vertical="center" wrapText="1"/>
    </xf>
    <xf numFmtId="0" fontId="2" fillId="24" borderId="23" xfId="502" applyFont="1" applyFill="1" applyBorder="1" applyAlignment="1">
      <alignment horizontal="left" vertical="center" wrapText="1"/>
    </xf>
    <xf numFmtId="3" fontId="2" fillId="24" borderId="21" xfId="502" applyNumberFormat="1" applyFont="1" applyFill="1" applyBorder="1" applyAlignment="1">
      <alignment horizontal="center" vertical="center" wrapText="1"/>
    </xf>
    <xf numFmtId="3" fontId="2" fillId="24" borderId="23" xfId="502" applyNumberFormat="1" applyFont="1" applyFill="1" applyBorder="1" applyAlignment="1">
      <alignment horizontal="center" vertical="center" wrapText="1"/>
    </xf>
    <xf numFmtId="0" fontId="2" fillId="24" borderId="68" xfId="502" applyFont="1" applyFill="1" applyBorder="1" applyAlignment="1">
      <alignment horizontal="center" vertical="center" wrapText="1"/>
    </xf>
    <xf numFmtId="0" fontId="2" fillId="24" borderId="28" xfId="502" applyFont="1" applyFill="1" applyBorder="1" applyAlignment="1">
      <alignment vertical="center" wrapText="1"/>
    </xf>
    <xf numFmtId="3" fontId="2" fillId="24" borderId="68" xfId="560" applyNumberFormat="1" applyFont="1" applyFill="1" applyBorder="1" applyAlignment="1">
      <alignment horizontal="center" vertical="center" wrapText="1"/>
    </xf>
    <xf numFmtId="3" fontId="2" fillId="24" borderId="26" xfId="560" applyNumberFormat="1" applyFont="1" applyFill="1" applyBorder="1" applyAlignment="1">
      <alignment horizontal="center" vertical="center" wrapText="1"/>
    </xf>
    <xf numFmtId="3" fontId="2" fillId="24" borderId="75" xfId="560" applyNumberFormat="1" applyFont="1" applyFill="1" applyBorder="1" applyAlignment="1">
      <alignment horizontal="center" vertical="center" wrapText="1"/>
    </xf>
    <xf numFmtId="3" fontId="2" fillId="24" borderId="28" xfId="560" applyNumberFormat="1" applyFont="1" applyFill="1" applyBorder="1" applyAlignment="1">
      <alignment horizontal="center" vertical="center" wrapText="1"/>
    </xf>
    <xf numFmtId="0" fontId="2" fillId="24" borderId="57" xfId="502" applyFont="1" applyFill="1" applyBorder="1" applyAlignment="1">
      <alignment horizontal="center" vertical="center" wrapText="1"/>
    </xf>
    <xf numFmtId="0" fontId="2" fillId="24" borderId="10" xfId="502" applyFont="1" applyFill="1" applyBorder="1" applyAlignment="1">
      <alignment vertical="center" wrapText="1"/>
    </xf>
    <xf numFmtId="166" fontId="2" fillId="24" borderId="57" xfId="560" applyNumberFormat="1" applyFont="1" applyFill="1" applyBorder="1" applyAlignment="1">
      <alignment horizontal="center" vertical="center" wrapText="1"/>
    </xf>
    <xf numFmtId="166" fontId="2" fillId="24" borderId="12" xfId="560" applyNumberFormat="1" applyFont="1" applyFill="1" applyBorder="1" applyAlignment="1">
      <alignment horizontal="center" vertical="center" wrapText="1"/>
    </xf>
    <xf numFmtId="166" fontId="2" fillId="24" borderId="56" xfId="560" applyNumberFormat="1" applyFont="1" applyFill="1" applyBorder="1" applyAlignment="1">
      <alignment horizontal="center" vertical="center" wrapText="1"/>
    </xf>
    <xf numFmtId="166" fontId="2" fillId="24" borderId="10" xfId="560" applyNumberFormat="1" applyFont="1" applyFill="1" applyBorder="1" applyAlignment="1">
      <alignment horizontal="center" vertical="center" wrapText="1"/>
    </xf>
    <xf numFmtId="166" fontId="3" fillId="0" borderId="0" xfId="560" applyNumberFormat="1" applyFont="1" applyAlignment="1">
      <alignment vertical="center" wrapText="1"/>
    </xf>
    <xf numFmtId="3" fontId="3" fillId="0" borderId="0" xfId="502" applyNumberFormat="1" applyFont="1" applyAlignment="1">
      <alignment vertical="center" wrapText="1"/>
    </xf>
    <xf numFmtId="165" fontId="3" fillId="0" borderId="0" xfId="355" applyNumberFormat="1" applyFont="1" applyAlignment="1">
      <alignment vertical="center" wrapText="1"/>
    </xf>
    <xf numFmtId="0" fontId="2" fillId="0" borderId="0" xfId="502" applyFont="1" applyAlignment="1">
      <alignment horizontal="right" vertical="center" wrapText="1"/>
    </xf>
    <xf numFmtId="0" fontId="29" fillId="0" borderId="0" xfId="0" applyFont="1" applyAlignment="1">
      <alignment wrapText="1"/>
    </xf>
    <xf numFmtId="0" fontId="0" fillId="0" borderId="0" xfId="0" applyFont="1"/>
    <xf numFmtId="0" fontId="29" fillId="0" borderId="0" xfId="0" applyFont="1" applyFill="1" applyAlignment="1">
      <alignment wrapText="1"/>
    </xf>
    <xf numFmtId="0" fontId="3" fillId="0" borderId="74" xfId="0" applyFont="1" applyFill="1" applyBorder="1" applyAlignment="1">
      <alignment wrapText="1"/>
    </xf>
    <xf numFmtId="0" fontId="0" fillId="0" borderId="74" xfId="0" applyBorder="1"/>
    <xf numFmtId="0" fontId="3" fillId="25" borderId="21" xfId="0" applyFont="1" applyFill="1" applyBorder="1" applyAlignment="1">
      <alignment wrapText="1"/>
    </xf>
    <xf numFmtId="0" fontId="2" fillId="25" borderId="21" xfId="0" applyFont="1" applyFill="1" applyBorder="1" applyAlignment="1">
      <alignment horizontal="center" vertical="center" wrapText="1"/>
    </xf>
    <xf numFmtId="0" fontId="2" fillId="25" borderId="36" xfId="0" applyFont="1" applyFill="1" applyBorder="1" applyAlignment="1">
      <alignment horizontal="center" vertical="center" wrapText="1"/>
    </xf>
    <xf numFmtId="0" fontId="3" fillId="25" borderId="50" xfId="0" applyFont="1" applyFill="1" applyBorder="1" applyAlignment="1">
      <alignment wrapText="1"/>
    </xf>
    <xf numFmtId="0" fontId="3" fillId="0" borderId="2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wrapText="1"/>
    </xf>
    <xf numFmtId="0" fontId="3" fillId="0" borderId="36" xfId="0" applyFont="1" applyBorder="1" applyAlignment="1">
      <alignment horizontal="left" wrapText="1"/>
    </xf>
    <xf numFmtId="0" fontId="3" fillId="0" borderId="26" xfId="0" applyFont="1" applyBorder="1" applyAlignment="1">
      <alignment wrapText="1"/>
    </xf>
    <xf numFmtId="0" fontId="3" fillId="0" borderId="26" xfId="0" applyFont="1" applyBorder="1" applyAlignment="1">
      <alignment horizontal="left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wrapText="1"/>
    </xf>
    <xf numFmtId="0" fontId="3" fillId="0" borderId="25" xfId="0" applyFont="1" applyBorder="1" applyAlignment="1">
      <alignment wrapText="1"/>
    </xf>
    <xf numFmtId="0" fontId="44" fillId="0" borderId="0" xfId="0" applyFont="1"/>
    <xf numFmtId="0" fontId="4" fillId="0" borderId="0" xfId="0" applyFont="1" applyAlignment="1">
      <alignment horizontal="center" vertical="center" wrapText="1"/>
    </xf>
    <xf numFmtId="0" fontId="43" fillId="0" borderId="0" xfId="0" applyFont="1"/>
    <xf numFmtId="0" fontId="4" fillId="0" borderId="0" xfId="0" applyFont="1" applyAlignment="1">
      <alignment vertical="center" wrapText="1"/>
    </xf>
    <xf numFmtId="0" fontId="4" fillId="31" borderId="10" xfId="0" applyFont="1" applyFill="1" applyBorder="1" applyAlignment="1">
      <alignment horizontal="center" vertical="center" wrapText="1"/>
    </xf>
    <xf numFmtId="0" fontId="4" fillId="31" borderId="35" xfId="0" applyFont="1" applyFill="1" applyBorder="1" applyAlignment="1">
      <alignment horizontal="center" vertical="center" wrapText="1"/>
    </xf>
    <xf numFmtId="0" fontId="4" fillId="31" borderId="13" xfId="0" applyFont="1" applyFill="1" applyBorder="1" applyAlignment="1">
      <alignment horizontal="center" vertical="center" wrapText="1"/>
    </xf>
    <xf numFmtId="3" fontId="4" fillId="27" borderId="37" xfId="0" applyNumberFormat="1" applyFont="1" applyFill="1" applyBorder="1" applyAlignment="1">
      <alignment horizontal="center" vertical="center" wrapText="1"/>
    </xf>
    <xf numFmtId="0" fontId="45" fillId="32" borderId="37" xfId="0" applyFont="1" applyFill="1" applyBorder="1" applyAlignment="1">
      <alignment wrapText="1"/>
    </xf>
    <xf numFmtId="3" fontId="4" fillId="27" borderId="14" xfId="0" applyNumberFormat="1" applyFont="1" applyFill="1" applyBorder="1" applyAlignment="1">
      <alignment horizontal="center" vertical="center" wrapText="1"/>
    </xf>
    <xf numFmtId="166" fontId="4" fillId="27" borderId="41" xfId="0" applyNumberFormat="1" applyFont="1" applyFill="1" applyBorder="1" applyAlignment="1">
      <alignment horizontal="center" vertical="center" wrapText="1"/>
    </xf>
    <xf numFmtId="0" fontId="45" fillId="32" borderId="23" xfId="0" applyFont="1" applyFill="1" applyBorder="1" applyAlignment="1">
      <alignment wrapText="1"/>
    </xf>
    <xf numFmtId="3" fontId="4" fillId="27" borderId="16" xfId="0" applyNumberFormat="1" applyFont="1" applyFill="1" applyBorder="1" applyAlignment="1">
      <alignment horizontal="center" vertical="center" wrapText="1"/>
    </xf>
    <xf numFmtId="166" fontId="4" fillId="27" borderId="36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45" fillId="0" borderId="23" xfId="0" applyFont="1" applyBorder="1" applyAlignment="1">
      <alignment horizontal="right" wrapText="1"/>
    </xf>
    <xf numFmtId="3" fontId="1" fillId="0" borderId="16" xfId="0" applyNumberFormat="1" applyFont="1" applyBorder="1" applyAlignment="1">
      <alignment horizontal="center" vertical="center" wrapText="1"/>
    </xf>
    <xf numFmtId="166" fontId="1" fillId="0" borderId="36" xfId="0" applyNumberFormat="1" applyFont="1" applyBorder="1" applyAlignment="1">
      <alignment horizontal="center" vertical="center" wrapText="1"/>
    </xf>
    <xf numFmtId="0" fontId="4" fillId="31" borderId="23" xfId="0" applyFont="1" applyFill="1" applyBorder="1" applyAlignment="1">
      <alignment horizontal="center" vertical="center" wrapText="1"/>
    </xf>
    <xf numFmtId="0" fontId="46" fillId="33" borderId="23" xfId="0" applyFont="1" applyFill="1" applyBorder="1" applyAlignment="1">
      <alignment wrapText="1"/>
    </xf>
    <xf numFmtId="3" fontId="4" fillId="31" borderId="16" xfId="0" applyNumberFormat="1" applyFont="1" applyFill="1" applyBorder="1" applyAlignment="1">
      <alignment horizontal="center" vertical="center" wrapText="1"/>
    </xf>
    <xf numFmtId="166" fontId="4" fillId="31" borderId="36" xfId="0" applyNumberFormat="1" applyFont="1" applyFill="1" applyBorder="1" applyAlignment="1">
      <alignment horizontal="center" vertical="center" wrapText="1"/>
    </xf>
    <xf numFmtId="0" fontId="4" fillId="31" borderId="28" xfId="0" applyFont="1" applyFill="1" applyBorder="1" applyAlignment="1">
      <alignment horizontal="center" vertical="center" wrapText="1"/>
    </xf>
    <xf numFmtId="0" fontId="46" fillId="33" borderId="28" xfId="0" applyFont="1" applyFill="1" applyBorder="1" applyAlignment="1">
      <alignment wrapText="1"/>
    </xf>
    <xf numFmtId="3" fontId="4" fillId="31" borderId="25" xfId="0" applyNumberFormat="1" applyFont="1" applyFill="1" applyBorder="1" applyAlignment="1">
      <alignment horizontal="center" vertical="center" wrapText="1"/>
    </xf>
    <xf numFmtId="166" fontId="4" fillId="31" borderId="33" xfId="0" applyNumberFormat="1" applyFont="1" applyFill="1" applyBorder="1" applyAlignment="1">
      <alignment horizontal="center" vertical="center" wrapText="1"/>
    </xf>
    <xf numFmtId="0" fontId="43" fillId="0" borderId="0" xfId="0" applyFont="1" applyBorder="1"/>
    <xf numFmtId="3" fontId="43" fillId="0" borderId="0" xfId="0" applyNumberFormat="1" applyFont="1"/>
    <xf numFmtId="0" fontId="43" fillId="0" borderId="0" xfId="0" applyFont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31" borderId="85" xfId="0" applyFont="1" applyFill="1" applyBorder="1" applyAlignment="1">
      <alignment horizontal="center" vertical="center" wrapText="1"/>
    </xf>
    <xf numFmtId="0" fontId="4" fillId="27" borderId="37" xfId="0" applyFont="1" applyFill="1" applyBorder="1" applyAlignment="1">
      <alignment horizontal="center" vertical="center" wrapText="1"/>
    </xf>
    <xf numFmtId="3" fontId="43" fillId="0" borderId="0" xfId="0" applyNumberFormat="1" applyFont="1" applyAlignment="1">
      <alignment wrapText="1"/>
    </xf>
    <xf numFmtId="0" fontId="4" fillId="27" borderId="23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wrapText="1"/>
    </xf>
    <xf numFmtId="3" fontId="1" fillId="0" borderId="0" xfId="0" applyNumberFormat="1" applyFont="1" applyAlignment="1">
      <alignment vertical="center" wrapText="1"/>
    </xf>
    <xf numFmtId="0" fontId="47" fillId="0" borderId="0" xfId="0" applyFont="1"/>
    <xf numFmtId="0" fontId="1" fillId="0" borderId="0" xfId="501" applyFont="1"/>
    <xf numFmtId="0" fontId="1" fillId="0" borderId="0" xfId="501" applyFont="1" applyAlignment="1">
      <alignment horizontal="center"/>
    </xf>
    <xf numFmtId="166" fontId="1" fillId="0" borderId="0" xfId="501" applyNumberFormat="1" applyFont="1" applyAlignment="1">
      <alignment horizontal="center"/>
    </xf>
    <xf numFmtId="0" fontId="4" fillId="0" borderId="69" xfId="501" applyFont="1" applyBorder="1" applyAlignment="1">
      <alignment horizontal="center" vertical="center" wrapText="1"/>
    </xf>
    <xf numFmtId="0" fontId="4" fillId="0" borderId="33" xfId="501" applyFont="1" applyBorder="1" applyAlignment="1">
      <alignment horizontal="center" vertical="center" wrapText="1"/>
    </xf>
    <xf numFmtId="0" fontId="4" fillId="0" borderId="26" xfId="501" applyFont="1" applyBorder="1" applyAlignment="1">
      <alignment horizontal="center" vertical="center" wrapText="1"/>
    </xf>
    <xf numFmtId="0" fontId="4" fillId="0" borderId="27" xfId="501" applyFont="1" applyBorder="1" applyAlignment="1">
      <alignment horizontal="center" vertical="center" wrapText="1"/>
    </xf>
    <xf numFmtId="0" fontId="4" fillId="0" borderId="25" xfId="501" applyFont="1" applyBorder="1" applyAlignment="1">
      <alignment horizontal="center" vertical="center" wrapText="1"/>
    </xf>
    <xf numFmtId="0" fontId="4" fillId="0" borderId="54" xfId="501" applyFont="1" applyBorder="1" applyAlignment="1">
      <alignment horizontal="center" vertical="center" wrapText="1"/>
    </xf>
    <xf numFmtId="166" fontId="1" fillId="0" borderId="63" xfId="501" applyNumberFormat="1" applyFont="1" applyFill="1" applyBorder="1" applyAlignment="1">
      <alignment horizontal="center" vertical="center" wrapText="1"/>
    </xf>
    <xf numFmtId="166" fontId="1" fillId="0" borderId="18" xfId="501" applyNumberFormat="1" applyFont="1" applyFill="1" applyBorder="1" applyAlignment="1">
      <alignment horizontal="center" vertical="center" wrapText="1"/>
    </xf>
    <xf numFmtId="166" fontId="1" fillId="0" borderId="19" xfId="501" applyNumberFormat="1" applyFont="1" applyBorder="1" applyAlignment="1">
      <alignment horizontal="center" vertical="center" wrapText="1"/>
    </xf>
    <xf numFmtId="166" fontId="1" fillId="0" borderId="17" xfId="501" applyNumberFormat="1" applyFont="1" applyBorder="1" applyAlignment="1">
      <alignment horizontal="center" vertical="center" wrapText="1"/>
    </xf>
    <xf numFmtId="166" fontId="1" fillId="0" borderId="18" xfId="501" applyNumberFormat="1" applyFont="1" applyBorder="1" applyAlignment="1">
      <alignment horizontal="center" vertical="center" wrapText="1"/>
    </xf>
    <xf numFmtId="0" fontId="4" fillId="0" borderId="36" xfId="501" applyFont="1" applyBorder="1" applyAlignment="1">
      <alignment horizontal="center" vertical="center" wrapText="1"/>
    </xf>
    <xf numFmtId="166" fontId="1" fillId="0" borderId="50" xfId="501" applyNumberFormat="1" applyFont="1" applyFill="1" applyBorder="1" applyAlignment="1">
      <alignment horizontal="center" vertical="center" wrapText="1"/>
    </xf>
    <xf numFmtId="166" fontId="1" fillId="0" borderId="21" xfId="501" applyNumberFormat="1" applyFont="1" applyFill="1" applyBorder="1" applyAlignment="1">
      <alignment horizontal="center" vertical="center" wrapText="1"/>
    </xf>
    <xf numFmtId="166" fontId="1" fillId="0" borderId="22" xfId="501" applyNumberFormat="1" applyFont="1" applyBorder="1" applyAlignment="1">
      <alignment horizontal="center" vertical="center" wrapText="1"/>
    </xf>
    <xf numFmtId="166" fontId="1" fillId="0" borderId="16" xfId="501" applyNumberFormat="1" applyFont="1" applyBorder="1" applyAlignment="1">
      <alignment horizontal="center" vertical="center" wrapText="1"/>
    </xf>
    <xf numFmtId="166" fontId="1" fillId="0" borderId="21" xfId="501" applyNumberFormat="1" applyFont="1" applyBorder="1" applyAlignment="1">
      <alignment horizontal="center" vertical="center" wrapText="1"/>
    </xf>
    <xf numFmtId="0" fontId="4" fillId="0" borderId="39" xfId="501" applyFont="1" applyFill="1" applyBorder="1" applyAlignment="1">
      <alignment horizontal="center" vertical="center" wrapText="1"/>
    </xf>
    <xf numFmtId="166" fontId="1" fillId="0" borderId="62" xfId="501" applyNumberFormat="1" applyFont="1" applyFill="1" applyBorder="1" applyAlignment="1">
      <alignment horizontal="center" vertical="center" wrapText="1"/>
    </xf>
    <xf numFmtId="166" fontId="1" fillId="0" borderId="42" xfId="501" applyNumberFormat="1" applyFont="1" applyFill="1" applyBorder="1" applyAlignment="1">
      <alignment horizontal="center" vertical="center" wrapText="1"/>
    </xf>
    <xf numFmtId="166" fontId="1" fillId="0" borderId="43" xfId="501" applyNumberFormat="1" applyFont="1" applyBorder="1" applyAlignment="1">
      <alignment horizontal="center" vertical="center" wrapText="1"/>
    </xf>
    <xf numFmtId="166" fontId="1" fillId="0" borderId="24" xfId="501" applyNumberFormat="1" applyFont="1" applyBorder="1" applyAlignment="1">
      <alignment horizontal="center" vertical="center" wrapText="1"/>
    </xf>
    <xf numFmtId="166" fontId="1" fillId="0" borderId="27" xfId="501" applyNumberFormat="1" applyFont="1" applyBorder="1" applyAlignment="1">
      <alignment horizontal="center" vertical="center" wrapText="1"/>
    </xf>
    <xf numFmtId="0" fontId="4" fillId="0" borderId="41" xfId="501" applyFont="1" applyFill="1" applyBorder="1" applyAlignment="1">
      <alignment horizontal="center" vertical="center" wrapText="1"/>
    </xf>
    <xf numFmtId="166" fontId="1" fillId="0" borderId="61" xfId="501" applyNumberFormat="1" applyFont="1" applyFill="1" applyBorder="1" applyAlignment="1">
      <alignment horizontal="center" vertical="center" wrapText="1"/>
    </xf>
    <xf numFmtId="166" fontId="1" fillId="0" borderId="45" xfId="501" applyNumberFormat="1" applyFont="1" applyFill="1" applyBorder="1" applyAlignment="1">
      <alignment horizontal="center" vertical="center" wrapText="1"/>
    </xf>
    <xf numFmtId="166" fontId="1" fillId="0" borderId="46" xfId="501" applyNumberFormat="1" applyFont="1" applyBorder="1" applyAlignment="1">
      <alignment horizontal="center" vertical="center" wrapText="1"/>
    </xf>
    <xf numFmtId="166" fontId="1" fillId="0" borderId="14" xfId="501" applyNumberFormat="1" applyFont="1" applyBorder="1" applyAlignment="1">
      <alignment horizontal="center" vertical="center" wrapText="1"/>
    </xf>
    <xf numFmtId="166" fontId="1" fillId="0" borderId="45" xfId="501" applyNumberFormat="1" applyFont="1" applyBorder="1" applyAlignment="1">
      <alignment horizontal="center" vertical="center" wrapText="1"/>
    </xf>
    <xf numFmtId="0" fontId="4" fillId="0" borderId="36" xfId="501" applyFont="1" applyFill="1" applyBorder="1" applyAlignment="1">
      <alignment horizontal="center" vertical="center" wrapText="1"/>
    </xf>
    <xf numFmtId="0" fontId="4" fillId="0" borderId="33" xfId="501" applyFont="1" applyFill="1" applyBorder="1" applyAlignment="1">
      <alignment horizontal="center" vertical="center" wrapText="1"/>
    </xf>
    <xf numFmtId="166" fontId="1" fillId="0" borderId="69" xfId="501" applyNumberFormat="1" applyFont="1" applyFill="1" applyBorder="1" applyAlignment="1">
      <alignment horizontal="center" vertical="center" wrapText="1"/>
    </xf>
    <xf numFmtId="166" fontId="1" fillId="0" borderId="26" xfId="501" applyNumberFormat="1" applyFont="1" applyFill="1" applyBorder="1" applyAlignment="1">
      <alignment horizontal="center" vertical="center" wrapText="1"/>
    </xf>
    <xf numFmtId="166" fontId="1" fillId="0" borderId="25" xfId="501" applyNumberFormat="1" applyFont="1" applyBorder="1" applyAlignment="1">
      <alignment horizontal="center" vertical="center" wrapText="1"/>
    </xf>
    <xf numFmtId="166" fontId="1" fillId="0" borderId="26" xfId="501" applyNumberFormat="1" applyFont="1" applyBorder="1" applyAlignment="1">
      <alignment horizontal="center" vertical="center" wrapText="1"/>
    </xf>
    <xf numFmtId="166" fontId="1" fillId="0" borderId="53" xfId="501" applyNumberFormat="1" applyFont="1" applyBorder="1" applyAlignment="1">
      <alignment horizontal="center" vertical="center" wrapText="1"/>
    </xf>
    <xf numFmtId="0" fontId="4" fillId="0" borderId="54" xfId="501" applyFont="1" applyFill="1" applyBorder="1" applyAlignment="1">
      <alignment horizontal="center" vertical="center" wrapText="1"/>
    </xf>
    <xf numFmtId="166" fontId="1" fillId="0" borderId="16" xfId="501" applyNumberFormat="1" applyFont="1" applyFill="1" applyBorder="1" applyAlignment="1">
      <alignment horizontal="center" vertical="center" wrapText="1"/>
    </xf>
    <xf numFmtId="166" fontId="2" fillId="0" borderId="0" xfId="551" applyNumberFormat="1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47" fillId="0" borderId="0" xfId="0" applyFont="1" applyBorder="1"/>
    <xf numFmtId="14" fontId="4" fillId="0" borderId="50" xfId="486" applyNumberFormat="1" applyFont="1" applyBorder="1" applyAlignment="1">
      <alignment horizontal="center" vertical="center"/>
    </xf>
    <xf numFmtId="14" fontId="4" fillId="0" borderId="45" xfId="490" applyNumberFormat="1" applyFont="1" applyBorder="1" applyAlignment="1">
      <alignment horizontal="center" vertical="center" wrapText="1"/>
    </xf>
    <xf numFmtId="14" fontId="4" fillId="0" borderId="46" xfId="490" applyNumberFormat="1" applyFont="1" applyBorder="1" applyAlignment="1">
      <alignment horizontal="center" vertical="center" wrapText="1"/>
    </xf>
    <xf numFmtId="165" fontId="1" fillId="0" borderId="0" xfId="355" applyNumberFormat="1" applyFont="1" applyBorder="1"/>
    <xf numFmtId="167" fontId="1" fillId="0" borderId="0" xfId="355" applyNumberFormat="1" applyFont="1" applyBorder="1"/>
    <xf numFmtId="166" fontId="32" fillId="0" borderId="0" xfId="559" applyNumberFormat="1" applyFont="1"/>
    <xf numFmtId="0" fontId="4" fillId="0" borderId="0" xfId="513" applyFont="1" applyBorder="1" applyAlignment="1">
      <alignment horizontal="center" vertical="center"/>
    </xf>
    <xf numFmtId="0" fontId="4" fillId="0" borderId="0" xfId="513" applyFont="1" applyAlignment="1">
      <alignment horizontal="center"/>
    </xf>
    <xf numFmtId="0" fontId="4" fillId="25" borderId="11" xfId="505" applyFont="1" applyFill="1" applyBorder="1" applyAlignment="1">
      <alignment horizontal="left" vertical="center"/>
    </xf>
    <xf numFmtId="3" fontId="4" fillId="25" borderId="12" xfId="505" applyNumberFormat="1" applyFont="1" applyFill="1" applyBorder="1" applyAlignment="1">
      <alignment horizontal="center" vertical="center"/>
    </xf>
    <xf numFmtId="3" fontId="4" fillId="25" borderId="13" xfId="505" applyNumberFormat="1" applyFont="1" applyFill="1" applyBorder="1" applyAlignment="1">
      <alignment horizontal="center" vertical="center"/>
    </xf>
    <xf numFmtId="3" fontId="4" fillId="27" borderId="10" xfId="505" applyNumberFormat="1" applyFont="1" applyFill="1" applyBorder="1" applyAlignment="1">
      <alignment horizontal="center" vertical="center"/>
    </xf>
    <xf numFmtId="0" fontId="1" fillId="0" borderId="16" xfId="513" applyFont="1" applyBorder="1" applyAlignment="1">
      <alignment horizontal="left" vertical="center"/>
    </xf>
    <xf numFmtId="3" fontId="4" fillId="0" borderId="63" xfId="505" applyNumberFormat="1" applyFont="1" applyBorder="1" applyAlignment="1">
      <alignment horizontal="center" vertical="center"/>
    </xf>
    <xf numFmtId="3" fontId="4" fillId="0" borderId="54" xfId="505" applyNumberFormat="1" applyFont="1" applyBorder="1" applyAlignment="1">
      <alignment horizontal="center" vertical="center"/>
    </xf>
    <xf numFmtId="3" fontId="4" fillId="27" borderId="20" xfId="505" applyNumberFormat="1" applyFont="1" applyFill="1" applyBorder="1" applyAlignment="1">
      <alignment horizontal="center" vertical="center"/>
    </xf>
    <xf numFmtId="3" fontId="4" fillId="0" borderId="63" xfId="513" applyNumberFormat="1" applyFont="1" applyBorder="1" applyAlignment="1">
      <alignment horizontal="center" vertical="center"/>
    </xf>
    <xf numFmtId="3" fontId="4" fillId="0" borderId="51" xfId="513" applyNumberFormat="1" applyFont="1" applyBorder="1" applyAlignment="1">
      <alignment horizontal="center" vertical="center"/>
    </xf>
    <xf numFmtId="0" fontId="1" fillId="0" borderId="21" xfId="505" applyFont="1" applyBorder="1" applyAlignment="1">
      <alignment horizontal="left" vertical="center"/>
    </xf>
    <xf numFmtId="3" fontId="1" fillId="0" borderId="50" xfId="505" applyNumberFormat="1" applyFont="1" applyBorder="1" applyAlignment="1">
      <alignment horizontal="center" vertical="center"/>
    </xf>
    <xf numFmtId="3" fontId="1" fillId="0" borderId="36" xfId="505" applyNumberFormat="1" applyFont="1" applyBorder="1" applyAlignment="1">
      <alignment horizontal="center" vertical="center"/>
    </xf>
    <xf numFmtId="3" fontId="4" fillId="27" borderId="23" xfId="505" applyNumberFormat="1" applyFont="1" applyFill="1" applyBorder="1" applyAlignment="1">
      <alignment horizontal="center" vertical="center"/>
    </xf>
    <xf numFmtId="3" fontId="4" fillId="0" borderId="50" xfId="505" applyNumberFormat="1" applyFont="1" applyBorder="1" applyAlignment="1">
      <alignment horizontal="center" vertical="center"/>
    </xf>
    <xf numFmtId="3" fontId="4" fillId="0" borderId="36" xfId="505" applyNumberFormat="1" applyFont="1" applyBorder="1" applyAlignment="1">
      <alignment horizontal="center" vertical="center"/>
    </xf>
    <xf numFmtId="3" fontId="4" fillId="0" borderId="50" xfId="513" applyNumberFormat="1" applyFont="1" applyBorder="1" applyAlignment="1">
      <alignment horizontal="center" vertical="center"/>
    </xf>
    <xf numFmtId="3" fontId="4" fillId="0" borderId="44" xfId="513" applyNumberFormat="1" applyFont="1" applyBorder="1" applyAlignment="1">
      <alignment horizontal="center" vertical="center"/>
    </xf>
    <xf numFmtId="0" fontId="1" fillId="0" borderId="16" xfId="513" applyFont="1" applyBorder="1" applyAlignment="1">
      <alignment horizontal="left" vertical="center" wrapText="1"/>
    </xf>
    <xf numFmtId="3" fontId="4" fillId="0" borderId="21" xfId="513" applyNumberFormat="1" applyFont="1" applyBorder="1" applyAlignment="1">
      <alignment horizontal="center" vertical="center"/>
    </xf>
    <xf numFmtId="3" fontId="4" fillId="0" borderId="22" xfId="513" applyNumberFormat="1" applyFont="1" applyBorder="1" applyAlignment="1">
      <alignment horizontal="center" vertical="center"/>
    </xf>
    <xf numFmtId="3" fontId="1" fillId="0" borderId="36" xfId="513" applyNumberFormat="1" applyFont="1" applyBorder="1" applyAlignment="1">
      <alignment horizontal="center" vertical="center"/>
    </xf>
    <xf numFmtId="3" fontId="4" fillId="27" borderId="23" xfId="513" applyNumberFormat="1" applyFont="1" applyFill="1" applyBorder="1" applyAlignment="1">
      <alignment horizontal="center" vertical="center"/>
    </xf>
    <xf numFmtId="0" fontId="1" fillId="0" borderId="21" xfId="513" applyFont="1" applyBorder="1" applyAlignment="1">
      <alignment horizontal="left" vertical="center"/>
    </xf>
    <xf numFmtId="3" fontId="4" fillId="0" borderId="50" xfId="505" applyNumberFormat="1" applyFont="1" applyFill="1" applyBorder="1" applyAlignment="1">
      <alignment horizontal="center" vertical="center" wrapText="1"/>
    </xf>
    <xf numFmtId="3" fontId="4" fillId="0" borderId="36" xfId="505" applyNumberFormat="1" applyFont="1" applyFill="1" applyBorder="1" applyAlignment="1">
      <alignment horizontal="center" vertical="center" wrapText="1"/>
    </xf>
    <xf numFmtId="3" fontId="4" fillId="27" borderId="23" xfId="505" applyNumberFormat="1" applyFont="1" applyFill="1" applyBorder="1" applyAlignment="1">
      <alignment horizontal="center" vertical="center" wrapText="1"/>
    </xf>
    <xf numFmtId="3" fontId="4" fillId="0" borderId="21" xfId="505" applyNumberFormat="1" applyFont="1" applyFill="1" applyBorder="1" applyAlignment="1">
      <alignment horizontal="center" vertical="center" wrapText="1"/>
    </xf>
    <xf numFmtId="3" fontId="1" fillId="0" borderId="21" xfId="505" applyNumberFormat="1" applyFont="1" applyBorder="1" applyAlignment="1">
      <alignment horizontal="center" vertical="center" wrapText="1"/>
    </xf>
    <xf numFmtId="3" fontId="1" fillId="0" borderId="50" xfId="505" applyNumberFormat="1" applyFont="1" applyBorder="1" applyAlignment="1">
      <alignment horizontal="center" vertical="center" wrapText="1"/>
    </xf>
    <xf numFmtId="3" fontId="1" fillId="0" borderId="36" xfId="505" applyNumberFormat="1" applyFont="1" applyBorder="1" applyAlignment="1">
      <alignment horizontal="center" vertical="center" wrapText="1"/>
    </xf>
    <xf numFmtId="3" fontId="1" fillId="0" borderId="62" xfId="505" applyNumberFormat="1" applyFont="1" applyFill="1" applyBorder="1" applyAlignment="1">
      <alignment horizontal="center" vertical="center" wrapText="1"/>
    </xf>
    <xf numFmtId="3" fontId="1" fillId="0" borderId="39" xfId="505" applyNumberFormat="1" applyFont="1" applyFill="1" applyBorder="1" applyAlignment="1">
      <alignment horizontal="center" vertical="center" wrapText="1"/>
    </xf>
    <xf numFmtId="3" fontId="4" fillId="27" borderId="40" xfId="505" applyNumberFormat="1" applyFont="1" applyFill="1" applyBorder="1" applyAlignment="1">
      <alignment horizontal="center" vertical="center" wrapText="1"/>
    </xf>
    <xf numFmtId="3" fontId="4" fillId="0" borderId="42" xfId="505" applyNumberFormat="1" applyFont="1" applyFill="1" applyBorder="1" applyAlignment="1">
      <alignment horizontal="center" vertical="center"/>
    </xf>
    <xf numFmtId="3" fontId="4" fillId="0" borderId="62" xfId="505" applyNumberFormat="1" applyFont="1" applyFill="1" applyBorder="1" applyAlignment="1">
      <alignment horizontal="center" vertical="center"/>
    </xf>
    <xf numFmtId="3" fontId="4" fillId="0" borderId="43" xfId="505" applyNumberFormat="1" applyFont="1" applyFill="1" applyBorder="1" applyAlignment="1">
      <alignment horizontal="center" vertical="center"/>
    </xf>
    <xf numFmtId="3" fontId="4" fillId="27" borderId="28" xfId="505" applyNumberFormat="1" applyFont="1" applyFill="1" applyBorder="1" applyAlignment="1">
      <alignment horizontal="center" vertical="center"/>
    </xf>
    <xf numFmtId="3" fontId="4" fillId="0" borderId="69" xfId="513" applyNumberFormat="1" applyFont="1" applyBorder="1" applyAlignment="1">
      <alignment horizontal="center" vertical="center"/>
    </xf>
    <xf numFmtId="3" fontId="4" fillId="0" borderId="26" xfId="513" applyNumberFormat="1" applyFont="1" applyBorder="1" applyAlignment="1">
      <alignment horizontal="center" vertical="center"/>
    </xf>
    <xf numFmtId="3" fontId="4" fillId="0" borderId="27" xfId="513" applyNumberFormat="1" applyFont="1" applyBorder="1" applyAlignment="1">
      <alignment horizontal="center" vertical="center"/>
    </xf>
    <xf numFmtId="3" fontId="4" fillId="27" borderId="12" xfId="505" applyNumberFormat="1" applyFont="1" applyFill="1" applyBorder="1" applyAlignment="1">
      <alignment horizontal="center" vertical="center"/>
    </xf>
    <xf numFmtId="3" fontId="4" fillId="27" borderId="56" xfId="505" applyNumberFormat="1" applyFont="1" applyFill="1" applyBorder="1" applyAlignment="1">
      <alignment horizontal="center" vertical="center"/>
    </xf>
    <xf numFmtId="3" fontId="4" fillId="27" borderId="13" xfId="505" applyNumberFormat="1" applyFont="1" applyFill="1" applyBorder="1" applyAlignment="1">
      <alignment horizontal="center" vertical="center"/>
    </xf>
    <xf numFmtId="0" fontId="1" fillId="0" borderId="14" xfId="513" applyFont="1" applyBorder="1" applyAlignment="1">
      <alignment horizontal="left" vertical="center"/>
    </xf>
    <xf numFmtId="1" fontId="4" fillId="0" borderId="18" xfId="513" applyNumberFormat="1" applyFont="1" applyBorder="1" applyAlignment="1">
      <alignment horizontal="center"/>
    </xf>
    <xf numFmtId="1" fontId="4" fillId="0" borderId="19" xfId="513" applyNumberFormat="1" applyFont="1" applyBorder="1" applyAlignment="1">
      <alignment horizontal="center"/>
    </xf>
    <xf numFmtId="1" fontId="4" fillId="27" borderId="37" xfId="513" applyNumberFormat="1" applyFont="1" applyFill="1" applyBorder="1" applyAlignment="1">
      <alignment horizontal="center"/>
    </xf>
    <xf numFmtId="3" fontId="1" fillId="0" borderId="21" xfId="505" applyNumberFormat="1" applyFont="1" applyBorder="1" applyAlignment="1">
      <alignment horizontal="center" vertical="center"/>
    </xf>
    <xf numFmtId="3" fontId="1" fillId="0" borderId="44" xfId="505" applyNumberFormat="1" applyFont="1" applyBorder="1" applyAlignment="1">
      <alignment horizontal="center" vertical="center"/>
    </xf>
    <xf numFmtId="3" fontId="4" fillId="0" borderId="21" xfId="505" applyNumberFormat="1" applyFont="1" applyBorder="1" applyAlignment="1">
      <alignment horizontal="center" vertical="center"/>
    </xf>
    <xf numFmtId="3" fontId="4" fillId="0" borderId="21" xfId="505" applyNumberFormat="1" applyFont="1" applyBorder="1" applyAlignment="1">
      <alignment horizontal="center" vertical="center" wrapText="1"/>
    </xf>
    <xf numFmtId="3" fontId="4" fillId="0" borderId="36" xfId="505" applyNumberFormat="1" applyFont="1" applyBorder="1" applyAlignment="1">
      <alignment horizontal="center" vertical="center" wrapText="1"/>
    </xf>
    <xf numFmtId="3" fontId="1" fillId="0" borderId="21" xfId="505" applyNumberFormat="1" applyFont="1" applyFill="1" applyBorder="1" applyAlignment="1">
      <alignment horizontal="center" vertical="center"/>
    </xf>
    <xf numFmtId="3" fontId="1" fillId="0" borderId="36" xfId="505" applyNumberFormat="1" applyFont="1" applyFill="1" applyBorder="1" applyAlignment="1">
      <alignment horizontal="center" vertical="center"/>
    </xf>
    <xf numFmtId="3" fontId="1" fillId="0" borderId="42" xfId="505" applyNumberFormat="1" applyFont="1" applyBorder="1" applyAlignment="1">
      <alignment horizontal="center" vertical="center"/>
    </xf>
    <xf numFmtId="3" fontId="1" fillId="0" borderId="39" xfId="505" applyNumberFormat="1" applyFont="1" applyBorder="1" applyAlignment="1">
      <alignment horizontal="center" vertical="center"/>
    </xf>
    <xf numFmtId="3" fontId="4" fillId="27" borderId="40" xfId="505" applyNumberFormat="1" applyFont="1" applyFill="1" applyBorder="1" applyAlignment="1">
      <alignment horizontal="center" vertical="center"/>
    </xf>
    <xf numFmtId="0" fontId="1" fillId="0" borderId="25" xfId="513" applyFont="1" applyBorder="1" applyAlignment="1">
      <alignment horizontal="left" vertical="center"/>
    </xf>
    <xf numFmtId="0" fontId="1" fillId="0" borderId="42" xfId="505" applyFont="1" applyBorder="1" applyAlignment="1">
      <alignment horizontal="left" vertical="center"/>
    </xf>
    <xf numFmtId="3" fontId="1" fillId="0" borderId="26" xfId="505" applyNumberFormat="1" applyFont="1" applyBorder="1" applyAlignment="1">
      <alignment horizontal="center" vertical="center"/>
    </xf>
    <xf numFmtId="0" fontId="4" fillId="25" borderId="30" xfId="513" applyFont="1" applyFill="1" applyBorder="1" applyAlignment="1">
      <alignment horizontal="left" vertical="center"/>
    </xf>
    <xf numFmtId="3" fontId="4" fillId="25" borderId="30" xfId="513" applyNumberFormat="1" applyFont="1" applyFill="1" applyBorder="1" applyAlignment="1">
      <alignment horizontal="center" vertical="center"/>
    </xf>
    <xf numFmtId="3" fontId="4" fillId="25" borderId="86" xfId="513" applyNumberFormat="1" applyFont="1" applyFill="1" applyBorder="1" applyAlignment="1">
      <alignment horizontal="center" vertical="center"/>
    </xf>
    <xf numFmtId="3" fontId="4" fillId="27" borderId="32" xfId="513" applyNumberFormat="1" applyFont="1" applyFill="1" applyBorder="1" applyAlignment="1">
      <alignment horizontal="center" vertical="center"/>
    </xf>
    <xf numFmtId="0" fontId="1" fillId="0" borderId="17" xfId="513" applyFont="1" applyBorder="1" applyAlignment="1">
      <alignment horizontal="left" vertical="center"/>
    </xf>
    <xf numFmtId="3" fontId="1" fillId="0" borderId="19" xfId="505" applyNumberFormat="1" applyFont="1" applyBorder="1" applyAlignment="1">
      <alignment horizontal="center" vertical="center"/>
    </xf>
    <xf numFmtId="3" fontId="1" fillId="0" borderId="54" xfId="505" applyNumberFormat="1" applyFont="1" applyBorder="1" applyAlignment="1">
      <alignment horizontal="center" vertical="center"/>
    </xf>
    <xf numFmtId="3" fontId="1" fillId="0" borderId="33" xfId="505" applyNumberFormat="1" applyFont="1" applyBorder="1" applyAlignment="1">
      <alignment horizontal="center" vertical="center"/>
    </xf>
    <xf numFmtId="3" fontId="4" fillId="25" borderId="30" xfId="505" applyNumberFormat="1" applyFont="1" applyFill="1" applyBorder="1" applyAlignment="1">
      <alignment horizontal="center" vertical="center"/>
    </xf>
    <xf numFmtId="3" fontId="4" fillId="25" borderId="86" xfId="505" applyNumberFormat="1" applyFont="1" applyFill="1" applyBorder="1" applyAlignment="1">
      <alignment horizontal="center" vertical="center"/>
    </xf>
    <xf numFmtId="3" fontId="4" fillId="27" borderId="32" xfId="505" applyNumberFormat="1" applyFont="1" applyFill="1" applyBorder="1" applyAlignment="1">
      <alignment horizontal="center" vertical="center"/>
    </xf>
    <xf numFmtId="3" fontId="4" fillId="0" borderId="18" xfId="505" applyNumberFormat="1" applyFont="1" applyBorder="1" applyAlignment="1">
      <alignment horizontal="center" vertical="center" wrapText="1"/>
    </xf>
    <xf numFmtId="3" fontId="4" fillId="0" borderId="54" xfId="505" applyNumberFormat="1" applyFont="1" applyBorder="1" applyAlignment="1">
      <alignment horizontal="center" vertical="center" wrapText="1"/>
    </xf>
    <xf numFmtId="3" fontId="4" fillId="27" borderId="20" xfId="505" applyNumberFormat="1" applyFont="1" applyFill="1" applyBorder="1" applyAlignment="1">
      <alignment horizontal="center" vertical="center" wrapText="1"/>
    </xf>
    <xf numFmtId="3" fontId="4" fillId="0" borderId="26" xfId="505" applyNumberFormat="1" applyFont="1" applyBorder="1" applyAlignment="1">
      <alignment horizontal="center" vertical="center" wrapText="1"/>
    </xf>
    <xf numFmtId="3" fontId="4" fillId="0" borderId="33" xfId="505" applyNumberFormat="1" applyFont="1" applyBorder="1" applyAlignment="1">
      <alignment horizontal="center" vertical="center" wrapText="1"/>
    </xf>
    <xf numFmtId="3" fontId="4" fillId="27" borderId="28" xfId="505" applyNumberFormat="1" applyFont="1" applyFill="1" applyBorder="1" applyAlignment="1">
      <alignment horizontal="center" vertical="center" wrapText="1"/>
    </xf>
    <xf numFmtId="3" fontId="4" fillId="0" borderId="38" xfId="513" applyNumberFormat="1" applyFont="1" applyBorder="1" applyAlignment="1">
      <alignment horizontal="center" vertical="center"/>
    </xf>
    <xf numFmtId="3" fontId="4" fillId="25" borderId="35" xfId="505" applyNumberFormat="1" applyFont="1" applyFill="1" applyBorder="1" applyAlignment="1">
      <alignment horizontal="center" vertical="center" wrapText="1"/>
    </xf>
    <xf numFmtId="3" fontId="4" fillId="25" borderId="13" xfId="505" applyNumberFormat="1" applyFont="1" applyFill="1" applyBorder="1" applyAlignment="1">
      <alignment horizontal="center" vertical="center" wrapText="1"/>
    </xf>
    <xf numFmtId="3" fontId="4" fillId="27" borderId="10" xfId="505" applyNumberFormat="1" applyFont="1" applyFill="1" applyBorder="1" applyAlignment="1">
      <alignment horizontal="center" vertical="center" wrapText="1"/>
    </xf>
    <xf numFmtId="3" fontId="4" fillId="25" borderId="12" xfId="505" applyNumberFormat="1" applyFont="1" applyFill="1" applyBorder="1" applyAlignment="1">
      <alignment horizontal="center" vertical="center" wrapText="1"/>
    </xf>
    <xf numFmtId="3" fontId="1" fillId="0" borderId="18" xfId="505" applyNumberFormat="1" applyFont="1" applyBorder="1" applyAlignment="1">
      <alignment horizontal="center" vertical="center"/>
    </xf>
    <xf numFmtId="3" fontId="1" fillId="0" borderId="69" xfId="505" applyNumberFormat="1" applyFont="1" applyBorder="1" applyAlignment="1">
      <alignment horizontal="center" vertical="center"/>
    </xf>
    <xf numFmtId="3" fontId="4" fillId="25" borderId="35" xfId="505" applyNumberFormat="1" applyFont="1" applyFill="1" applyBorder="1" applyAlignment="1">
      <alignment horizontal="center" vertical="center"/>
    </xf>
    <xf numFmtId="3" fontId="1" fillId="0" borderId="63" xfId="505" applyNumberFormat="1" applyFont="1" applyBorder="1" applyAlignment="1">
      <alignment horizontal="center" vertical="center" wrapText="1"/>
    </xf>
    <xf numFmtId="3" fontId="1" fillId="0" borderId="54" xfId="505" applyNumberFormat="1" applyFont="1" applyBorder="1" applyAlignment="1">
      <alignment horizontal="center" vertical="center" wrapText="1"/>
    </xf>
    <xf numFmtId="0" fontId="1" fillId="0" borderId="24" xfId="513" applyFont="1" applyBorder="1" applyAlignment="1">
      <alignment horizontal="left" vertical="center"/>
    </xf>
    <xf numFmtId="3" fontId="1" fillId="0" borderId="62" xfId="505" applyNumberFormat="1" applyFont="1" applyFill="1" applyBorder="1" applyAlignment="1">
      <alignment horizontal="center" vertical="center"/>
    </xf>
    <xf numFmtId="3" fontId="1" fillId="0" borderId="39" xfId="505" applyNumberFormat="1" applyFont="1" applyFill="1" applyBorder="1" applyAlignment="1">
      <alignment horizontal="center" vertical="center"/>
    </xf>
    <xf numFmtId="3" fontId="4" fillId="0" borderId="63" xfId="505" applyNumberFormat="1" applyFont="1" applyBorder="1" applyAlignment="1">
      <alignment horizontal="center" vertical="center" wrapText="1"/>
    </xf>
    <xf numFmtId="0" fontId="1" fillId="0" borderId="55" xfId="513" applyFont="1" applyBorder="1" applyAlignment="1">
      <alignment horizontal="left" vertical="center"/>
    </xf>
    <xf numFmtId="0" fontId="1" fillId="0" borderId="47" xfId="505" applyFont="1" applyBorder="1" applyAlignment="1">
      <alignment horizontal="left" vertical="center"/>
    </xf>
    <xf numFmtId="3" fontId="1" fillId="0" borderId="47" xfId="505" applyNumberFormat="1" applyFont="1" applyBorder="1" applyAlignment="1">
      <alignment horizontal="center" vertical="center" wrapText="1"/>
    </xf>
    <xf numFmtId="3" fontId="1" fillId="0" borderId="48" xfId="505" applyNumberFormat="1" applyFont="1" applyBorder="1" applyAlignment="1">
      <alignment horizontal="center" vertical="center" wrapText="1"/>
    </xf>
    <xf numFmtId="3" fontId="4" fillId="27" borderId="49" xfId="505" applyNumberFormat="1" applyFont="1" applyFill="1" applyBorder="1" applyAlignment="1">
      <alignment horizontal="center" vertical="center" wrapText="1"/>
    </xf>
    <xf numFmtId="3" fontId="1" fillId="0" borderId="18" xfId="505" applyNumberFormat="1" applyFont="1" applyBorder="1" applyAlignment="1">
      <alignment horizontal="center" vertical="center" wrapText="1"/>
    </xf>
    <xf numFmtId="0" fontId="4" fillId="25" borderId="57" xfId="505" applyFont="1" applyFill="1" applyBorder="1" applyAlignment="1">
      <alignment vertical="center"/>
    </xf>
    <xf numFmtId="0" fontId="4" fillId="25" borderId="56" xfId="505" applyFont="1" applyFill="1" applyBorder="1" applyAlignment="1">
      <alignment vertical="center"/>
    </xf>
    <xf numFmtId="0" fontId="4" fillId="25" borderId="35" xfId="505" applyFont="1" applyFill="1" applyBorder="1" applyAlignment="1">
      <alignment vertical="center"/>
    </xf>
    <xf numFmtId="3" fontId="4" fillId="25" borderId="66" xfId="505" applyNumberFormat="1" applyFont="1" applyFill="1" applyBorder="1" applyAlignment="1">
      <alignment horizontal="center" vertical="center"/>
    </xf>
    <xf numFmtId="3" fontId="1" fillId="0" borderId="26" xfId="505" applyNumberFormat="1" applyFont="1" applyFill="1" applyBorder="1" applyAlignment="1">
      <alignment horizontal="center" vertical="center"/>
    </xf>
    <xf numFmtId="3" fontId="1" fillId="0" borderId="33" xfId="505" applyNumberFormat="1" applyFont="1" applyFill="1" applyBorder="1" applyAlignment="1">
      <alignment horizontal="center" vertical="center"/>
    </xf>
    <xf numFmtId="3" fontId="4" fillId="27" borderId="81" xfId="51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 wrapText="1"/>
    </xf>
    <xf numFmtId="0" fontId="1" fillId="0" borderId="0" xfId="0" applyFont="1"/>
    <xf numFmtId="0" fontId="35" fillId="25" borderId="24" xfId="501" applyFont="1" applyFill="1" applyBorder="1" applyAlignment="1">
      <alignment horizontal="center" vertical="center" wrapText="1"/>
    </xf>
    <xf numFmtId="0" fontId="35" fillId="25" borderId="42" xfId="501" applyFont="1" applyFill="1" applyBorder="1" applyAlignment="1">
      <alignment horizontal="center" vertical="center" wrapText="1"/>
    </xf>
    <xf numFmtId="0" fontId="35" fillId="25" borderId="39" xfId="501" applyFont="1" applyFill="1" applyBorder="1" applyAlignment="1">
      <alignment horizontal="center" vertical="center" wrapText="1"/>
    </xf>
    <xf numFmtId="0" fontId="35" fillId="25" borderId="62" xfId="501" applyFont="1" applyFill="1" applyBorder="1" applyAlignment="1">
      <alignment horizontal="center" vertical="center" wrapText="1"/>
    </xf>
    <xf numFmtId="0" fontId="35" fillId="25" borderId="84" xfId="501" applyFont="1" applyFill="1" applyBorder="1" applyAlignment="1">
      <alignment horizontal="center" vertical="center" wrapText="1"/>
    </xf>
    <xf numFmtId="0" fontId="35" fillId="25" borderId="72" xfId="501" applyFont="1" applyFill="1" applyBorder="1" applyAlignment="1">
      <alignment horizontal="center" vertical="center" wrapText="1"/>
    </xf>
    <xf numFmtId="0" fontId="35" fillId="25" borderId="33" xfId="501" applyFont="1" applyFill="1" applyBorder="1" applyAlignment="1">
      <alignment horizontal="center" vertical="center" wrapText="1"/>
    </xf>
    <xf numFmtId="0" fontId="35" fillId="25" borderId="25" xfId="501" applyFont="1" applyFill="1" applyBorder="1" applyAlignment="1">
      <alignment horizontal="center" vertical="center" wrapText="1"/>
    </xf>
    <xf numFmtId="0" fontId="35" fillId="25" borderId="26" xfId="501" applyFont="1" applyFill="1" applyBorder="1" applyAlignment="1">
      <alignment horizontal="center" vertical="center" wrapText="1"/>
    </xf>
    <xf numFmtId="0" fontId="35" fillId="25" borderId="75" xfId="501" applyFont="1" applyFill="1" applyBorder="1" applyAlignment="1">
      <alignment horizontal="center" vertical="center" wrapText="1"/>
    </xf>
    <xf numFmtId="0" fontId="35" fillId="25" borderId="69" xfId="501" applyFont="1" applyFill="1" applyBorder="1" applyAlignment="1">
      <alignment horizontal="center" vertical="center" wrapText="1"/>
    </xf>
    <xf numFmtId="0" fontId="27" fillId="0" borderId="0" xfId="502" applyFont="1" applyAlignment="1">
      <alignment horizontal="center" vertical="center" wrapText="1"/>
    </xf>
    <xf numFmtId="0" fontId="4" fillId="0" borderId="58" xfId="521" applyFont="1" applyBorder="1" applyAlignment="1">
      <alignment horizontal="center" vertical="center" wrapText="1"/>
    </xf>
    <xf numFmtId="0" fontId="4" fillId="0" borderId="87" xfId="521" applyFont="1" applyBorder="1" applyAlignment="1">
      <alignment horizontal="center" vertical="center" wrapText="1"/>
    </xf>
    <xf numFmtId="0" fontId="4" fillId="0" borderId="15" xfId="521" applyFont="1" applyBorder="1" applyAlignment="1">
      <alignment horizontal="center" vertical="center" wrapText="1"/>
    </xf>
    <xf numFmtId="3" fontId="1" fillId="0" borderId="16" xfId="521" applyNumberFormat="1" applyFont="1" applyBorder="1" applyAlignment="1">
      <alignment horizontal="center" vertical="center" wrapText="1"/>
    </xf>
    <xf numFmtId="3" fontId="1" fillId="0" borderId="34" xfId="521" applyNumberFormat="1" applyFont="1" applyBorder="1" applyAlignment="1">
      <alignment horizontal="center" vertical="center" wrapText="1"/>
    </xf>
    <xf numFmtId="0" fontId="1" fillId="0" borderId="44" xfId="521" applyFont="1" applyBorder="1" applyAlignment="1">
      <alignment horizontal="left" vertical="center" wrapText="1"/>
    </xf>
    <xf numFmtId="3" fontId="1" fillId="0" borderId="16" xfId="521" applyNumberFormat="1" applyFont="1" applyFill="1" applyBorder="1" applyAlignment="1">
      <alignment horizontal="center" vertical="center" wrapText="1"/>
    </xf>
    <xf numFmtId="0" fontId="1" fillId="0" borderId="38" xfId="521" applyFont="1" applyBorder="1" applyAlignment="1">
      <alignment horizontal="left" vertical="center" wrapText="1"/>
    </xf>
    <xf numFmtId="3" fontId="1" fillId="0" borderId="68" xfId="52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521" applyFont="1" applyAlignment="1">
      <alignment wrapText="1"/>
    </xf>
    <xf numFmtId="0" fontId="4" fillId="0" borderId="0" xfId="521" applyFont="1" applyAlignment="1">
      <alignment horizontal="right" wrapText="1"/>
    </xf>
    <xf numFmtId="3" fontId="1" fillId="0" borderId="82" xfId="521" applyNumberFormat="1" applyFont="1" applyBorder="1" applyAlignment="1">
      <alignment horizontal="center" vertical="center" wrapText="1"/>
    </xf>
    <xf numFmtId="166" fontId="1" fillId="0" borderId="77" xfId="548" applyNumberFormat="1" applyFont="1" applyBorder="1" applyAlignment="1">
      <alignment horizontal="center" vertical="center" wrapText="1"/>
    </xf>
    <xf numFmtId="3" fontId="1" fillId="0" borderId="83" xfId="521" applyNumberFormat="1" applyFont="1" applyBorder="1" applyAlignment="1">
      <alignment horizontal="center" vertical="center" wrapText="1"/>
    </xf>
    <xf numFmtId="166" fontId="1" fillId="0" borderId="41" xfId="548" applyNumberFormat="1" applyFont="1" applyBorder="1" applyAlignment="1">
      <alignment horizontal="center" vertical="center" wrapText="1"/>
    </xf>
    <xf numFmtId="166" fontId="1" fillId="0" borderId="46" xfId="548" applyNumberFormat="1" applyFont="1" applyBorder="1" applyAlignment="1">
      <alignment horizontal="center" vertical="center" wrapText="1"/>
    </xf>
    <xf numFmtId="166" fontId="1" fillId="0" borderId="22" xfId="548" applyNumberFormat="1" applyFont="1" applyBorder="1" applyAlignment="1">
      <alignment horizontal="center" vertical="center" wrapText="1"/>
    </xf>
    <xf numFmtId="166" fontId="1" fillId="0" borderId="36" xfId="549" applyNumberFormat="1" applyFont="1" applyBorder="1" applyAlignment="1">
      <alignment horizontal="center" vertical="center" wrapText="1"/>
    </xf>
    <xf numFmtId="166" fontId="1" fillId="0" borderId="22" xfId="549" applyNumberFormat="1" applyFont="1" applyBorder="1" applyAlignment="1">
      <alignment horizontal="center" vertical="center" wrapText="1"/>
    </xf>
    <xf numFmtId="37" fontId="1" fillId="0" borderId="16" xfId="356" applyNumberFormat="1" applyFont="1" applyBorder="1" applyAlignment="1">
      <alignment horizontal="center" vertical="center" wrapText="1"/>
    </xf>
    <xf numFmtId="166" fontId="1" fillId="0" borderId="22" xfId="549" applyNumberFormat="1" applyFont="1" applyFill="1" applyBorder="1" applyAlignment="1">
      <alignment horizontal="center" vertical="center" wrapText="1"/>
    </xf>
    <xf numFmtId="37" fontId="1" fillId="0" borderId="16" xfId="356" applyNumberFormat="1" applyFont="1" applyFill="1" applyBorder="1" applyAlignment="1">
      <alignment horizontal="center" vertical="center" wrapText="1"/>
    </xf>
    <xf numFmtId="166" fontId="1" fillId="0" borderId="36" xfId="549" applyNumberFormat="1" applyFont="1" applyFill="1" applyBorder="1" applyAlignment="1">
      <alignment horizontal="center" vertical="center" wrapText="1"/>
    </xf>
    <xf numFmtId="37" fontId="1" fillId="0" borderId="17" xfId="356" applyNumberFormat="1" applyFont="1" applyBorder="1" applyAlignment="1">
      <alignment horizontal="center" vertical="center" wrapText="1"/>
    </xf>
    <xf numFmtId="166" fontId="1" fillId="0" borderId="43" xfId="549" applyNumberFormat="1" applyFont="1" applyBorder="1" applyAlignment="1">
      <alignment horizontal="center" vertical="center" wrapText="1"/>
    </xf>
    <xf numFmtId="166" fontId="1" fillId="0" borderId="27" xfId="549" applyNumberFormat="1" applyFont="1" applyBorder="1" applyAlignment="1">
      <alignment horizontal="center" vertical="center" wrapText="1"/>
    </xf>
    <xf numFmtId="166" fontId="1" fillId="0" borderId="33" xfId="549" applyNumberFormat="1" applyFont="1" applyBorder="1" applyAlignment="1">
      <alignment horizontal="center" vertical="center" wrapText="1"/>
    </xf>
    <xf numFmtId="37" fontId="1" fillId="0" borderId="25" xfId="356" applyNumberFormat="1" applyFont="1" applyBorder="1" applyAlignment="1">
      <alignment horizontal="center" vertical="center" wrapText="1"/>
    </xf>
    <xf numFmtId="37" fontId="1" fillId="0" borderId="68" xfId="356" applyNumberFormat="1" applyFont="1" applyBorder="1" applyAlignment="1">
      <alignment horizontal="center" vertical="center" wrapText="1"/>
    </xf>
    <xf numFmtId="0" fontId="1" fillId="0" borderId="51" xfId="521" applyFont="1" applyBorder="1" applyAlignment="1">
      <alignment horizontal="left" vertical="center" wrapText="1"/>
    </xf>
    <xf numFmtId="0" fontId="1" fillId="0" borderId="79" xfId="521" applyFont="1" applyBorder="1" applyAlignment="1">
      <alignment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76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 wrapText="1"/>
    </xf>
    <xf numFmtId="0" fontId="36" fillId="0" borderId="77" xfId="0" applyFont="1" applyBorder="1" applyAlignment="1">
      <alignment horizontal="center" vertical="center" wrapText="1"/>
    </xf>
    <xf numFmtId="0" fontId="36" fillId="26" borderId="57" xfId="0" applyFont="1" applyFill="1" applyBorder="1" applyAlignment="1">
      <alignment horizontal="center" vertical="center" wrapText="1"/>
    </xf>
    <xf numFmtId="3" fontId="32" fillId="0" borderId="57" xfId="0" applyNumberFormat="1" applyFont="1" applyBorder="1" applyAlignment="1">
      <alignment horizontal="center" vertical="center" wrapText="1"/>
    </xf>
    <xf numFmtId="3" fontId="32" fillId="0" borderId="12" xfId="0" applyNumberFormat="1" applyFont="1" applyBorder="1" applyAlignment="1">
      <alignment horizontal="center" vertical="center" wrapText="1"/>
    </xf>
    <xf numFmtId="3" fontId="32" fillId="0" borderId="59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3" fontId="32" fillId="0" borderId="13" xfId="0" applyNumberFormat="1" applyFont="1" applyBorder="1" applyAlignment="1">
      <alignment horizontal="center" vertical="center" wrapText="1"/>
    </xf>
    <xf numFmtId="0" fontId="32" fillId="26" borderId="64" xfId="0" applyFont="1" applyFill="1" applyBorder="1" applyAlignment="1">
      <alignment horizontal="center" vertical="center" wrapText="1"/>
    </xf>
    <xf numFmtId="3" fontId="32" fillId="0" borderId="64" xfId="0" applyNumberFormat="1" applyFont="1" applyBorder="1" applyAlignment="1">
      <alignment horizontal="center" vertical="center" wrapText="1"/>
    </xf>
    <xf numFmtId="3" fontId="32" fillId="0" borderId="18" xfId="0" applyNumberFormat="1" applyFont="1" applyBorder="1" applyAlignment="1">
      <alignment horizontal="center" vertical="center" wrapText="1"/>
    </xf>
    <xf numFmtId="3" fontId="32" fillId="0" borderId="70" xfId="0" applyNumberFormat="1" applyFont="1" applyBorder="1" applyAlignment="1">
      <alignment horizontal="center" vertical="center" wrapText="1"/>
    </xf>
    <xf numFmtId="3" fontId="32" fillId="0" borderId="17" xfId="0" applyNumberFormat="1" applyFont="1" applyBorder="1" applyAlignment="1">
      <alignment horizontal="center" vertical="center" wrapText="1"/>
    </xf>
    <xf numFmtId="3" fontId="32" fillId="0" borderId="54" xfId="0" applyNumberFormat="1" applyFont="1" applyBorder="1" applyAlignment="1">
      <alignment horizontal="center" vertical="center" wrapText="1"/>
    </xf>
    <xf numFmtId="0" fontId="32" fillId="26" borderId="34" xfId="0" applyFont="1" applyFill="1" applyBorder="1" applyAlignment="1">
      <alignment horizontal="center" vertical="center" wrapText="1"/>
    </xf>
    <xf numFmtId="3" fontId="32" fillId="0" borderId="34" xfId="0" applyNumberFormat="1" applyFont="1" applyBorder="1" applyAlignment="1">
      <alignment horizontal="center" vertical="center" wrapText="1"/>
    </xf>
    <xf numFmtId="3" fontId="32" fillId="0" borderId="21" xfId="0" applyNumberFormat="1" applyFont="1" applyBorder="1" applyAlignment="1">
      <alignment horizontal="center" vertical="center" wrapText="1"/>
    </xf>
    <xf numFmtId="3" fontId="32" fillId="0" borderId="73" xfId="0" applyNumberFormat="1" applyFont="1" applyBorder="1" applyAlignment="1">
      <alignment horizontal="center" vertical="center" wrapText="1"/>
    </xf>
    <xf numFmtId="3" fontId="32" fillId="0" borderId="16" xfId="0" applyNumberFormat="1" applyFont="1" applyBorder="1" applyAlignment="1">
      <alignment horizontal="center" vertical="center" wrapText="1"/>
    </xf>
    <xf numFmtId="3" fontId="32" fillId="0" borderId="36" xfId="0" applyNumberFormat="1" applyFont="1" applyBorder="1" applyAlignment="1">
      <alignment horizontal="center" vertical="center" wrapText="1"/>
    </xf>
    <xf numFmtId="0" fontId="32" fillId="26" borderId="67" xfId="0" applyFont="1" applyFill="1" applyBorder="1" applyAlignment="1">
      <alignment horizontal="center" vertical="center" wrapText="1"/>
    </xf>
    <xf numFmtId="3" fontId="32" fillId="0" borderId="67" xfId="0" applyNumberFormat="1" applyFont="1" applyBorder="1" applyAlignment="1">
      <alignment horizontal="center" vertical="center" wrapText="1"/>
    </xf>
    <xf numFmtId="3" fontId="32" fillId="0" borderId="42" xfId="0" applyNumberFormat="1" applyFont="1" applyBorder="1" applyAlignment="1">
      <alignment horizontal="center" vertical="center" wrapText="1"/>
    </xf>
    <xf numFmtId="3" fontId="32" fillId="0" borderId="72" xfId="0" applyNumberFormat="1" applyFont="1" applyBorder="1" applyAlignment="1">
      <alignment horizontal="center" vertical="center" wrapText="1"/>
    </xf>
    <xf numFmtId="3" fontId="32" fillId="0" borderId="24" xfId="0" applyNumberFormat="1" applyFont="1" applyBorder="1" applyAlignment="1">
      <alignment horizontal="center" vertical="center" wrapText="1"/>
    </xf>
    <xf numFmtId="3" fontId="32" fillId="0" borderId="39" xfId="0" applyNumberFormat="1" applyFont="1" applyBorder="1" applyAlignment="1">
      <alignment horizontal="center" vertical="center" wrapText="1"/>
    </xf>
    <xf numFmtId="3" fontId="32" fillId="0" borderId="56" xfId="0" applyNumberFormat="1" applyFont="1" applyBorder="1" applyAlignment="1">
      <alignment horizontal="center" vertical="center" wrapText="1"/>
    </xf>
    <xf numFmtId="3" fontId="32" fillId="0" borderId="84" xfId="0" applyNumberFormat="1" applyFont="1" applyBorder="1" applyAlignment="1">
      <alignment horizontal="center" vertical="center" wrapText="1"/>
    </xf>
    <xf numFmtId="3" fontId="32" fillId="0" borderId="35" xfId="0" applyNumberFormat="1" applyFont="1" applyBorder="1" applyAlignment="1">
      <alignment horizontal="center" vertical="center" wrapText="1"/>
    </xf>
    <xf numFmtId="0" fontId="36" fillId="26" borderId="89" xfId="0" applyFont="1" applyFill="1" applyBorder="1" applyAlignment="1">
      <alignment horizontal="center" vertical="center" wrapText="1"/>
    </xf>
    <xf numFmtId="3" fontId="32" fillId="0" borderId="89" xfId="0" applyNumberFormat="1" applyFont="1" applyBorder="1" applyAlignment="1">
      <alignment horizontal="center" vertical="center" wrapText="1"/>
    </xf>
    <xf numFmtId="3" fontId="32" fillId="0" borderId="90" xfId="0" applyNumberFormat="1" applyFont="1" applyBorder="1" applyAlignment="1">
      <alignment horizontal="center" vertical="center" wrapText="1"/>
    </xf>
    <xf numFmtId="3" fontId="32" fillId="0" borderId="91" xfId="0" applyNumberFormat="1" applyFont="1" applyBorder="1" applyAlignment="1">
      <alignment horizontal="center" vertical="center" wrapText="1"/>
    </xf>
    <xf numFmtId="3" fontId="32" fillId="0" borderId="92" xfId="0" applyNumberFormat="1" applyFont="1" applyBorder="1" applyAlignment="1">
      <alignment horizontal="center" vertical="center" wrapText="1"/>
    </xf>
    <xf numFmtId="3" fontId="32" fillId="0" borderId="93" xfId="0" applyNumberFormat="1" applyFont="1" applyBorder="1" applyAlignment="1">
      <alignment horizontal="center" vertical="center" wrapText="1"/>
    </xf>
    <xf numFmtId="0" fontId="36" fillId="26" borderId="65" xfId="0" applyFont="1" applyFill="1" applyBorder="1" applyAlignment="1">
      <alignment horizontal="center" vertical="center" wrapText="1"/>
    </xf>
    <xf numFmtId="3" fontId="32" fillId="0" borderId="65" xfId="0" applyNumberFormat="1" applyFont="1" applyBorder="1" applyAlignment="1">
      <alignment horizontal="center" vertical="center" wrapText="1"/>
    </xf>
    <xf numFmtId="3" fontId="32" fillId="0" borderId="30" xfId="0" applyNumberFormat="1" applyFont="1" applyBorder="1" applyAlignment="1">
      <alignment horizontal="center" vertical="center" wrapText="1"/>
    </xf>
    <xf numFmtId="3" fontId="32" fillId="0" borderId="66" xfId="0" applyNumberFormat="1" applyFont="1" applyBorder="1" applyAlignment="1">
      <alignment horizontal="center" vertical="center" wrapText="1"/>
    </xf>
    <xf numFmtId="3" fontId="32" fillId="0" borderId="94" xfId="0" applyNumberFormat="1" applyFont="1" applyBorder="1" applyAlignment="1">
      <alignment horizontal="center" vertical="center" wrapText="1"/>
    </xf>
    <xf numFmtId="3" fontId="32" fillId="0" borderId="95" xfId="0" applyNumberFormat="1" applyFont="1" applyBorder="1" applyAlignment="1">
      <alignment horizontal="center" vertical="center" wrapText="1"/>
    </xf>
    <xf numFmtId="3" fontId="32" fillId="0" borderId="96" xfId="0" applyNumberFormat="1" applyFont="1" applyBorder="1" applyAlignment="1">
      <alignment horizontal="center" vertical="center" wrapText="1"/>
    </xf>
    <xf numFmtId="0" fontId="36" fillId="0" borderId="82" xfId="0" applyFont="1" applyFill="1" applyBorder="1" applyAlignment="1">
      <alignment horizontal="center" vertical="center" wrapText="1"/>
    </xf>
    <xf numFmtId="0" fontId="36" fillId="0" borderId="76" xfId="0" applyFont="1" applyFill="1" applyBorder="1" applyAlignment="1">
      <alignment horizontal="center" vertical="center" wrapText="1"/>
    </xf>
    <xf numFmtId="0" fontId="36" fillId="0" borderId="77" xfId="0" applyFont="1" applyFill="1" applyBorder="1" applyAlignment="1">
      <alignment horizontal="center" vertical="center" wrapText="1"/>
    </xf>
    <xf numFmtId="3" fontId="32" fillId="0" borderId="11" xfId="0" applyNumberFormat="1" applyFont="1" applyFill="1" applyBorder="1" applyAlignment="1">
      <alignment horizontal="center" vertical="center" wrapText="1"/>
    </xf>
    <xf numFmtId="3" fontId="32" fillId="0" borderId="12" xfId="0" applyNumberFormat="1" applyFont="1" applyFill="1" applyBorder="1" applyAlignment="1">
      <alignment horizontal="center" vertical="center" wrapText="1"/>
    </xf>
    <xf numFmtId="3" fontId="32" fillId="0" borderId="13" xfId="0" applyNumberFormat="1" applyFont="1" applyFill="1" applyBorder="1" applyAlignment="1">
      <alignment horizontal="center" vertical="center" wrapText="1"/>
    </xf>
    <xf numFmtId="3" fontId="32" fillId="0" borderId="17" xfId="0" applyNumberFormat="1" applyFont="1" applyFill="1" applyBorder="1" applyAlignment="1">
      <alignment horizontal="center" vertical="center" wrapText="1"/>
    </xf>
    <xf numFmtId="3" fontId="32" fillId="0" borderId="18" xfId="0" applyNumberFormat="1" applyFont="1" applyFill="1" applyBorder="1" applyAlignment="1">
      <alignment horizontal="center" vertical="center" wrapText="1"/>
    </xf>
    <xf numFmtId="3" fontId="32" fillId="0" borderId="54" xfId="0" applyNumberFormat="1" applyFont="1" applyFill="1" applyBorder="1" applyAlignment="1">
      <alignment horizontal="center" vertical="center" wrapText="1"/>
    </xf>
    <xf numFmtId="3" fontId="32" fillId="0" borderId="55" xfId="0" applyNumberFormat="1" applyFont="1" applyFill="1" applyBorder="1" applyAlignment="1">
      <alignment horizontal="center" vertical="center" wrapText="1"/>
    </xf>
    <xf numFmtId="3" fontId="32" fillId="0" borderId="47" xfId="0" applyNumberFormat="1" applyFont="1" applyFill="1" applyBorder="1" applyAlignment="1">
      <alignment horizontal="center" vertical="center" wrapText="1"/>
    </xf>
    <xf numFmtId="3" fontId="32" fillId="0" borderId="48" xfId="0" applyNumberFormat="1" applyFont="1" applyFill="1" applyBorder="1" applyAlignment="1">
      <alignment horizontal="center" vertical="center" wrapText="1"/>
    </xf>
    <xf numFmtId="3" fontId="32" fillId="0" borderId="92" xfId="0" applyNumberFormat="1" applyFont="1" applyFill="1" applyBorder="1" applyAlignment="1">
      <alignment horizontal="center" vertical="center" wrapText="1"/>
    </xf>
    <xf numFmtId="3" fontId="32" fillId="0" borderId="90" xfId="0" applyNumberFormat="1" applyFont="1" applyFill="1" applyBorder="1" applyAlignment="1">
      <alignment horizontal="center" vertical="center" wrapText="1"/>
    </xf>
    <xf numFmtId="3" fontId="32" fillId="0" borderId="93" xfId="0" applyNumberFormat="1" applyFont="1" applyFill="1" applyBorder="1" applyAlignment="1">
      <alignment horizontal="center" vertical="center" wrapText="1"/>
    </xf>
    <xf numFmtId="0" fontId="36" fillId="26" borderId="56" xfId="0" applyFont="1" applyFill="1" applyBorder="1" applyAlignment="1">
      <alignment horizontal="center" vertical="center" wrapText="1"/>
    </xf>
    <xf numFmtId="0" fontId="36" fillId="26" borderId="59" xfId="0" applyFont="1" applyFill="1" applyBorder="1" applyAlignment="1">
      <alignment horizontal="center" vertical="center" wrapText="1"/>
    </xf>
    <xf numFmtId="49" fontId="36" fillId="26" borderId="29" xfId="0" applyNumberFormat="1" applyFont="1" applyFill="1" applyBorder="1" applyAlignment="1">
      <alignment horizontal="center" vertical="center" wrapText="1"/>
    </xf>
    <xf numFmtId="49" fontId="36" fillId="26" borderId="30" xfId="0" applyNumberFormat="1" applyFont="1" applyFill="1" applyBorder="1" applyAlignment="1">
      <alignment horizontal="center" vertical="center" wrapText="1"/>
    </xf>
    <xf numFmtId="49" fontId="36" fillId="26" borderId="13" xfId="0" applyNumberFormat="1" applyFont="1" applyFill="1" applyBorder="1" applyAlignment="1">
      <alignment horizontal="center" vertical="center" wrapText="1"/>
    </xf>
    <xf numFmtId="3" fontId="36" fillId="26" borderId="57" xfId="0" applyNumberFormat="1" applyFont="1" applyFill="1" applyBorder="1" applyAlignment="1">
      <alignment horizontal="center" vertical="center" wrapText="1"/>
    </xf>
    <xf numFmtId="3" fontId="36" fillId="26" borderId="12" xfId="0" applyNumberFormat="1" applyFont="1" applyFill="1" applyBorder="1" applyAlignment="1">
      <alignment horizontal="center" vertical="center" wrapText="1"/>
    </xf>
    <xf numFmtId="3" fontId="36" fillId="26" borderId="13" xfId="0" applyNumberFormat="1" applyFont="1" applyFill="1" applyBorder="1" applyAlignment="1">
      <alignment horizontal="center" vertical="center" wrapText="1"/>
    </xf>
    <xf numFmtId="3" fontId="36" fillId="26" borderId="35" xfId="0" applyNumberFormat="1" applyFont="1" applyFill="1" applyBorder="1" applyAlignment="1">
      <alignment horizontal="center" vertical="center" wrapText="1"/>
    </xf>
    <xf numFmtId="0" fontId="32" fillId="26" borderId="64" xfId="0" applyFont="1" applyFill="1" applyBorder="1" applyAlignment="1">
      <alignment horizontal="left" vertical="center" wrapText="1"/>
    </xf>
    <xf numFmtId="3" fontId="32" fillId="26" borderId="17" xfId="0" applyNumberFormat="1" applyFont="1" applyFill="1" applyBorder="1" applyAlignment="1">
      <alignment horizontal="right" vertical="center" wrapText="1"/>
    </xf>
    <xf numFmtId="3" fontId="32" fillId="26" borderId="18" xfId="0" applyNumberFormat="1" applyFont="1" applyFill="1" applyBorder="1" applyAlignment="1">
      <alignment horizontal="right" vertical="center" wrapText="1"/>
    </xf>
    <xf numFmtId="3" fontId="32" fillId="26" borderId="54" xfId="0" applyNumberFormat="1" applyFont="1" applyFill="1" applyBorder="1" applyAlignment="1">
      <alignment horizontal="right" vertical="center" wrapText="1"/>
    </xf>
    <xf numFmtId="3" fontId="32" fillId="26" borderId="63" xfId="0" applyNumberFormat="1" applyFont="1" applyFill="1" applyBorder="1" applyAlignment="1">
      <alignment horizontal="right" vertical="center" wrapText="1"/>
    </xf>
    <xf numFmtId="3" fontId="32" fillId="26" borderId="61" xfId="0" applyNumberFormat="1" applyFont="1" applyFill="1" applyBorder="1" applyAlignment="1">
      <alignment horizontal="center" vertical="center" wrapText="1"/>
    </xf>
    <xf numFmtId="3" fontId="32" fillId="26" borderId="45" xfId="0" applyNumberFormat="1" applyFont="1" applyFill="1" applyBorder="1" applyAlignment="1">
      <alignment horizontal="center" vertical="center" wrapText="1"/>
    </xf>
    <xf numFmtId="3" fontId="32" fillId="26" borderId="41" xfId="0" applyNumberFormat="1" applyFont="1" applyFill="1" applyBorder="1" applyAlignment="1">
      <alignment horizontal="center" vertical="center" wrapText="1"/>
    </xf>
    <xf numFmtId="0" fontId="32" fillId="26" borderId="34" xfId="0" applyFont="1" applyFill="1" applyBorder="1" applyAlignment="1">
      <alignment horizontal="left" vertical="center" wrapText="1"/>
    </xf>
    <xf numFmtId="3" fontId="32" fillId="26" borderId="16" xfId="0" applyNumberFormat="1" applyFont="1" applyFill="1" applyBorder="1" applyAlignment="1">
      <alignment horizontal="right" vertical="center" wrapText="1"/>
    </xf>
    <xf numFmtId="3" fontId="32" fillId="26" borderId="21" xfId="0" applyNumberFormat="1" applyFont="1" applyFill="1" applyBorder="1" applyAlignment="1">
      <alignment horizontal="right" vertical="center" wrapText="1"/>
    </xf>
    <xf numFmtId="3" fontId="32" fillId="26" borderId="36" xfId="0" applyNumberFormat="1" applyFont="1" applyFill="1" applyBorder="1" applyAlignment="1">
      <alignment horizontal="right" vertical="center" wrapText="1"/>
    </xf>
    <xf numFmtId="3" fontId="32" fillId="26" borderId="50" xfId="0" applyNumberFormat="1" applyFont="1" applyFill="1" applyBorder="1" applyAlignment="1">
      <alignment horizontal="right" vertical="center" wrapText="1"/>
    </xf>
    <xf numFmtId="3" fontId="32" fillId="26" borderId="50" xfId="0" applyNumberFormat="1" applyFont="1" applyFill="1" applyBorder="1" applyAlignment="1">
      <alignment horizontal="center" vertical="center" wrapText="1"/>
    </xf>
    <xf numFmtId="3" fontId="32" fillId="26" borderId="21" xfId="0" applyNumberFormat="1" applyFont="1" applyFill="1" applyBorder="1" applyAlignment="1">
      <alignment horizontal="center" vertical="center" wrapText="1"/>
    </xf>
    <xf numFmtId="3" fontId="32" fillId="26" borderId="36" xfId="0" applyNumberFormat="1" applyFont="1" applyFill="1" applyBorder="1" applyAlignment="1">
      <alignment horizontal="center" vertical="center" wrapText="1"/>
    </xf>
    <xf numFmtId="0" fontId="32" fillId="26" borderId="67" xfId="0" applyFont="1" applyFill="1" applyBorder="1" applyAlignment="1">
      <alignment horizontal="left" vertical="center" wrapText="1"/>
    </xf>
    <xf numFmtId="3" fontId="32" fillId="26" borderId="24" xfId="0" applyNumberFormat="1" applyFont="1" applyFill="1" applyBorder="1" applyAlignment="1">
      <alignment horizontal="right" vertical="center" wrapText="1"/>
    </xf>
    <xf numFmtId="3" fontId="32" fillId="26" borderId="42" xfId="0" applyNumberFormat="1" applyFont="1" applyFill="1" applyBorder="1" applyAlignment="1">
      <alignment horizontal="right" vertical="center" wrapText="1"/>
    </xf>
    <xf numFmtId="3" fontId="32" fillId="26" borderId="39" xfId="0" applyNumberFormat="1" applyFont="1" applyFill="1" applyBorder="1" applyAlignment="1">
      <alignment horizontal="right" vertical="center" wrapText="1"/>
    </xf>
    <xf numFmtId="3" fontId="32" fillId="26" borderId="62" xfId="0" applyNumberFormat="1" applyFont="1" applyFill="1" applyBorder="1" applyAlignment="1">
      <alignment horizontal="right" vertical="center" wrapText="1"/>
    </xf>
    <xf numFmtId="3" fontId="32" fillId="26" borderId="33" xfId="0" applyNumberFormat="1" applyFont="1" applyFill="1" applyBorder="1" applyAlignment="1">
      <alignment horizontal="right" vertical="center" wrapText="1"/>
    </xf>
    <xf numFmtId="3" fontId="32" fillId="26" borderId="66" xfId="0" applyNumberFormat="1" applyFont="1" applyFill="1" applyBorder="1" applyAlignment="1">
      <alignment horizontal="center" vertical="center" wrapText="1"/>
    </xf>
    <xf numFmtId="3" fontId="32" fillId="26" borderId="30" xfId="0" applyNumberFormat="1" applyFont="1" applyFill="1" applyBorder="1" applyAlignment="1">
      <alignment horizontal="center" vertical="center" wrapText="1"/>
    </xf>
    <xf numFmtId="3" fontId="32" fillId="26" borderId="39" xfId="0" applyNumberFormat="1" applyFont="1" applyFill="1" applyBorder="1" applyAlignment="1">
      <alignment horizontal="center" vertical="center" wrapText="1"/>
    </xf>
    <xf numFmtId="3" fontId="36" fillId="26" borderId="11" xfId="0" applyNumberFormat="1" applyFont="1" applyFill="1" applyBorder="1" applyAlignment="1">
      <alignment horizontal="right" vertical="center" wrapText="1"/>
    </xf>
    <xf numFmtId="3" fontId="36" fillId="26" borderId="12" xfId="0" applyNumberFormat="1" applyFont="1" applyFill="1" applyBorder="1" applyAlignment="1">
      <alignment horizontal="right" vertical="center" wrapText="1"/>
    </xf>
    <xf numFmtId="3" fontId="36" fillId="26" borderId="13" xfId="0" applyNumberFormat="1" applyFont="1" applyFill="1" applyBorder="1" applyAlignment="1">
      <alignment horizontal="right" vertical="center" wrapText="1"/>
    </xf>
    <xf numFmtId="3" fontId="36" fillId="26" borderId="35" xfId="0" applyNumberFormat="1" applyFont="1" applyFill="1" applyBorder="1" applyAlignment="1">
      <alignment horizontal="right" vertical="center" wrapText="1"/>
    </xf>
    <xf numFmtId="3" fontId="36" fillId="26" borderId="15" xfId="0" applyNumberFormat="1" applyFont="1" applyFill="1" applyBorder="1" applyAlignment="1">
      <alignment horizontal="right" vertical="center" wrapText="1"/>
    </xf>
    <xf numFmtId="3" fontId="36" fillId="26" borderId="57" xfId="0" applyNumberFormat="1" applyFont="1" applyFill="1" applyBorder="1" applyAlignment="1">
      <alignment horizontal="right" vertical="center" wrapText="1"/>
    </xf>
    <xf numFmtId="0" fontId="32" fillId="26" borderId="60" xfId="0" applyFont="1" applyFill="1" applyBorder="1" applyAlignment="1">
      <alignment horizontal="left" vertical="center" wrapText="1"/>
    </xf>
    <xf numFmtId="3" fontId="32" fillId="26" borderId="14" xfId="0" applyNumberFormat="1" applyFont="1" applyFill="1" applyBorder="1" applyAlignment="1">
      <alignment horizontal="right" vertical="center" wrapText="1"/>
    </xf>
    <xf numFmtId="3" fontId="32" fillId="26" borderId="45" xfId="0" applyNumberFormat="1" applyFont="1" applyFill="1" applyBorder="1" applyAlignment="1">
      <alignment horizontal="right" vertical="center" wrapText="1"/>
    </xf>
    <xf numFmtId="3" fontId="32" fillId="26" borderId="41" xfId="0" applyNumberFormat="1" applyFont="1" applyFill="1" applyBorder="1" applyAlignment="1">
      <alignment horizontal="right" vertical="center" wrapText="1"/>
    </xf>
    <xf numFmtId="3" fontId="32" fillId="26" borderId="61" xfId="0" applyNumberFormat="1" applyFont="1" applyFill="1" applyBorder="1" applyAlignment="1">
      <alignment horizontal="right" vertical="center" wrapText="1"/>
    </xf>
    <xf numFmtId="3" fontId="32" fillId="26" borderId="46" xfId="0" applyNumberFormat="1" applyFont="1" applyFill="1" applyBorder="1" applyAlignment="1">
      <alignment horizontal="right" vertical="center" wrapText="1"/>
    </xf>
    <xf numFmtId="3" fontId="32" fillId="26" borderId="60" xfId="0" applyNumberFormat="1" applyFont="1" applyFill="1" applyBorder="1" applyAlignment="1">
      <alignment horizontal="right" vertical="center" wrapText="1"/>
    </xf>
    <xf numFmtId="3" fontId="32" fillId="26" borderId="54" xfId="0" applyNumberFormat="1" applyFont="1" applyFill="1" applyBorder="1" applyAlignment="1">
      <alignment horizontal="center" vertical="center" wrapText="1"/>
    </xf>
    <xf numFmtId="0" fontId="32" fillId="26" borderId="80" xfId="0" applyFont="1" applyFill="1" applyBorder="1" applyAlignment="1">
      <alignment horizontal="left" vertical="center" wrapText="1"/>
    </xf>
    <xf numFmtId="3" fontId="32" fillId="26" borderId="55" xfId="0" applyNumberFormat="1" applyFont="1" applyFill="1" applyBorder="1" applyAlignment="1">
      <alignment horizontal="right" vertical="center" wrapText="1"/>
    </xf>
    <xf numFmtId="3" fontId="32" fillId="26" borderId="47" xfId="0" applyNumberFormat="1" applyFont="1" applyFill="1" applyBorder="1" applyAlignment="1">
      <alignment horizontal="right" vertical="center" wrapText="1"/>
    </xf>
    <xf numFmtId="3" fontId="32" fillId="26" borderId="48" xfId="0" applyNumberFormat="1" applyFont="1" applyFill="1" applyBorder="1" applyAlignment="1">
      <alignment horizontal="right" vertical="center" wrapText="1"/>
    </xf>
    <xf numFmtId="3" fontId="32" fillId="26" borderId="52" xfId="0" applyNumberFormat="1" applyFont="1" applyFill="1" applyBorder="1" applyAlignment="1">
      <alignment horizontal="right" vertical="center" wrapText="1"/>
    </xf>
    <xf numFmtId="3" fontId="32" fillId="26" borderId="53" xfId="0" applyNumberFormat="1" applyFont="1" applyFill="1" applyBorder="1" applyAlignment="1">
      <alignment horizontal="right" vertical="center" wrapText="1"/>
    </xf>
    <xf numFmtId="3" fontId="32" fillId="26" borderId="68" xfId="0" applyNumberFormat="1" applyFont="1" applyFill="1" applyBorder="1" applyAlignment="1">
      <alignment horizontal="right" vertical="center" wrapText="1"/>
    </xf>
    <xf numFmtId="3" fontId="32" fillId="26" borderId="26" xfId="0" applyNumberFormat="1" applyFont="1" applyFill="1" applyBorder="1" applyAlignment="1">
      <alignment horizontal="right" vertical="center" wrapText="1"/>
    </xf>
    <xf numFmtId="3" fontId="36" fillId="26" borderId="11" xfId="0" applyNumberFormat="1" applyFont="1" applyFill="1" applyBorder="1" applyAlignment="1">
      <alignment horizontal="center" vertical="center" wrapText="1"/>
    </xf>
    <xf numFmtId="3" fontId="36" fillId="26" borderId="15" xfId="0" applyNumberFormat="1" applyFont="1" applyFill="1" applyBorder="1" applyAlignment="1">
      <alignment horizontal="center" vertical="center" wrapText="1"/>
    </xf>
    <xf numFmtId="3" fontId="36" fillId="26" borderId="68" xfId="0" applyNumberFormat="1" applyFont="1" applyFill="1" applyBorder="1" applyAlignment="1">
      <alignment horizontal="right" vertical="center" wrapText="1"/>
    </xf>
    <xf numFmtId="3" fontId="36" fillId="26" borderId="26" xfId="0" applyNumberFormat="1" applyFont="1" applyFill="1" applyBorder="1" applyAlignment="1">
      <alignment horizontal="right" vertical="center" wrapText="1"/>
    </xf>
    <xf numFmtId="3" fontId="32" fillId="26" borderId="19" xfId="0" applyNumberFormat="1" applyFont="1" applyFill="1" applyBorder="1" applyAlignment="1">
      <alignment horizontal="right" vertical="center" wrapText="1"/>
    </xf>
    <xf numFmtId="3" fontId="32" fillId="26" borderId="22" xfId="0" applyNumberFormat="1" applyFont="1" applyFill="1" applyBorder="1" applyAlignment="1">
      <alignment horizontal="right" vertical="center" wrapText="1"/>
    </xf>
    <xf numFmtId="3" fontId="32" fillId="26" borderId="34" xfId="0" applyNumberFormat="1" applyFont="1" applyFill="1" applyBorder="1" applyAlignment="1">
      <alignment horizontal="right" vertical="center" wrapText="1"/>
    </xf>
    <xf numFmtId="0" fontId="36" fillId="26" borderId="58" xfId="0" applyFont="1" applyFill="1" applyBorder="1" applyAlignment="1">
      <alignment horizontal="center" vertical="center" wrapText="1"/>
    </xf>
    <xf numFmtId="3" fontId="36" fillId="26" borderId="92" xfId="0" applyNumberFormat="1" applyFont="1" applyFill="1" applyBorder="1" applyAlignment="1">
      <alignment horizontal="center" vertical="center" wrapText="1"/>
    </xf>
    <xf numFmtId="3" fontId="36" fillId="26" borderId="76" xfId="0" applyNumberFormat="1" applyFont="1" applyFill="1" applyBorder="1" applyAlignment="1">
      <alignment horizontal="center" vertical="center" wrapText="1"/>
    </xf>
    <xf numFmtId="3" fontId="36" fillId="26" borderId="87" xfId="0" applyNumberFormat="1" applyFont="1" applyFill="1" applyBorder="1" applyAlignment="1">
      <alignment horizontal="center" vertical="center" wrapText="1"/>
    </xf>
    <xf numFmtId="3" fontId="36" fillId="26" borderId="90" xfId="0" applyNumberFormat="1" applyFont="1" applyFill="1" applyBorder="1" applyAlignment="1">
      <alignment horizontal="center" vertical="center" wrapText="1"/>
    </xf>
    <xf numFmtId="3" fontId="36" fillId="26" borderId="93" xfId="0" applyNumberFormat="1" applyFont="1" applyFill="1" applyBorder="1" applyAlignment="1">
      <alignment horizontal="center" vertical="center" wrapText="1"/>
    </xf>
    <xf numFmtId="3" fontId="36" fillId="26" borderId="97" xfId="0" applyNumberFormat="1" applyFont="1" applyFill="1" applyBorder="1" applyAlignment="1">
      <alignment horizontal="center" vertical="center" wrapText="1"/>
    </xf>
    <xf numFmtId="3" fontId="36" fillId="26" borderId="89" xfId="0" applyNumberFormat="1" applyFont="1" applyFill="1" applyBorder="1" applyAlignment="1">
      <alignment horizontal="right" vertical="center" wrapText="1"/>
    </xf>
    <xf numFmtId="3" fontId="36" fillId="26" borderId="90" xfId="0" applyNumberFormat="1" applyFont="1" applyFill="1" applyBorder="1" applyAlignment="1">
      <alignment horizontal="right" vertical="center" wrapText="1"/>
    </xf>
    <xf numFmtId="0" fontId="36" fillId="26" borderId="98" xfId="0" applyFont="1" applyFill="1" applyBorder="1" applyAlignment="1">
      <alignment horizontal="center" vertical="center" wrapText="1"/>
    </xf>
    <xf numFmtId="3" fontId="36" fillId="26" borderId="95" xfId="0" applyNumberFormat="1" applyFont="1" applyFill="1" applyBorder="1" applyAlignment="1">
      <alignment horizontal="center" vertical="center" wrapText="1"/>
    </xf>
    <xf numFmtId="3" fontId="36" fillId="26" borderId="96" xfId="0" applyNumberFormat="1" applyFont="1" applyFill="1" applyBorder="1" applyAlignment="1">
      <alignment horizontal="center" vertical="center" wrapText="1"/>
    </xf>
    <xf numFmtId="3" fontId="36" fillId="26" borderId="99" xfId="0" applyNumberFormat="1" applyFont="1" applyFill="1" applyBorder="1" applyAlignment="1">
      <alignment horizontal="center" vertical="center" wrapText="1"/>
    </xf>
    <xf numFmtId="3" fontId="36" fillId="26" borderId="65" xfId="0" applyNumberFormat="1" applyFont="1" applyFill="1" applyBorder="1" applyAlignment="1">
      <alignment horizontal="right" vertical="center" wrapText="1"/>
    </xf>
    <xf numFmtId="3" fontId="36" fillId="26" borderId="30" xfId="0" applyNumberFormat="1" applyFont="1" applyFill="1" applyBorder="1" applyAlignment="1">
      <alignment horizontal="right" vertical="center" wrapText="1"/>
    </xf>
    <xf numFmtId="0" fontId="42" fillId="0" borderId="0" xfId="0" applyFont="1" applyAlignment="1">
      <alignment wrapText="1"/>
    </xf>
    <xf numFmtId="0" fontId="32" fillId="26" borderId="10" xfId="0" applyFont="1" applyFill="1" applyBorder="1" applyAlignment="1">
      <alignment vertical="center" wrapText="1"/>
    </xf>
    <xf numFmtId="0" fontId="36" fillId="26" borderId="10" xfId="0" applyFont="1" applyFill="1" applyBorder="1" applyAlignment="1">
      <alignment horizontal="center" vertical="center" wrapText="1"/>
    </xf>
    <xf numFmtId="0" fontId="32" fillId="26" borderId="10" xfId="0" applyFont="1" applyFill="1" applyBorder="1" applyAlignment="1">
      <alignment horizontal="center" vertical="center" wrapText="1"/>
    </xf>
    <xf numFmtId="0" fontId="36" fillId="26" borderId="11" xfId="0" applyFont="1" applyFill="1" applyBorder="1" applyAlignment="1">
      <alignment horizontal="center" vertical="center" wrapText="1"/>
    </xf>
    <xf numFmtId="0" fontId="36" fillId="26" borderId="12" xfId="0" applyFont="1" applyFill="1" applyBorder="1" applyAlignment="1">
      <alignment horizontal="center" vertical="center" wrapText="1"/>
    </xf>
    <xf numFmtId="0" fontId="36" fillId="26" borderId="13" xfId="0" applyFont="1" applyFill="1" applyBorder="1" applyAlignment="1">
      <alignment horizontal="center" vertical="center" wrapText="1"/>
    </xf>
    <xf numFmtId="3" fontId="36" fillId="26" borderId="56" xfId="0" applyNumberFormat="1" applyFont="1" applyFill="1" applyBorder="1" applyAlignment="1">
      <alignment horizontal="center" vertical="center" wrapText="1"/>
    </xf>
    <xf numFmtId="0" fontId="32" fillId="26" borderId="20" xfId="0" applyFont="1" applyFill="1" applyBorder="1" applyAlignment="1">
      <alignment horizontal="left" vertical="center" wrapText="1"/>
    </xf>
    <xf numFmtId="3" fontId="32" fillId="26" borderId="17" xfId="0" applyNumberFormat="1" applyFont="1" applyFill="1" applyBorder="1" applyAlignment="1">
      <alignment horizontal="center" vertical="center" wrapText="1"/>
    </xf>
    <xf numFmtId="3" fontId="32" fillId="26" borderId="18" xfId="0" applyNumberFormat="1" applyFont="1" applyFill="1" applyBorder="1" applyAlignment="1">
      <alignment horizontal="center" vertical="center" wrapText="1"/>
    </xf>
    <xf numFmtId="3" fontId="32" fillId="26" borderId="19" xfId="0" applyNumberFormat="1" applyFont="1" applyFill="1" applyBorder="1" applyAlignment="1">
      <alignment horizontal="center" vertical="center" wrapText="1"/>
    </xf>
    <xf numFmtId="3" fontId="32" fillId="26" borderId="51" xfId="0" applyNumberFormat="1" applyFont="1" applyFill="1" applyBorder="1" applyAlignment="1">
      <alignment horizontal="center" vertical="center" wrapText="1"/>
    </xf>
    <xf numFmtId="3" fontId="32" fillId="26" borderId="70" xfId="0" applyNumberFormat="1" applyFont="1" applyFill="1" applyBorder="1" applyAlignment="1">
      <alignment horizontal="center" vertical="center" wrapText="1"/>
    </xf>
    <xf numFmtId="0" fontId="32" fillId="26" borderId="23" xfId="0" applyFont="1" applyFill="1" applyBorder="1" applyAlignment="1">
      <alignment horizontal="left" vertical="center" wrapText="1"/>
    </xf>
    <xf numFmtId="3" fontId="32" fillId="26" borderId="16" xfId="0" applyNumberFormat="1" applyFont="1" applyFill="1" applyBorder="1" applyAlignment="1">
      <alignment horizontal="center" vertical="center" wrapText="1"/>
    </xf>
    <xf numFmtId="3" fontId="32" fillId="26" borderId="22" xfId="0" applyNumberFormat="1" applyFont="1" applyFill="1" applyBorder="1" applyAlignment="1">
      <alignment horizontal="center" vertical="center" wrapText="1"/>
    </xf>
    <xf numFmtId="3" fontId="32" fillId="26" borderId="44" xfId="0" applyNumberFormat="1" applyFont="1" applyFill="1" applyBorder="1" applyAlignment="1">
      <alignment horizontal="center" vertical="center" wrapText="1"/>
    </xf>
    <xf numFmtId="3" fontId="32" fillId="26" borderId="73" xfId="0" applyNumberFormat="1" applyFont="1" applyFill="1" applyBorder="1" applyAlignment="1">
      <alignment horizontal="center" vertical="center" wrapText="1"/>
    </xf>
    <xf numFmtId="3" fontId="32" fillId="26" borderId="24" xfId="0" applyNumberFormat="1" applyFont="1" applyFill="1" applyBorder="1" applyAlignment="1">
      <alignment horizontal="center" vertical="center" wrapText="1"/>
    </xf>
    <xf numFmtId="3" fontId="32" fillId="26" borderId="42" xfId="0" applyNumberFormat="1" applyFont="1" applyFill="1" applyBorder="1" applyAlignment="1">
      <alignment horizontal="center" vertical="center" wrapText="1"/>
    </xf>
    <xf numFmtId="3" fontId="32" fillId="26" borderId="43" xfId="0" applyNumberFormat="1" applyFont="1" applyFill="1" applyBorder="1" applyAlignment="1">
      <alignment horizontal="center" vertical="center" wrapText="1"/>
    </xf>
    <xf numFmtId="3" fontId="36" fillId="26" borderId="59" xfId="0" applyNumberFormat="1" applyFont="1" applyFill="1" applyBorder="1" applyAlignment="1">
      <alignment horizontal="center" vertical="center" wrapText="1"/>
    </xf>
    <xf numFmtId="0" fontId="32" fillId="26" borderId="40" xfId="0" applyFont="1" applyFill="1" applyBorder="1" applyAlignment="1">
      <alignment horizontal="left" vertical="center" wrapText="1"/>
    </xf>
    <xf numFmtId="3" fontId="32" fillId="26" borderId="72" xfId="0" applyNumberFormat="1" applyFont="1" applyFill="1" applyBorder="1" applyAlignment="1">
      <alignment horizontal="center" vertical="center" wrapText="1"/>
    </xf>
    <xf numFmtId="3" fontId="32" fillId="26" borderId="84" xfId="0" applyNumberFormat="1" applyFont="1" applyFill="1" applyBorder="1" applyAlignment="1">
      <alignment horizontal="center" vertical="center" wrapText="1"/>
    </xf>
    <xf numFmtId="0" fontId="36" fillId="26" borderId="100" xfId="0" applyFont="1" applyFill="1" applyBorder="1" applyAlignment="1">
      <alignment horizontal="center" vertical="center" wrapText="1"/>
    </xf>
    <xf numFmtId="3" fontId="36" fillId="26" borderId="101" xfId="0" applyNumberFormat="1" applyFont="1" applyFill="1" applyBorder="1" applyAlignment="1">
      <alignment horizontal="center" vertical="center" wrapText="1"/>
    </xf>
    <xf numFmtId="3" fontId="36" fillId="26" borderId="102" xfId="0" applyNumberFormat="1" applyFont="1" applyFill="1" applyBorder="1" applyAlignment="1">
      <alignment horizontal="center" vertical="center" wrapText="1"/>
    </xf>
    <xf numFmtId="3" fontId="36" fillId="26" borderId="91" xfId="0" applyNumberFormat="1" applyFont="1" applyFill="1" applyBorder="1" applyAlignment="1">
      <alignment horizontal="center" vertical="center" wrapText="1"/>
    </xf>
    <xf numFmtId="0" fontId="36" fillId="26" borderId="32" xfId="0" applyFont="1" applyFill="1" applyBorder="1" applyAlignment="1">
      <alignment horizontal="center" vertical="center" wrapText="1"/>
    </xf>
    <xf numFmtId="3" fontId="36" fillId="26" borderId="29" xfId="0" applyNumberFormat="1" applyFont="1" applyFill="1" applyBorder="1" applyAlignment="1">
      <alignment horizontal="center" vertical="center" wrapText="1"/>
    </xf>
    <xf numFmtId="3" fontId="36" fillId="26" borderId="66" xfId="0" applyNumberFormat="1" applyFont="1" applyFill="1" applyBorder="1" applyAlignment="1">
      <alignment horizontal="center" vertical="center" wrapText="1"/>
    </xf>
    <xf numFmtId="3" fontId="36" fillId="26" borderId="74" xfId="0" applyNumberFormat="1" applyFont="1" applyFill="1" applyBorder="1" applyAlignment="1">
      <alignment horizontal="center" vertical="center" wrapText="1"/>
    </xf>
    <xf numFmtId="3" fontId="36" fillId="26" borderId="94" xfId="0" applyNumberFormat="1" applyFont="1" applyFill="1" applyBorder="1" applyAlignment="1">
      <alignment horizontal="center" vertical="center" wrapText="1"/>
    </xf>
    <xf numFmtId="14" fontId="36" fillId="0" borderId="10" xfId="0" applyNumberFormat="1" applyFont="1" applyFill="1" applyBorder="1" applyAlignment="1">
      <alignment vertical="center" wrapText="1"/>
    </xf>
    <xf numFmtId="14" fontId="36" fillId="0" borderId="59" xfId="0" applyNumberFormat="1" applyFont="1" applyFill="1" applyBorder="1" applyAlignment="1">
      <alignment vertical="center" wrapText="1"/>
    </xf>
    <xf numFmtId="3" fontId="36" fillId="0" borderId="13" xfId="0" applyNumberFormat="1" applyFont="1" applyFill="1" applyBorder="1" applyAlignment="1">
      <alignment horizontal="center" vertical="center" wrapText="1"/>
    </xf>
    <xf numFmtId="3" fontId="32" fillId="0" borderId="41" xfId="0" applyNumberFormat="1" applyFont="1" applyFill="1" applyBorder="1" applyAlignment="1">
      <alignment horizontal="center" vertical="center" wrapText="1"/>
    </xf>
    <xf numFmtId="3" fontId="32" fillId="0" borderId="37" xfId="0" applyNumberFormat="1" applyFont="1" applyFill="1" applyBorder="1" applyAlignment="1">
      <alignment horizontal="center" vertical="center" wrapText="1"/>
    </xf>
    <xf numFmtId="3" fontId="32" fillId="0" borderId="36" xfId="0" applyNumberFormat="1" applyFont="1" applyFill="1" applyBorder="1" applyAlignment="1">
      <alignment horizontal="center" vertical="center" wrapText="1"/>
    </xf>
    <xf numFmtId="3" fontId="32" fillId="0" borderId="23" xfId="0" applyNumberFormat="1" applyFont="1" applyFill="1" applyBorder="1" applyAlignment="1">
      <alignment horizontal="center" vertical="center" wrapText="1"/>
    </xf>
    <xf numFmtId="3" fontId="32" fillId="0" borderId="33" xfId="0" applyNumberFormat="1" applyFont="1" applyFill="1" applyBorder="1" applyAlignment="1">
      <alignment horizontal="center" vertical="center" wrapText="1"/>
    </xf>
    <xf numFmtId="3" fontId="32" fillId="0" borderId="28" xfId="0" applyNumberFormat="1" applyFont="1" applyFill="1" applyBorder="1" applyAlignment="1">
      <alignment horizontal="center" vertical="center" wrapText="1"/>
    </xf>
    <xf numFmtId="3" fontId="36" fillId="0" borderId="28" xfId="0" applyNumberFormat="1" applyFont="1" applyFill="1" applyBorder="1" applyAlignment="1">
      <alignment horizontal="center" vertical="center" wrapText="1"/>
    </xf>
    <xf numFmtId="3" fontId="36" fillId="0" borderId="33" xfId="0" applyNumberFormat="1" applyFont="1" applyFill="1" applyBorder="1" applyAlignment="1">
      <alignment horizontal="center" vertical="center" wrapText="1"/>
    </xf>
    <xf numFmtId="3" fontId="36" fillId="0" borderId="93" xfId="0" applyNumberFormat="1" applyFont="1" applyFill="1" applyBorder="1" applyAlignment="1">
      <alignment horizontal="center" vertical="center" wrapText="1"/>
    </xf>
    <xf numFmtId="3" fontId="36" fillId="0" borderId="86" xfId="0" applyNumberFormat="1" applyFont="1" applyFill="1" applyBorder="1" applyAlignment="1">
      <alignment horizontal="center" vertical="center" wrapText="1"/>
    </xf>
    <xf numFmtId="3" fontId="32" fillId="0" borderId="39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3" fontId="38" fillId="0" borderId="16" xfId="0" applyNumberFormat="1" applyFont="1" applyBorder="1" applyAlignment="1">
      <alignment horizontal="center" vertical="center" wrapText="1"/>
    </xf>
    <xf numFmtId="3" fontId="38" fillId="0" borderId="21" xfId="0" applyNumberFormat="1" applyFont="1" applyBorder="1" applyAlignment="1">
      <alignment horizontal="center" vertical="center" wrapText="1"/>
    </xf>
    <xf numFmtId="3" fontId="38" fillId="0" borderId="36" xfId="0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2" fillId="0" borderId="41" xfId="0" applyFont="1" applyBorder="1" applyAlignment="1">
      <alignment horizontal="left" vertical="center" wrapText="1"/>
    </xf>
    <xf numFmtId="166" fontId="32" fillId="0" borderId="60" xfId="0" applyNumberFormat="1" applyFont="1" applyBorder="1" applyAlignment="1">
      <alignment horizontal="center" vertical="center"/>
    </xf>
    <xf numFmtId="166" fontId="32" fillId="0" borderId="79" xfId="0" applyNumberFormat="1" applyFont="1" applyBorder="1" applyAlignment="1">
      <alignment horizontal="center" vertical="center"/>
    </xf>
    <xf numFmtId="0" fontId="32" fillId="0" borderId="36" xfId="0" applyFont="1" applyBorder="1" applyAlignment="1">
      <alignment horizontal="left" vertical="center" wrapText="1"/>
    </xf>
    <xf numFmtId="166" fontId="32" fillId="0" borderId="34" xfId="0" applyNumberFormat="1" applyFont="1" applyBorder="1" applyAlignment="1">
      <alignment horizontal="center" vertical="center"/>
    </xf>
    <xf numFmtId="166" fontId="32" fillId="0" borderId="21" xfId="0" applyNumberFormat="1" applyFont="1" applyBorder="1" applyAlignment="1">
      <alignment horizontal="center" vertical="center"/>
    </xf>
    <xf numFmtId="166" fontId="32" fillId="0" borderId="73" xfId="0" applyNumberFormat="1" applyFont="1" applyBorder="1" applyAlignment="1">
      <alignment horizontal="center" vertical="center"/>
    </xf>
    <xf numFmtId="0" fontId="32" fillId="0" borderId="33" xfId="0" applyFont="1" applyBorder="1" applyAlignment="1">
      <alignment horizontal="left" vertical="center" wrapText="1"/>
    </xf>
    <xf numFmtId="166" fontId="32" fillId="0" borderId="68" xfId="0" applyNumberFormat="1" applyFont="1" applyBorder="1" applyAlignment="1">
      <alignment horizontal="center" vertical="center"/>
    </xf>
    <xf numFmtId="166" fontId="32" fillId="0" borderId="26" xfId="0" applyNumberFormat="1" applyFont="1" applyBorder="1" applyAlignment="1">
      <alignment horizontal="center" vertical="center"/>
    </xf>
    <xf numFmtId="166" fontId="32" fillId="0" borderId="75" xfId="0" applyNumberFormat="1" applyFont="1" applyBorder="1" applyAlignment="1">
      <alignment horizontal="center" vertical="center"/>
    </xf>
    <xf numFmtId="166" fontId="32" fillId="0" borderId="45" xfId="0" applyNumberFormat="1" applyFont="1" applyBorder="1" applyAlignment="1">
      <alignment horizontal="center" vertical="center"/>
    </xf>
    <xf numFmtId="166" fontId="32" fillId="0" borderId="67" xfId="0" applyNumberFormat="1" applyFont="1" applyBorder="1" applyAlignment="1">
      <alignment horizontal="center" vertical="center"/>
    </xf>
    <xf numFmtId="166" fontId="32" fillId="0" borderId="42" xfId="0" applyNumberFormat="1" applyFont="1" applyBorder="1" applyAlignment="1">
      <alignment horizontal="center" vertical="center"/>
    </xf>
    <xf numFmtId="166" fontId="32" fillId="0" borderId="84" xfId="0" applyNumberFormat="1" applyFont="1" applyBorder="1" applyAlignment="1">
      <alignment horizontal="center" vertical="center"/>
    </xf>
    <xf numFmtId="0" fontId="2" fillId="0" borderId="57" xfId="503" applyFont="1" applyFill="1" applyBorder="1" applyAlignment="1">
      <alignment horizontal="center" vertical="center" wrapText="1"/>
    </xf>
    <xf numFmtId="0" fontId="2" fillId="0" borderId="12" xfId="503" applyFont="1" applyFill="1" applyBorder="1" applyAlignment="1">
      <alignment horizontal="center" vertical="center" wrapText="1"/>
    </xf>
    <xf numFmtId="0" fontId="2" fillId="0" borderId="56" xfId="503" applyFont="1" applyFill="1" applyBorder="1" applyAlignment="1">
      <alignment horizontal="center" vertical="center" wrapText="1"/>
    </xf>
    <xf numFmtId="0" fontId="2" fillId="0" borderId="59" xfId="503" applyFont="1" applyFill="1" applyBorder="1" applyAlignment="1">
      <alignment horizontal="center" vertical="center" wrapText="1"/>
    </xf>
    <xf numFmtId="0" fontId="34" fillId="0" borderId="0" xfId="503" applyFont="1" applyFill="1" applyAlignment="1">
      <alignment wrapText="1"/>
    </xf>
    <xf numFmtId="0" fontId="4" fillId="25" borderId="31" xfId="513" applyFont="1" applyFill="1" applyBorder="1" applyAlignment="1">
      <alignment horizontal="left" vertical="center"/>
    </xf>
    <xf numFmtId="3" fontId="1" fillId="0" borderId="42" xfId="505" applyNumberFormat="1" applyFont="1" applyFill="1" applyBorder="1" applyAlignment="1">
      <alignment horizontal="center" vertical="center" wrapText="1"/>
    </xf>
    <xf numFmtId="166" fontId="3" fillId="0" borderId="83" xfId="0" applyNumberFormat="1" applyFont="1" applyBorder="1"/>
    <xf numFmtId="166" fontId="3" fillId="0" borderId="22" xfId="0" applyNumberFormat="1" applyFont="1" applyBorder="1"/>
    <xf numFmtId="166" fontId="3" fillId="0" borderId="51" xfId="0" applyNumberFormat="1" applyFont="1" applyBorder="1"/>
    <xf numFmtId="3" fontId="42" fillId="0" borderId="0" xfId="0" applyNumberFormat="1" applyFont="1" applyAlignment="1">
      <alignment vertical="center"/>
    </xf>
    <xf numFmtId="3" fontId="3" fillId="0" borderId="47" xfId="354" applyNumberFormat="1" applyFont="1" applyBorder="1" applyAlignment="1">
      <alignment horizontal="right" vertical="center" wrapText="1"/>
    </xf>
    <xf numFmtId="3" fontId="3" fillId="0" borderId="55" xfId="354" applyNumberFormat="1" applyFont="1" applyBorder="1" applyAlignment="1">
      <alignment horizontal="right" vertical="center" wrapText="1"/>
    </xf>
    <xf numFmtId="3" fontId="3" fillId="0" borderId="71" xfId="354" applyNumberFormat="1" applyFont="1" applyBorder="1" applyAlignment="1">
      <alignment horizontal="right" vertical="center" wrapText="1"/>
    </xf>
    <xf numFmtId="0" fontId="3" fillId="0" borderId="40" xfId="501" applyFont="1" applyBorder="1" applyAlignment="1">
      <alignment vertical="center" wrapText="1"/>
    </xf>
    <xf numFmtId="3" fontId="3" fillId="0" borderId="72" xfId="354" applyNumberFormat="1" applyFont="1" applyFill="1" applyBorder="1" applyAlignment="1">
      <alignment horizontal="right" vertical="center" wrapText="1"/>
    </xf>
    <xf numFmtId="3" fontId="3" fillId="0" borderId="72" xfId="354" applyNumberFormat="1" applyFont="1" applyBorder="1" applyAlignment="1">
      <alignment horizontal="right" vertical="center" wrapText="1"/>
    </xf>
    <xf numFmtId="3" fontId="3" fillId="0" borderId="24" xfId="354" applyNumberFormat="1" applyFont="1" applyBorder="1" applyAlignment="1">
      <alignment horizontal="right" vertical="center" wrapText="1"/>
    </xf>
    <xf numFmtId="3" fontId="3" fillId="0" borderId="62" xfId="354" applyNumberFormat="1" applyFont="1" applyBorder="1" applyAlignment="1">
      <alignment horizontal="right" vertical="center" wrapText="1"/>
    </xf>
    <xf numFmtId="3" fontId="3" fillId="0" borderId="84" xfId="354" applyNumberFormat="1" applyFont="1" applyBorder="1" applyAlignment="1">
      <alignment horizontal="right" vertical="center" wrapText="1"/>
    </xf>
    <xf numFmtId="0" fontId="2" fillId="0" borderId="28" xfId="501" applyFont="1" applyBorder="1" applyAlignment="1">
      <alignment vertical="center" wrapText="1"/>
    </xf>
    <xf numFmtId="3" fontId="2" fillId="0" borderId="68" xfId="354" applyNumberFormat="1" applyFont="1" applyBorder="1" applyAlignment="1">
      <alignment vertical="center" wrapText="1"/>
    </xf>
    <xf numFmtId="3" fontId="2" fillId="0" borderId="26" xfId="354" applyNumberFormat="1" applyFont="1" applyBorder="1" applyAlignment="1">
      <alignment vertical="center" wrapText="1"/>
    </xf>
    <xf numFmtId="3" fontId="2" fillId="0" borderId="38" xfId="354" applyNumberFormat="1" applyFont="1" applyBorder="1" applyAlignment="1">
      <alignment vertical="center" wrapText="1"/>
    </xf>
    <xf numFmtId="3" fontId="2" fillId="0" borderId="25" xfId="354" applyNumberFormat="1" applyFont="1" applyBorder="1" applyAlignment="1">
      <alignment vertical="center" wrapText="1"/>
    </xf>
    <xf numFmtId="3" fontId="2" fillId="0" borderId="69" xfId="354" applyNumberFormat="1" applyFont="1" applyBorder="1" applyAlignment="1">
      <alignment vertical="center" wrapText="1"/>
    </xf>
    <xf numFmtId="3" fontId="2" fillId="0" borderId="75" xfId="354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4" fillId="24" borderId="83" xfId="0" applyFont="1" applyFill="1" applyBorder="1" applyAlignment="1">
      <alignment horizontal="center" vertical="center" wrapText="1"/>
    </xf>
    <xf numFmtId="0" fontId="4" fillId="24" borderId="97" xfId="0" applyFont="1" applyFill="1" applyBorder="1" applyAlignment="1">
      <alignment horizontal="center" vertical="center" wrapText="1"/>
    </xf>
    <xf numFmtId="0" fontId="4" fillId="24" borderId="74" xfId="0" applyFont="1" applyFill="1" applyBorder="1" applyAlignment="1">
      <alignment horizontal="center" vertical="center" wrapText="1"/>
    </xf>
    <xf numFmtId="14" fontId="4" fillId="24" borderId="57" xfId="0" applyNumberFormat="1" applyFont="1" applyFill="1" applyBorder="1" applyAlignment="1">
      <alignment horizontal="center" vertical="center" wrapText="1"/>
    </xf>
    <xf numFmtId="0" fontId="4" fillId="24" borderId="56" xfId="0" applyFont="1" applyFill="1" applyBorder="1" applyAlignment="1">
      <alignment horizontal="center" vertical="center" wrapText="1"/>
    </xf>
    <xf numFmtId="0" fontId="4" fillId="24" borderId="59" xfId="0" applyFont="1" applyFill="1" applyBorder="1" applyAlignment="1">
      <alignment horizontal="center" vertical="center" wrapText="1"/>
    </xf>
    <xf numFmtId="0" fontId="4" fillId="25" borderId="57" xfId="0" applyFont="1" applyFill="1" applyBorder="1" applyAlignment="1">
      <alignment horizontal="left" vertical="center" wrapText="1"/>
    </xf>
    <xf numFmtId="0" fontId="4" fillId="25" borderId="5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center" wrapText="1"/>
    </xf>
    <xf numFmtId="0" fontId="1" fillId="0" borderId="60" xfId="504" applyFont="1" applyBorder="1" applyAlignment="1">
      <alignment horizontal="left" vertical="center" wrapText="1"/>
    </xf>
    <xf numFmtId="0" fontId="1" fillId="0" borderId="78" xfId="504" applyFont="1" applyBorder="1" applyAlignment="1">
      <alignment horizontal="left" vertical="center" wrapText="1"/>
    </xf>
    <xf numFmtId="0" fontId="1" fillId="0" borderId="34" xfId="504" applyFont="1" applyBorder="1" applyAlignment="1">
      <alignment horizontal="left" vertical="center" wrapText="1"/>
    </xf>
    <xf numFmtId="0" fontId="1" fillId="0" borderId="44" xfId="504" applyFont="1" applyBorder="1" applyAlignment="1">
      <alignment horizontal="left" vertical="center" wrapText="1"/>
    </xf>
    <xf numFmtId="0" fontId="1" fillId="0" borderId="68" xfId="504" applyFont="1" applyBorder="1" applyAlignment="1">
      <alignment horizontal="left" vertical="center" wrapText="1"/>
    </xf>
    <xf numFmtId="0" fontId="1" fillId="0" borderId="38" xfId="504" applyFont="1" applyBorder="1" applyAlignment="1">
      <alignment horizontal="left" vertical="center" wrapText="1"/>
    </xf>
    <xf numFmtId="0" fontId="4" fillId="25" borderId="59" xfId="0" applyFont="1" applyFill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1" fillId="0" borderId="78" xfId="0" applyFont="1" applyBorder="1" applyAlignment="1">
      <alignment horizontal="left" vertical="center" wrapText="1"/>
    </xf>
    <xf numFmtId="0" fontId="4" fillId="25" borderId="60" xfId="0" applyFont="1" applyFill="1" applyBorder="1" applyAlignment="1">
      <alignment horizontal="left" vertical="center" wrapText="1"/>
    </xf>
    <xf numFmtId="0" fontId="4" fillId="25" borderId="78" xfId="0" applyFont="1" applyFill="1" applyBorder="1" applyAlignment="1">
      <alignment horizontal="left" vertical="center" wrapText="1"/>
    </xf>
    <xf numFmtId="0" fontId="4" fillId="25" borderId="79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44" xfId="0" applyFont="1" applyFill="1" applyBorder="1" applyAlignment="1">
      <alignment horizontal="left" vertical="center" wrapText="1"/>
    </xf>
    <xf numFmtId="0" fontId="1" fillId="0" borderId="7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79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75" xfId="0" applyFont="1" applyBorder="1" applyAlignment="1">
      <alignment horizontal="left" vertical="center" wrapText="1"/>
    </xf>
    <xf numFmtId="0" fontId="1" fillId="0" borderId="73" xfId="504" applyFont="1" applyBorder="1" applyAlignment="1">
      <alignment horizontal="left" vertical="center" wrapText="1"/>
    </xf>
    <xf numFmtId="0" fontId="1" fillId="0" borderId="75" xfId="504" applyFont="1" applyBorder="1" applyAlignment="1">
      <alignment horizontal="left" vertical="center" wrapText="1"/>
    </xf>
    <xf numFmtId="0" fontId="1" fillId="0" borderId="79" xfId="504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1" fillId="0" borderId="84" xfId="0" applyFont="1" applyBorder="1" applyAlignment="1">
      <alignment horizontal="left" vertical="center" wrapText="1"/>
    </xf>
    <xf numFmtId="0" fontId="4" fillId="25" borderId="11" xfId="0" applyFont="1" applyFill="1" applyBorder="1" applyAlignment="1">
      <alignment horizontal="left" vertical="center" wrapText="1"/>
    </xf>
    <xf numFmtId="0" fontId="4" fillId="25" borderId="12" xfId="0" applyFont="1" applyFill="1" applyBorder="1" applyAlignment="1">
      <alignment horizontal="left" vertical="center" wrapText="1"/>
    </xf>
    <xf numFmtId="0" fontId="4" fillId="25" borderId="13" xfId="0" applyFont="1" applyFill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4" fillId="25" borderId="65" xfId="0" applyFont="1" applyFill="1" applyBorder="1" applyAlignment="1">
      <alignment horizontal="left" vertical="center" wrapText="1"/>
    </xf>
    <xf numFmtId="0" fontId="4" fillId="25" borderId="74" xfId="0" applyFont="1" applyFill="1" applyBorder="1" applyAlignment="1">
      <alignment horizontal="left" vertical="center" wrapText="1"/>
    </xf>
    <xf numFmtId="0" fontId="4" fillId="25" borderId="81" xfId="0" applyFont="1" applyFill="1" applyBorder="1" applyAlignment="1">
      <alignment horizontal="left" vertical="center" wrapText="1"/>
    </xf>
    <xf numFmtId="0" fontId="1" fillId="0" borderId="44" xfId="0" applyFont="1" applyBorder="1"/>
    <xf numFmtId="0" fontId="1" fillId="0" borderId="73" xfId="0" applyFont="1" applyBorder="1"/>
    <xf numFmtId="0" fontId="1" fillId="0" borderId="34" xfId="504" applyFont="1" applyFill="1" applyBorder="1" applyAlignment="1">
      <alignment horizontal="left" vertical="center" wrapText="1"/>
    </xf>
    <xf numFmtId="0" fontId="1" fillId="0" borderId="44" xfId="504" applyFont="1" applyFill="1" applyBorder="1" applyAlignment="1">
      <alignment horizontal="left" vertical="center" wrapText="1"/>
    </xf>
    <xf numFmtId="0" fontId="1" fillId="0" borderId="73" xfId="504" applyFont="1" applyFill="1" applyBorder="1" applyAlignment="1">
      <alignment horizontal="left" vertical="center" wrapText="1"/>
    </xf>
    <xf numFmtId="0" fontId="1" fillId="0" borderId="68" xfId="0" applyFont="1" applyFill="1" applyBorder="1" applyAlignment="1">
      <alignment horizontal="left" vertical="center" wrapText="1"/>
    </xf>
    <xf numFmtId="0" fontId="4" fillId="25" borderId="29" xfId="0" applyFont="1" applyFill="1" applyBorder="1" applyAlignment="1">
      <alignment horizontal="left" vertical="center" wrapText="1"/>
    </xf>
    <xf numFmtId="0" fontId="4" fillId="25" borderId="30" xfId="0" applyFont="1" applyFill="1" applyBorder="1" applyAlignment="1">
      <alignment horizontal="left" vertical="center" wrapText="1"/>
    </xf>
    <xf numFmtId="0" fontId="4" fillId="25" borderId="86" xfId="0" applyFont="1" applyFill="1" applyBorder="1" applyAlignment="1">
      <alignment horizontal="left" vertical="center" wrapText="1"/>
    </xf>
    <xf numFmtId="0" fontId="1" fillId="0" borderId="60" xfId="504" applyFont="1" applyFill="1" applyBorder="1" applyAlignment="1">
      <alignment horizontal="left" vertical="center" wrapText="1"/>
    </xf>
    <xf numFmtId="0" fontId="1" fillId="0" borderId="78" xfId="504" applyFont="1" applyFill="1" applyBorder="1" applyAlignment="1">
      <alignment horizontal="left" vertical="center" wrapText="1"/>
    </xf>
    <xf numFmtId="0" fontId="1" fillId="0" borderId="79" xfId="504" applyFont="1" applyFill="1" applyBorder="1" applyAlignment="1">
      <alignment horizontal="left" vertical="center" wrapText="1"/>
    </xf>
    <xf numFmtId="0" fontId="4" fillId="25" borderId="25" xfId="0" applyFont="1" applyFill="1" applyBorder="1" applyAlignment="1">
      <alignment horizontal="left" vertical="center" wrapText="1"/>
    </xf>
    <xf numFmtId="0" fontId="4" fillId="25" borderId="26" xfId="0" applyFont="1" applyFill="1" applyBorder="1" applyAlignment="1">
      <alignment horizontal="left" vertical="center" wrapText="1"/>
    </xf>
    <xf numFmtId="0" fontId="4" fillId="25" borderId="33" xfId="0" applyFont="1" applyFill="1" applyBorder="1" applyAlignment="1">
      <alignment horizontal="left" vertical="center" wrapText="1"/>
    </xf>
    <xf numFmtId="0" fontId="6" fillId="0" borderId="27" xfId="506" applyFont="1" applyFill="1" applyBorder="1" applyAlignment="1">
      <alignment horizontal="left" vertical="center" wrapText="1"/>
    </xf>
    <xf numFmtId="0" fontId="6" fillId="0" borderId="38" xfId="506" applyFont="1" applyFill="1" applyBorder="1" applyAlignment="1">
      <alignment horizontal="left" vertical="center" wrapText="1"/>
    </xf>
    <xf numFmtId="0" fontId="6" fillId="0" borderId="75" xfId="506" applyFont="1" applyFill="1" applyBorder="1" applyAlignment="1">
      <alignment horizontal="left" vertical="center" wrapText="1"/>
    </xf>
    <xf numFmtId="0" fontId="1" fillId="0" borderId="64" xfId="504" applyFont="1" applyBorder="1" applyAlignment="1">
      <alignment horizontal="left" vertical="center" wrapText="1"/>
    </xf>
    <xf numFmtId="0" fontId="1" fillId="0" borderId="51" xfId="504" applyFont="1" applyBorder="1" applyAlignment="1">
      <alignment horizontal="left" vertical="center" wrapText="1"/>
    </xf>
    <xf numFmtId="0" fontId="1" fillId="0" borderId="70" xfId="504" applyFont="1" applyBorder="1" applyAlignment="1">
      <alignment horizontal="left" vertical="center" wrapText="1"/>
    </xf>
    <xf numFmtId="0" fontId="1" fillId="0" borderId="64" xfId="504" applyFont="1" applyFill="1" applyBorder="1" applyAlignment="1">
      <alignment horizontal="left" vertical="center" wrapText="1"/>
    </xf>
    <xf numFmtId="0" fontId="1" fillId="0" borderId="51" xfId="504" applyFont="1" applyFill="1" applyBorder="1" applyAlignment="1">
      <alignment horizontal="left" vertical="center" wrapText="1"/>
    </xf>
    <xf numFmtId="0" fontId="1" fillId="0" borderId="70" xfId="504" applyFont="1" applyFill="1" applyBorder="1" applyAlignment="1">
      <alignment horizontal="left" vertical="center" wrapText="1"/>
    </xf>
    <xf numFmtId="0" fontId="1" fillId="0" borderId="67" xfId="504" applyFont="1" applyFill="1" applyBorder="1" applyAlignment="1">
      <alignment horizontal="left" vertical="center" wrapText="1"/>
    </xf>
    <xf numFmtId="0" fontId="1" fillId="0" borderId="72" xfId="504" applyFont="1" applyFill="1" applyBorder="1" applyAlignment="1">
      <alignment horizontal="left" vertical="center" wrapText="1"/>
    </xf>
    <xf numFmtId="0" fontId="1" fillId="0" borderId="84" xfId="504" applyFont="1" applyFill="1" applyBorder="1" applyAlignment="1">
      <alignment horizontal="left" vertical="center" wrapText="1"/>
    </xf>
    <xf numFmtId="0" fontId="1" fillId="26" borderId="34" xfId="504" applyFont="1" applyFill="1" applyBorder="1" applyAlignment="1">
      <alignment horizontal="left" vertical="center" wrapText="1"/>
    </xf>
    <xf numFmtId="0" fontId="1" fillId="26" borderId="44" xfId="504" applyFont="1" applyFill="1" applyBorder="1" applyAlignment="1">
      <alignment horizontal="left" vertical="center" wrapText="1"/>
    </xf>
    <xf numFmtId="0" fontId="1" fillId="26" borderId="73" xfId="504" applyFont="1" applyFill="1" applyBorder="1" applyAlignment="1">
      <alignment horizontal="left" vertical="center" wrapText="1"/>
    </xf>
    <xf numFmtId="0" fontId="1" fillId="0" borderId="68" xfId="504" applyFont="1" applyFill="1" applyBorder="1" applyAlignment="1">
      <alignment horizontal="left" vertical="center" wrapText="1"/>
    </xf>
    <xf numFmtId="0" fontId="1" fillId="0" borderId="38" xfId="504" applyFont="1" applyFill="1" applyBorder="1" applyAlignment="1">
      <alignment horizontal="left" vertical="center" wrapText="1"/>
    </xf>
    <xf numFmtId="0" fontId="1" fillId="0" borderId="75" xfId="504" applyFont="1" applyFill="1" applyBorder="1" applyAlignment="1">
      <alignment horizontal="left" vertical="center" wrapText="1"/>
    </xf>
    <xf numFmtId="0" fontId="4" fillId="25" borderId="57" xfId="504" applyFont="1" applyFill="1" applyBorder="1" applyAlignment="1">
      <alignment horizontal="left" vertical="center" wrapText="1"/>
    </xf>
    <xf numFmtId="0" fontId="4" fillId="25" borderId="56" xfId="504" applyFont="1" applyFill="1" applyBorder="1" applyAlignment="1">
      <alignment horizontal="left" vertical="center" wrapText="1"/>
    </xf>
    <xf numFmtId="0" fontId="4" fillId="25" borderId="59" xfId="504" applyFont="1" applyFill="1" applyBorder="1" applyAlignment="1">
      <alignment horizontal="left" vertical="center" wrapText="1"/>
    </xf>
    <xf numFmtId="0" fontId="1" fillId="26" borderId="64" xfId="504" applyFont="1" applyFill="1" applyBorder="1" applyAlignment="1">
      <alignment horizontal="left" vertical="center" wrapText="1"/>
    </xf>
    <xf numFmtId="0" fontId="1" fillId="26" borderId="51" xfId="504" applyFont="1" applyFill="1" applyBorder="1" applyAlignment="1">
      <alignment horizontal="left" vertical="center" wrapText="1"/>
    </xf>
    <xf numFmtId="0" fontId="1" fillId="26" borderId="70" xfId="504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26" borderId="67" xfId="504" applyFont="1" applyFill="1" applyBorder="1" applyAlignment="1">
      <alignment horizontal="left" vertical="center" wrapText="1"/>
    </xf>
    <xf numFmtId="0" fontId="1" fillId="26" borderId="72" xfId="504" applyFont="1" applyFill="1" applyBorder="1" applyAlignment="1">
      <alignment horizontal="left" vertical="center" wrapText="1"/>
    </xf>
    <xf numFmtId="0" fontId="1" fillId="26" borderId="84" xfId="504" applyFont="1" applyFill="1" applyBorder="1" applyAlignment="1">
      <alignment horizontal="left" vertical="center" wrapText="1"/>
    </xf>
    <xf numFmtId="0" fontId="1" fillId="26" borderId="68" xfId="504" applyFont="1" applyFill="1" applyBorder="1" applyAlignment="1">
      <alignment horizontal="left" vertical="center" wrapText="1"/>
    </xf>
    <xf numFmtId="0" fontId="1" fillId="26" borderId="38" xfId="504" applyFont="1" applyFill="1" applyBorder="1" applyAlignment="1">
      <alignment horizontal="left" vertical="center" wrapText="1"/>
    </xf>
    <xf numFmtId="0" fontId="1" fillId="26" borderId="75" xfId="504" applyFont="1" applyFill="1" applyBorder="1" applyAlignment="1">
      <alignment horizontal="left" vertical="center" wrapText="1"/>
    </xf>
    <xf numFmtId="0" fontId="4" fillId="25" borderId="68" xfId="0" applyFont="1" applyFill="1" applyBorder="1" applyAlignment="1">
      <alignment horizontal="left" vertical="center" wrapText="1"/>
    </xf>
    <xf numFmtId="0" fontId="4" fillId="25" borderId="38" xfId="0" applyFont="1" applyFill="1" applyBorder="1" applyAlignment="1">
      <alignment horizontal="left" vertical="center" wrapText="1"/>
    </xf>
    <xf numFmtId="0" fontId="4" fillId="25" borderId="75" xfId="0" applyFont="1" applyFill="1" applyBorder="1" applyAlignment="1">
      <alignment horizontal="left" vertical="center" wrapText="1"/>
    </xf>
    <xf numFmtId="0" fontId="1" fillId="26" borderId="15" xfId="504" applyFont="1" applyFill="1" applyBorder="1" applyAlignment="1">
      <alignment horizontal="left" vertical="center" wrapText="1"/>
    </xf>
    <xf numFmtId="0" fontId="1" fillId="26" borderId="56" xfId="504" applyFont="1" applyFill="1" applyBorder="1" applyAlignment="1">
      <alignment horizontal="left" vertical="center" wrapText="1"/>
    </xf>
    <xf numFmtId="0" fontId="1" fillId="26" borderId="59" xfId="504" applyFont="1" applyFill="1" applyBorder="1" applyAlignment="1">
      <alignment horizontal="left" vertical="center" wrapText="1"/>
    </xf>
    <xf numFmtId="0" fontId="1" fillId="0" borderId="46" xfId="0" applyFont="1" applyFill="1" applyBorder="1" applyAlignment="1">
      <alignment horizontal="left" vertical="center" wrapText="1"/>
    </xf>
    <xf numFmtId="0" fontId="1" fillId="0" borderId="78" xfId="0" applyFont="1" applyFill="1" applyBorder="1" applyAlignment="1">
      <alignment horizontal="left" vertical="center" wrapText="1"/>
    </xf>
    <xf numFmtId="0" fontId="1" fillId="0" borderId="61" xfId="0" applyFont="1" applyFill="1" applyBorder="1" applyAlignment="1">
      <alignment horizontal="left" vertical="center" wrapText="1"/>
    </xf>
    <xf numFmtId="0" fontId="1" fillId="0" borderId="74" xfId="0" applyFont="1" applyBorder="1" applyAlignment="1">
      <alignment horizontal="right"/>
    </xf>
    <xf numFmtId="0" fontId="4" fillId="24" borderId="58" xfId="0" applyFont="1" applyFill="1" applyBorder="1" applyAlignment="1">
      <alignment horizontal="center" vertical="center" wrapText="1"/>
    </xf>
    <xf numFmtId="0" fontId="4" fillId="24" borderId="88" xfId="0" applyFont="1" applyFill="1" applyBorder="1" applyAlignment="1">
      <alignment horizontal="center" vertical="center" wrapText="1"/>
    </xf>
    <xf numFmtId="0" fontId="4" fillId="24" borderId="65" xfId="0" applyFont="1" applyFill="1" applyBorder="1" applyAlignment="1">
      <alignment horizontal="center" vertical="center" wrapText="1"/>
    </xf>
    <xf numFmtId="0" fontId="4" fillId="24" borderId="81" xfId="0" applyFont="1" applyFill="1" applyBorder="1" applyAlignment="1">
      <alignment horizontal="center" vertical="center" wrapText="1"/>
    </xf>
    <xf numFmtId="14" fontId="4" fillId="24" borderId="5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1" fillId="0" borderId="18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4" fillId="25" borderId="14" xfId="0" applyFont="1" applyFill="1" applyBorder="1" applyAlignment="1">
      <alignment horizontal="left" vertical="center" wrapText="1"/>
    </xf>
    <xf numFmtId="0" fontId="4" fillId="25" borderId="45" xfId="0" applyFont="1" applyFill="1" applyBorder="1" applyAlignment="1">
      <alignment horizontal="left" vertical="center" wrapText="1"/>
    </xf>
    <xf numFmtId="0" fontId="4" fillId="25" borderId="41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5" xfId="504" applyFont="1" applyBorder="1" applyAlignment="1">
      <alignment horizontal="left" vertical="center" wrapText="1"/>
    </xf>
    <xf numFmtId="0" fontId="1" fillId="0" borderId="41" xfId="504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46" xfId="504" applyFont="1" applyBorder="1" applyAlignment="1">
      <alignment horizontal="left" vertical="center" wrapText="1"/>
    </xf>
    <xf numFmtId="0" fontId="1" fillId="0" borderId="22" xfId="504" applyFont="1" applyBorder="1" applyAlignment="1">
      <alignment horizontal="left" vertical="center" wrapText="1"/>
    </xf>
    <xf numFmtId="0" fontId="1" fillId="0" borderId="87" xfId="0" applyFont="1" applyBorder="1" applyAlignment="1">
      <alignment horizontal="left" vertical="center" wrapText="1"/>
    </xf>
    <xf numFmtId="0" fontId="1" fillId="0" borderId="83" xfId="0" applyFont="1" applyBorder="1" applyAlignment="1">
      <alignment horizontal="left" vertical="center" wrapText="1"/>
    </xf>
    <xf numFmtId="0" fontId="1" fillId="0" borderId="88" xfId="0" applyFont="1" applyBorder="1" applyAlignment="1">
      <alignment horizontal="left" vertical="center" wrapText="1"/>
    </xf>
    <xf numFmtId="0" fontId="1" fillId="0" borderId="21" xfId="504" applyFont="1" applyBorder="1" applyAlignment="1">
      <alignment horizontal="left" vertical="center" wrapText="1"/>
    </xf>
    <xf numFmtId="0" fontId="1" fillId="0" borderId="36" xfId="504" applyFont="1" applyBorder="1" applyAlignment="1">
      <alignment horizontal="left" vertical="center" wrapText="1"/>
    </xf>
    <xf numFmtId="0" fontId="1" fillId="0" borderId="27" xfId="504" applyFont="1" applyBorder="1" applyAlignment="1">
      <alignment horizontal="left" vertical="center" wrapText="1"/>
    </xf>
    <xf numFmtId="0" fontId="4" fillId="25" borderId="82" xfId="0" applyFont="1" applyFill="1" applyBorder="1" applyAlignment="1">
      <alignment horizontal="left" vertical="center" wrapText="1"/>
    </xf>
    <xf numFmtId="0" fontId="4" fillId="25" borderId="76" xfId="0" applyFont="1" applyFill="1" applyBorder="1" applyAlignment="1">
      <alignment horizontal="left" vertical="center" wrapText="1"/>
    </xf>
    <xf numFmtId="0" fontId="4" fillId="25" borderId="77" xfId="0" applyFont="1" applyFill="1" applyBorder="1" applyAlignment="1">
      <alignment horizontal="left" vertical="center" wrapText="1"/>
    </xf>
    <xf numFmtId="0" fontId="1" fillId="0" borderId="31" xfId="504" applyFont="1" applyBorder="1" applyAlignment="1">
      <alignment horizontal="left" vertical="center" wrapText="1"/>
    </xf>
    <xf numFmtId="0" fontId="1" fillId="0" borderId="74" xfId="504" applyFont="1" applyBorder="1" applyAlignment="1">
      <alignment horizontal="left" vertical="center" wrapText="1"/>
    </xf>
    <xf numFmtId="0" fontId="1" fillId="0" borderId="81" xfId="504" applyFont="1" applyBorder="1" applyAlignment="1">
      <alignment horizontal="left" vertical="center" wrapText="1"/>
    </xf>
    <xf numFmtId="0" fontId="1" fillId="0" borderId="18" xfId="504" applyFont="1" applyBorder="1" applyAlignment="1">
      <alignment horizontal="left" vertical="center" wrapText="1"/>
    </xf>
    <xf numFmtId="0" fontId="1" fillId="0" borderId="54" xfId="504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53" xfId="504" applyFont="1" applyBorder="1" applyAlignment="1">
      <alignment horizontal="left" vertical="center" wrapText="1"/>
    </xf>
    <xf numFmtId="0" fontId="1" fillId="0" borderId="0" xfId="504" applyFont="1" applyBorder="1" applyAlignment="1">
      <alignment horizontal="left" vertical="center" wrapText="1"/>
    </xf>
    <xf numFmtId="0" fontId="1" fillId="0" borderId="71" xfId="504" applyFont="1" applyBorder="1" applyAlignment="1">
      <alignment horizontal="left" vertical="center" wrapText="1"/>
    </xf>
    <xf numFmtId="0" fontId="1" fillId="0" borderId="19" xfId="504" applyFont="1" applyBorder="1" applyAlignment="1">
      <alignment horizontal="left" vertical="center" wrapText="1"/>
    </xf>
    <xf numFmtId="0" fontId="1" fillId="0" borderId="22" xfId="504" applyFont="1" applyFill="1" applyBorder="1" applyAlignment="1">
      <alignment horizontal="left" vertical="center" wrapText="1"/>
    </xf>
    <xf numFmtId="0" fontId="4" fillId="25" borderId="58" xfId="0" applyFont="1" applyFill="1" applyBorder="1" applyAlignment="1">
      <alignment horizontal="left" vertical="center" wrapText="1"/>
    </xf>
    <xf numFmtId="0" fontId="4" fillId="25" borderId="61" xfId="0" applyFont="1" applyFill="1" applyBorder="1" applyAlignment="1">
      <alignment horizontal="left" vertical="center" wrapText="1"/>
    </xf>
    <xf numFmtId="0" fontId="1" fillId="0" borderId="69" xfId="504" applyFont="1" applyBorder="1" applyAlignment="1">
      <alignment horizontal="left" vertical="center" wrapText="1"/>
    </xf>
    <xf numFmtId="0" fontId="4" fillId="25" borderId="35" xfId="0" applyFont="1" applyFill="1" applyBorder="1" applyAlignment="1">
      <alignment horizontal="left" vertical="center" wrapText="1"/>
    </xf>
    <xf numFmtId="0" fontId="1" fillId="0" borderId="42" xfId="504" applyFont="1" applyBorder="1" applyAlignment="1">
      <alignment horizontal="left" vertical="center" wrapText="1"/>
    </xf>
    <xf numFmtId="0" fontId="1" fillId="0" borderId="27" xfId="504" applyFont="1" applyBorder="1" applyAlignment="1">
      <alignment horizontal="left" vertical="center"/>
    </xf>
    <xf numFmtId="0" fontId="1" fillId="0" borderId="38" xfId="504" applyFont="1" applyBorder="1" applyAlignment="1">
      <alignment horizontal="left" vertical="center"/>
    </xf>
    <xf numFmtId="0" fontId="1" fillId="0" borderId="69" xfId="504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2" xfId="504" applyFont="1" applyBorder="1" applyAlignment="1">
      <alignment horizontal="left" vertical="center" wrapText="1"/>
    </xf>
    <xf numFmtId="0" fontId="1" fillId="0" borderId="21" xfId="505" applyFont="1" applyBorder="1" applyAlignment="1">
      <alignment horizontal="left" vertical="center"/>
    </xf>
    <xf numFmtId="0" fontId="1" fillId="0" borderId="42" xfId="505" applyFont="1" applyFill="1" applyBorder="1" applyAlignment="1">
      <alignment horizontal="left" vertical="center"/>
    </xf>
    <xf numFmtId="0" fontId="4" fillId="25" borderId="57" xfId="513" applyFont="1" applyFill="1" applyBorder="1" applyAlignment="1">
      <alignment horizontal="left" vertical="center"/>
    </xf>
    <xf numFmtId="0" fontId="4" fillId="25" borderId="56" xfId="513" applyFont="1" applyFill="1" applyBorder="1" applyAlignment="1">
      <alignment horizontal="left" vertical="center"/>
    </xf>
    <xf numFmtId="0" fontId="1" fillId="0" borderId="74" xfId="513" applyFont="1" applyBorder="1" applyAlignment="1">
      <alignment horizontal="right"/>
    </xf>
    <xf numFmtId="0" fontId="1" fillId="0" borderId="18" xfId="505" applyFont="1" applyBorder="1" applyAlignment="1">
      <alignment horizontal="left" vertical="center" wrapText="1"/>
    </xf>
    <xf numFmtId="0" fontId="4" fillId="25" borderId="57" xfId="505" applyFont="1" applyFill="1" applyBorder="1" applyAlignment="1">
      <alignment horizontal="left" vertical="center"/>
    </xf>
    <xf numFmtId="0" fontId="4" fillId="25" borderId="56" xfId="505" applyFont="1" applyFill="1" applyBorder="1" applyAlignment="1">
      <alignment horizontal="left" vertical="center"/>
    </xf>
    <xf numFmtId="0" fontId="4" fillId="25" borderId="35" xfId="505" applyFont="1" applyFill="1" applyBorder="1" applyAlignment="1">
      <alignment horizontal="left" vertical="center"/>
    </xf>
    <xf numFmtId="0" fontId="4" fillId="25" borderId="65" xfId="505" applyFont="1" applyFill="1" applyBorder="1" applyAlignment="1">
      <alignment horizontal="left" vertical="center"/>
    </xf>
    <xf numFmtId="0" fontId="4" fillId="25" borderId="74" xfId="505" applyFont="1" applyFill="1" applyBorder="1" applyAlignment="1">
      <alignment horizontal="left" vertical="center"/>
    </xf>
    <xf numFmtId="0" fontId="4" fillId="25" borderId="66" xfId="505" applyFont="1" applyFill="1" applyBorder="1" applyAlignment="1">
      <alignment horizontal="left" vertical="center"/>
    </xf>
    <xf numFmtId="0" fontId="1" fillId="0" borderId="18" xfId="505" applyFont="1" applyBorder="1" applyAlignment="1">
      <alignment horizontal="left" vertical="center"/>
    </xf>
    <xf numFmtId="0" fontId="1" fillId="0" borderId="21" xfId="505" applyFont="1" applyBorder="1" applyAlignment="1">
      <alignment horizontal="left" vertical="center" wrapText="1"/>
    </xf>
    <xf numFmtId="0" fontId="4" fillId="0" borderId="21" xfId="505" applyFont="1" applyBorder="1" applyAlignment="1">
      <alignment horizontal="left" vertical="center" wrapText="1"/>
    </xf>
    <xf numFmtId="0" fontId="1" fillId="0" borderId="27" xfId="505" applyFont="1" applyBorder="1" applyAlignment="1">
      <alignment horizontal="left" vertical="center" wrapText="1"/>
    </xf>
    <xf numFmtId="0" fontId="1" fillId="0" borderId="69" xfId="505" applyFont="1" applyBorder="1" applyAlignment="1">
      <alignment horizontal="left" vertical="center" wrapText="1"/>
    </xf>
    <xf numFmtId="0" fontId="4" fillId="25" borderId="11" xfId="505" applyFont="1" applyFill="1" applyBorder="1" applyAlignment="1">
      <alignment horizontal="left" vertical="center" wrapText="1"/>
    </xf>
    <xf numFmtId="0" fontId="4" fillId="25" borderId="12" xfId="505" applyFont="1" applyFill="1" applyBorder="1" applyAlignment="1">
      <alignment horizontal="left" vertical="center" wrapText="1"/>
    </xf>
    <xf numFmtId="0" fontId="1" fillId="0" borderId="22" xfId="505" applyFont="1" applyBorder="1" applyAlignment="1">
      <alignment horizontal="left" vertical="center" wrapText="1"/>
    </xf>
    <xf numFmtId="0" fontId="1" fillId="0" borderId="44" xfId="505" applyFont="1" applyBorder="1" applyAlignment="1">
      <alignment horizontal="left" vertical="center" wrapText="1"/>
    </xf>
    <xf numFmtId="0" fontId="1" fillId="0" borderId="50" xfId="505" applyFont="1" applyBorder="1" applyAlignment="1">
      <alignment horizontal="left" vertical="center" wrapText="1"/>
    </xf>
    <xf numFmtId="0" fontId="1" fillId="0" borderId="43" xfId="505" applyFont="1" applyFill="1" applyBorder="1" applyAlignment="1">
      <alignment horizontal="left" vertical="center"/>
    </xf>
    <xf numFmtId="0" fontId="1" fillId="0" borderId="72" xfId="505" applyFont="1" applyFill="1" applyBorder="1" applyAlignment="1">
      <alignment horizontal="left" vertical="center"/>
    </xf>
    <xf numFmtId="0" fontId="1" fillId="0" borderId="62" xfId="505" applyFont="1" applyFill="1" applyBorder="1" applyAlignment="1">
      <alignment horizontal="left" vertical="center"/>
    </xf>
    <xf numFmtId="0" fontId="4" fillId="0" borderId="19" xfId="505" applyFont="1" applyBorder="1" applyAlignment="1">
      <alignment horizontal="left" vertical="center" wrapText="1"/>
    </xf>
    <xf numFmtId="0" fontId="4" fillId="0" borderId="51" xfId="505" applyFont="1" applyBorder="1" applyAlignment="1">
      <alignment horizontal="left" vertical="center" wrapText="1"/>
    </xf>
    <xf numFmtId="0" fontId="4" fillId="0" borderId="63" xfId="505" applyFont="1" applyBorder="1" applyAlignment="1">
      <alignment horizontal="left" vertical="center" wrapText="1"/>
    </xf>
    <xf numFmtId="0" fontId="4" fillId="25" borderId="11" xfId="505" applyFont="1" applyFill="1" applyBorder="1" applyAlignment="1">
      <alignment horizontal="left" vertical="center"/>
    </xf>
    <xf numFmtId="0" fontId="4" fillId="25" borderId="12" xfId="505" applyFont="1" applyFill="1" applyBorder="1" applyAlignment="1">
      <alignment horizontal="left" vertical="center"/>
    </xf>
    <xf numFmtId="0" fontId="1" fillId="0" borderId="19" xfId="505" applyFont="1" applyBorder="1" applyAlignment="1">
      <alignment horizontal="left" vertical="center" wrapText="1"/>
    </xf>
    <xf numFmtId="0" fontId="1" fillId="0" borderId="51" xfId="505" applyFont="1" applyBorder="1" applyAlignment="1">
      <alignment horizontal="left" vertical="center" wrapText="1"/>
    </xf>
    <xf numFmtId="0" fontId="1" fillId="0" borderId="63" xfId="505" applyFont="1" applyBorder="1" applyAlignment="1">
      <alignment horizontal="left" vertical="center" wrapText="1"/>
    </xf>
    <xf numFmtId="0" fontId="4" fillId="0" borderId="26" xfId="505" applyFont="1" applyBorder="1" applyAlignment="1">
      <alignment horizontal="left" vertical="center" wrapText="1"/>
    </xf>
    <xf numFmtId="0" fontId="1" fillId="0" borderId="27" xfId="505" applyFont="1" applyBorder="1" applyAlignment="1">
      <alignment horizontal="left" vertical="center"/>
    </xf>
    <xf numFmtId="0" fontId="1" fillId="0" borderId="38" xfId="505" applyFont="1" applyBorder="1" applyAlignment="1">
      <alignment horizontal="left" vertical="center"/>
    </xf>
    <xf numFmtId="0" fontId="1" fillId="0" borderId="69" xfId="505" applyFont="1" applyBorder="1" applyAlignment="1">
      <alignment horizontal="left" vertical="center"/>
    </xf>
    <xf numFmtId="0" fontId="1" fillId="0" borderId="22" xfId="505" applyFont="1" applyBorder="1" applyAlignment="1">
      <alignment horizontal="left" vertical="center"/>
    </xf>
    <xf numFmtId="0" fontId="4" fillId="0" borderId="22" xfId="505" applyFont="1" applyBorder="1" applyAlignment="1">
      <alignment horizontal="left" vertical="center" wrapText="1"/>
    </xf>
    <xf numFmtId="0" fontId="1" fillId="0" borderId="43" xfId="505" applyFont="1" applyBorder="1" applyAlignment="1">
      <alignment horizontal="left" vertical="center"/>
    </xf>
    <xf numFmtId="0" fontId="1" fillId="0" borderId="72" xfId="505" applyFont="1" applyBorder="1" applyAlignment="1">
      <alignment horizontal="left" vertical="center"/>
    </xf>
    <xf numFmtId="0" fontId="4" fillId="25" borderId="15" xfId="505" applyFont="1" applyFill="1" applyBorder="1" applyAlignment="1">
      <alignment horizontal="left" vertical="center"/>
    </xf>
    <xf numFmtId="0" fontId="1" fillId="0" borderId="19" xfId="505" applyFont="1" applyBorder="1" applyAlignment="1">
      <alignment horizontal="left" vertical="center"/>
    </xf>
    <xf numFmtId="0" fontId="1" fillId="0" borderId="26" xfId="505" applyFont="1" applyBorder="1" applyAlignment="1">
      <alignment horizontal="left" vertical="center"/>
    </xf>
    <xf numFmtId="0" fontId="4" fillId="0" borderId="18" xfId="505" applyFont="1" applyBorder="1" applyAlignment="1">
      <alignment horizontal="left" vertical="center" wrapText="1"/>
    </xf>
    <xf numFmtId="0" fontId="1" fillId="0" borderId="22" xfId="505" applyFont="1" applyFill="1" applyBorder="1" applyAlignment="1">
      <alignment horizontal="left" vertical="center"/>
    </xf>
    <xf numFmtId="0" fontId="1" fillId="0" borderId="44" xfId="505" applyFont="1" applyFill="1" applyBorder="1" applyAlignment="1">
      <alignment horizontal="left" vertical="center"/>
    </xf>
    <xf numFmtId="0" fontId="1" fillId="0" borderId="44" xfId="505" applyFont="1" applyBorder="1" applyAlignment="1">
      <alignment horizontal="left" vertical="center"/>
    </xf>
    <xf numFmtId="0" fontId="4" fillId="0" borderId="21" xfId="505" applyFont="1" applyBorder="1" applyAlignment="1">
      <alignment horizontal="left" vertical="center"/>
    </xf>
    <xf numFmtId="0" fontId="4" fillId="0" borderId="22" xfId="505" applyFont="1" applyBorder="1" applyAlignment="1">
      <alignment horizontal="left" vertical="center"/>
    </xf>
    <xf numFmtId="0" fontId="1" fillId="0" borderId="21" xfId="505" applyFont="1" applyFill="1" applyBorder="1" applyAlignment="1">
      <alignment horizontal="left" vertical="center" wrapText="1"/>
    </xf>
    <xf numFmtId="0" fontId="1" fillId="0" borderId="22" xfId="505" applyFont="1" applyFill="1" applyBorder="1" applyAlignment="1">
      <alignment horizontal="left" vertical="center" wrapText="1"/>
    </xf>
    <xf numFmtId="0" fontId="4" fillId="0" borderId="27" xfId="505" applyFont="1" applyFill="1" applyBorder="1" applyAlignment="1">
      <alignment horizontal="left" vertical="center" wrapText="1"/>
    </xf>
    <xf numFmtId="0" fontId="4" fillId="0" borderId="38" xfId="505" applyFont="1" applyFill="1" applyBorder="1" applyAlignment="1">
      <alignment horizontal="left" vertical="center" wrapText="1"/>
    </xf>
    <xf numFmtId="0" fontId="4" fillId="0" borderId="18" xfId="505" applyFont="1" applyBorder="1" applyAlignment="1">
      <alignment horizontal="left" vertical="center"/>
    </xf>
    <xf numFmtId="0" fontId="4" fillId="0" borderId="19" xfId="505" applyFont="1" applyBorder="1" applyAlignment="1">
      <alignment horizontal="left" vertical="center"/>
    </xf>
    <xf numFmtId="0" fontId="1" fillId="0" borderId="50" xfId="505" applyFont="1" applyBorder="1" applyAlignment="1">
      <alignment horizontal="left" vertical="center"/>
    </xf>
    <xf numFmtId="0" fontId="4" fillId="0" borderId="44" xfId="505" applyFont="1" applyBorder="1" applyAlignment="1">
      <alignment horizontal="left" vertical="center"/>
    </xf>
    <xf numFmtId="0" fontId="4" fillId="0" borderId="50" xfId="505" applyFont="1" applyBorder="1" applyAlignment="1">
      <alignment horizontal="left" vertical="center"/>
    </xf>
    <xf numFmtId="0" fontId="1" fillId="0" borderId="44" xfId="505" applyFont="1" applyFill="1" applyBorder="1" applyAlignment="1">
      <alignment horizontal="left" vertical="center" wrapText="1"/>
    </xf>
    <xf numFmtId="0" fontId="4" fillId="0" borderId="51" xfId="505" applyFont="1" applyBorder="1" applyAlignment="1">
      <alignment horizontal="left" vertical="center"/>
    </xf>
    <xf numFmtId="0" fontId="4" fillId="0" borderId="63" xfId="505" applyFont="1" applyBorder="1" applyAlignment="1">
      <alignment horizontal="left" vertical="center"/>
    </xf>
    <xf numFmtId="0" fontId="4" fillId="0" borderId="74" xfId="513" applyFont="1" applyBorder="1" applyAlignment="1">
      <alignment horizontal="center" vertical="center"/>
    </xf>
    <xf numFmtId="0" fontId="4" fillId="29" borderId="58" xfId="513" applyFont="1" applyFill="1" applyBorder="1" applyAlignment="1">
      <alignment horizontal="center" vertical="center" wrapText="1"/>
    </xf>
    <xf numFmtId="0" fontId="4" fillId="29" borderId="83" xfId="513" applyFont="1" applyFill="1" applyBorder="1" applyAlignment="1">
      <alignment horizontal="center" vertical="center" wrapText="1"/>
    </xf>
    <xf numFmtId="0" fontId="4" fillId="29" borderId="65" xfId="513" applyFont="1" applyFill="1" applyBorder="1" applyAlignment="1">
      <alignment horizontal="center" vertical="center" wrapText="1"/>
    </xf>
    <xf numFmtId="0" fontId="4" fillId="29" borderId="74" xfId="513" applyFont="1" applyFill="1" applyBorder="1" applyAlignment="1">
      <alignment horizontal="center" vertical="center" wrapText="1"/>
    </xf>
    <xf numFmtId="14" fontId="4" fillId="29" borderId="15" xfId="513" applyNumberFormat="1" applyFont="1" applyFill="1" applyBorder="1" applyAlignment="1">
      <alignment horizontal="center" vertical="center" wrapText="1"/>
    </xf>
    <xf numFmtId="0" fontId="4" fillId="29" borderId="56" xfId="513" applyFont="1" applyFill="1" applyBorder="1" applyAlignment="1">
      <alignment horizontal="center" vertical="center" wrapText="1"/>
    </xf>
    <xf numFmtId="0" fontId="4" fillId="29" borderId="59" xfId="513" applyFont="1" applyFill="1" applyBorder="1" applyAlignment="1">
      <alignment horizontal="center" vertical="center" wrapText="1"/>
    </xf>
    <xf numFmtId="14" fontId="4" fillId="29" borderId="56" xfId="513" applyNumberFormat="1" applyFont="1" applyFill="1" applyBorder="1" applyAlignment="1">
      <alignment horizontal="center"/>
    </xf>
    <xf numFmtId="0" fontId="4" fillId="29" borderId="56" xfId="513" applyFont="1" applyFill="1" applyBorder="1" applyAlignment="1">
      <alignment horizontal="center"/>
    </xf>
    <xf numFmtId="0" fontId="4" fillId="29" borderId="59" xfId="513" applyFont="1" applyFill="1" applyBorder="1" applyAlignment="1">
      <alignment horizontal="center"/>
    </xf>
    <xf numFmtId="0" fontId="28" fillId="0" borderId="0" xfId="513" applyFont="1" applyBorder="1" applyAlignment="1">
      <alignment horizontal="center" vertical="center"/>
    </xf>
    <xf numFmtId="0" fontId="4" fillId="0" borderId="0" xfId="490" applyFont="1" applyAlignment="1">
      <alignment horizontal="right"/>
    </xf>
    <xf numFmtId="0" fontId="28" fillId="0" borderId="0" xfId="490" applyFont="1" applyAlignment="1">
      <alignment horizontal="center"/>
    </xf>
    <xf numFmtId="0" fontId="33" fillId="0" borderId="79" xfId="490" applyFont="1" applyBorder="1" applyAlignment="1">
      <alignment horizontal="center" vertical="center" wrapText="1"/>
    </xf>
    <xf numFmtId="0" fontId="1" fillId="0" borderId="73" xfId="490" applyFont="1" applyBorder="1" applyAlignment="1">
      <alignment horizontal="center" vertical="center" wrapText="1"/>
    </xf>
    <xf numFmtId="0" fontId="4" fillId="0" borderId="35" xfId="490" applyFont="1" applyBorder="1" applyAlignment="1">
      <alignment horizontal="center" vertical="center" wrapText="1"/>
    </xf>
    <xf numFmtId="0" fontId="4" fillId="0" borderId="12" xfId="490" applyFont="1" applyBorder="1" applyAlignment="1">
      <alignment horizontal="center" vertical="center" wrapText="1"/>
    </xf>
    <xf numFmtId="0" fontId="4" fillId="0" borderId="15" xfId="490" applyFont="1" applyBorder="1" applyAlignment="1">
      <alignment horizontal="center" vertical="center" wrapText="1"/>
    </xf>
    <xf numFmtId="0" fontId="4" fillId="0" borderId="56" xfId="490" applyFont="1" applyBorder="1" applyAlignment="1">
      <alignment horizontal="center" vertical="center" wrapText="1"/>
    </xf>
    <xf numFmtId="0" fontId="1" fillId="0" borderId="56" xfId="490" applyFont="1" applyBorder="1" applyAlignment="1">
      <alignment horizontal="center" wrapText="1"/>
    </xf>
    <xf numFmtId="0" fontId="1" fillId="0" borderId="0" xfId="490" applyFont="1" applyAlignment="1">
      <alignment horizontal="center" vertical="center" wrapText="1"/>
    </xf>
    <xf numFmtId="0" fontId="1" fillId="0" borderId="0" xfId="490" applyFont="1" applyAlignment="1">
      <alignment horizontal="center" wrapText="1"/>
    </xf>
    <xf numFmtId="0" fontId="4" fillId="0" borderId="0" xfId="490" applyFont="1" applyBorder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166" fontId="27" fillId="0" borderId="0" xfId="551" applyNumberFormat="1" applyFont="1" applyFill="1" applyBorder="1" applyAlignment="1">
      <alignment horizontal="center" wrapText="1"/>
    </xf>
    <xf numFmtId="0" fontId="3" fillId="0" borderId="74" xfId="0" applyFont="1" applyFill="1" applyBorder="1" applyAlignment="1">
      <alignment horizontal="right" wrapText="1"/>
    </xf>
    <xf numFmtId="0" fontId="2" fillId="25" borderId="58" xfId="0" applyFont="1" applyFill="1" applyBorder="1" applyAlignment="1">
      <alignment horizontal="center" vertical="center" wrapText="1"/>
    </xf>
    <xf numFmtId="0" fontId="2" fillId="25" borderId="80" xfId="0" applyFont="1" applyFill="1" applyBorder="1" applyAlignment="1">
      <alignment horizontal="center" vertical="center" wrapText="1"/>
    </xf>
    <xf numFmtId="0" fontId="2" fillId="25" borderId="85" xfId="0" applyFont="1" applyFill="1" applyBorder="1" applyAlignment="1">
      <alignment horizontal="center" vertical="center" wrapText="1"/>
    </xf>
    <xf numFmtId="0" fontId="2" fillId="25" borderId="49" xfId="0" applyFont="1" applyFill="1" applyBorder="1" applyAlignment="1">
      <alignment horizontal="center" vertical="center" wrapText="1"/>
    </xf>
    <xf numFmtId="0" fontId="2" fillId="25" borderId="83" xfId="0" applyFont="1" applyFill="1" applyBorder="1" applyAlignment="1">
      <alignment horizontal="center" vertical="center" wrapText="1"/>
    </xf>
    <xf numFmtId="0" fontId="2" fillId="25" borderId="88" xfId="0" applyFont="1" applyFill="1" applyBorder="1" applyAlignment="1">
      <alignment horizontal="center" vertical="center" wrapText="1"/>
    </xf>
    <xf numFmtId="14" fontId="2" fillId="0" borderId="85" xfId="0" applyNumberFormat="1" applyFont="1" applyBorder="1" applyAlignment="1">
      <alignment horizontal="center" vertical="center" textRotation="90" wrapText="1"/>
    </xf>
    <xf numFmtId="14" fontId="2" fillId="0" borderId="49" xfId="0" applyNumberFormat="1" applyFont="1" applyBorder="1" applyAlignment="1">
      <alignment horizontal="center" vertical="center" textRotation="90" wrapText="1"/>
    </xf>
    <xf numFmtId="14" fontId="2" fillId="0" borderId="32" xfId="0" applyNumberFormat="1" applyFont="1" applyBorder="1" applyAlignment="1">
      <alignment horizontal="center" vertical="center" textRotation="90" wrapText="1"/>
    </xf>
    <xf numFmtId="0" fontId="2" fillId="0" borderId="37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6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45" xfId="0" applyNumberFormat="1" applyFont="1" applyBorder="1" applyAlignment="1">
      <alignment horizontal="center" vertical="center" wrapText="1"/>
    </xf>
    <xf numFmtId="14" fontId="2" fillId="0" borderId="46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" fillId="0" borderId="83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14" fontId="2" fillId="0" borderId="60" xfId="0" applyNumberFormat="1" applyFont="1" applyBorder="1" applyAlignment="1">
      <alignment horizontal="center" vertical="center"/>
    </xf>
    <xf numFmtId="14" fontId="2" fillId="0" borderId="78" xfId="0" applyNumberFormat="1" applyFont="1" applyBorder="1" applyAlignment="1">
      <alignment horizontal="center" vertical="center"/>
    </xf>
    <xf numFmtId="0" fontId="2" fillId="25" borderId="85" xfId="501" applyFont="1" applyFill="1" applyBorder="1" applyAlignment="1">
      <alignment horizontal="center" vertical="center" wrapText="1"/>
    </xf>
    <xf numFmtId="0" fontId="2" fillId="25" borderId="49" xfId="501" applyFont="1" applyFill="1" applyBorder="1" applyAlignment="1">
      <alignment horizontal="center" vertical="center" wrapText="1"/>
    </xf>
    <xf numFmtId="0" fontId="2" fillId="25" borderId="58" xfId="501" applyFont="1" applyFill="1" applyBorder="1" applyAlignment="1">
      <alignment horizontal="center" vertical="center" wrapText="1"/>
    </xf>
    <xf numFmtId="0" fontId="2" fillId="25" borderId="80" xfId="501" applyFont="1" applyFill="1" applyBorder="1" applyAlignment="1">
      <alignment horizontal="center" vertical="center" wrapText="1"/>
    </xf>
    <xf numFmtId="0" fontId="2" fillId="25" borderId="83" xfId="501" applyFont="1" applyFill="1" applyBorder="1" applyAlignment="1">
      <alignment horizontal="center" vertical="center" wrapText="1"/>
    </xf>
    <xf numFmtId="0" fontId="2" fillId="25" borderId="88" xfId="501" applyFont="1" applyFill="1" applyBorder="1" applyAlignment="1">
      <alignment horizontal="center" vertical="center" wrapText="1"/>
    </xf>
    <xf numFmtId="14" fontId="2" fillId="0" borderId="85" xfId="501" applyNumberFormat="1" applyFont="1" applyBorder="1" applyAlignment="1">
      <alignment horizontal="center" vertical="center" textRotation="90"/>
    </xf>
    <xf numFmtId="14" fontId="2" fillId="0" borderId="49" xfId="501" applyNumberFormat="1" applyFont="1" applyBorder="1" applyAlignment="1">
      <alignment horizontal="center" vertical="center" textRotation="90"/>
    </xf>
    <xf numFmtId="14" fontId="2" fillId="0" borderId="32" xfId="501" applyNumberFormat="1" applyFont="1" applyBorder="1" applyAlignment="1">
      <alignment horizontal="center" vertical="center" textRotation="90"/>
    </xf>
    <xf numFmtId="0" fontId="2" fillId="0" borderId="85" xfId="501" applyFont="1" applyBorder="1" applyAlignment="1">
      <alignment horizontal="center" vertical="center" textRotation="90" wrapText="1"/>
    </xf>
    <xf numFmtId="0" fontId="2" fillId="0" borderId="49" xfId="501" applyFont="1" applyBorder="1" applyAlignment="1">
      <alignment horizontal="center" vertical="center" textRotation="90" wrapText="1"/>
    </xf>
    <xf numFmtId="0" fontId="2" fillId="0" borderId="32" xfId="501" applyFont="1" applyBorder="1" applyAlignment="1">
      <alignment horizontal="center" vertical="center" textRotation="90" wrapText="1"/>
    </xf>
    <xf numFmtId="0" fontId="26" fillId="0" borderId="0" xfId="501" applyFont="1" applyFill="1" applyAlignment="1">
      <alignment horizontal="right" vertical="center" wrapText="1"/>
    </xf>
    <xf numFmtId="0" fontId="3" fillId="0" borderId="74" xfId="501" applyFont="1" applyFill="1" applyBorder="1" applyAlignment="1">
      <alignment horizontal="right" wrapText="1"/>
    </xf>
    <xf numFmtId="0" fontId="2" fillId="25" borderId="32" xfId="501" applyFont="1" applyFill="1" applyBorder="1" applyAlignment="1">
      <alignment horizontal="center" vertical="center" wrapText="1"/>
    </xf>
    <xf numFmtId="0" fontId="2" fillId="25" borderId="78" xfId="501" applyFont="1" applyFill="1" applyBorder="1" applyAlignment="1">
      <alignment horizontal="center" vertical="center" wrapText="1"/>
    </xf>
    <xf numFmtId="0" fontId="2" fillId="25" borderId="79" xfId="501" applyFont="1" applyFill="1" applyBorder="1" applyAlignment="1">
      <alignment horizontal="center" vertical="center" wrapText="1"/>
    </xf>
    <xf numFmtId="0" fontId="2" fillId="25" borderId="64" xfId="501" applyFont="1" applyFill="1" applyBorder="1" applyAlignment="1">
      <alignment horizontal="center" vertical="center" wrapText="1"/>
    </xf>
    <xf numFmtId="0" fontId="2" fillId="25" borderId="51" xfId="501" applyFont="1" applyFill="1" applyBorder="1" applyAlignment="1">
      <alignment horizontal="center" vertical="center" wrapText="1"/>
    </xf>
    <xf numFmtId="0" fontId="2" fillId="25" borderId="70" xfId="501" applyFont="1" applyFill="1" applyBorder="1" applyAlignment="1">
      <alignment horizontal="center" vertical="center" wrapText="1"/>
    </xf>
    <xf numFmtId="14" fontId="2" fillId="0" borderId="58" xfId="501" applyNumberFormat="1" applyFont="1" applyFill="1" applyBorder="1" applyAlignment="1">
      <alignment horizontal="center" vertical="center" textRotation="90" wrapText="1" readingOrder="2"/>
    </xf>
    <xf numFmtId="0" fontId="2" fillId="0" borderId="80" xfId="501" applyFont="1" applyFill="1" applyBorder="1" applyAlignment="1">
      <alignment horizontal="center" vertical="center" textRotation="90" wrapText="1" readingOrder="2"/>
    </xf>
    <xf numFmtId="0" fontId="2" fillId="0" borderId="32" xfId="501" applyFont="1" applyFill="1" applyBorder="1" applyAlignment="1">
      <alignment horizontal="center" vertical="center" textRotation="90" wrapText="1" readingOrder="2"/>
    </xf>
    <xf numFmtId="0" fontId="2" fillId="25" borderId="57" xfId="501" applyFont="1" applyFill="1" applyBorder="1" applyAlignment="1">
      <alignment horizontal="center" vertical="center" wrapText="1"/>
    </xf>
    <xf numFmtId="0" fontId="2" fillId="25" borderId="56" xfId="501" applyFont="1" applyFill="1" applyBorder="1" applyAlignment="1">
      <alignment horizontal="center" vertical="center" wrapText="1"/>
    </xf>
    <xf numFmtId="0" fontId="2" fillId="25" borderId="59" xfId="501" applyFont="1" applyFill="1" applyBorder="1" applyAlignment="1">
      <alignment horizontal="center" vertical="center" wrapText="1"/>
    </xf>
    <xf numFmtId="0" fontId="2" fillId="0" borderId="0" xfId="501" applyFont="1" applyAlignment="1">
      <alignment horizontal="right"/>
    </xf>
    <xf numFmtId="0" fontId="3" fillId="0" borderId="74" xfId="501" applyFont="1" applyBorder="1" applyAlignment="1">
      <alignment horizontal="right"/>
    </xf>
    <xf numFmtId="0" fontId="3" fillId="0" borderId="0" xfId="501" applyFont="1" applyFill="1" applyBorder="1" applyAlignment="1">
      <alignment horizontal="right" wrapText="1"/>
    </xf>
    <xf numFmtId="0" fontId="4" fillId="0" borderId="63" xfId="501" applyFont="1" applyBorder="1" applyAlignment="1">
      <alignment horizontal="center" vertical="center" wrapText="1"/>
    </xf>
    <xf numFmtId="0" fontId="4" fillId="0" borderId="50" xfId="501" applyFont="1" applyBorder="1" applyAlignment="1">
      <alignment horizontal="center" vertical="center" wrapText="1"/>
    </xf>
    <xf numFmtId="0" fontId="4" fillId="0" borderId="69" xfId="501" applyFont="1" applyBorder="1" applyAlignment="1">
      <alignment horizontal="center" vertical="center" wrapText="1"/>
    </xf>
    <xf numFmtId="0" fontId="4" fillId="0" borderId="0" xfId="501" applyFont="1" applyAlignment="1">
      <alignment horizontal="center"/>
    </xf>
    <xf numFmtId="0" fontId="28" fillId="0" borderId="0" xfId="501" applyFont="1" applyFill="1" applyAlignment="1">
      <alignment horizontal="center" vertical="center" wrapText="1"/>
    </xf>
    <xf numFmtId="0" fontId="4" fillId="0" borderId="61" xfId="501" applyFont="1" applyBorder="1" applyAlignment="1">
      <alignment horizontal="center" vertical="center" wrapText="1"/>
    </xf>
    <xf numFmtId="0" fontId="4" fillId="0" borderId="41" xfId="501" applyFont="1" applyBorder="1" applyAlignment="1">
      <alignment horizontal="center" vertical="center" wrapText="1"/>
    </xf>
    <xf numFmtId="0" fontId="4" fillId="0" borderId="33" xfId="501" applyFont="1" applyBorder="1" applyAlignment="1">
      <alignment horizontal="center" vertical="center" wrapText="1"/>
    </xf>
    <xf numFmtId="14" fontId="4" fillId="0" borderId="14" xfId="501" applyNumberFormat="1" applyFont="1" applyBorder="1" applyAlignment="1">
      <alignment horizontal="center" vertical="center" wrapText="1"/>
    </xf>
    <xf numFmtId="14" fontId="4" fillId="0" borderId="45" xfId="501" applyNumberFormat="1" applyFont="1" applyBorder="1" applyAlignment="1">
      <alignment horizontal="center" vertical="center" wrapText="1"/>
    </xf>
    <xf numFmtId="14" fontId="4" fillId="0" borderId="46" xfId="501" applyNumberFormat="1" applyFont="1" applyBorder="1" applyAlignment="1">
      <alignment horizontal="center" vertical="center" wrapText="1"/>
    </xf>
    <xf numFmtId="0" fontId="4" fillId="0" borderId="62" xfId="501" applyFont="1" applyBorder="1" applyAlignment="1">
      <alignment horizontal="center" vertical="center" wrapText="1"/>
    </xf>
    <xf numFmtId="0" fontId="4" fillId="0" borderId="0" xfId="501" applyFont="1" applyAlignment="1">
      <alignment horizontal="right" wrapText="1"/>
    </xf>
    <xf numFmtId="0" fontId="28" fillId="0" borderId="0" xfId="521" applyFont="1" applyAlignment="1">
      <alignment horizontal="center" vertical="center" wrapText="1"/>
    </xf>
    <xf numFmtId="0" fontId="4" fillId="0" borderId="83" xfId="521" applyFont="1" applyBorder="1" applyAlignment="1">
      <alignment horizontal="center" vertical="center" wrapText="1"/>
    </xf>
    <xf numFmtId="0" fontId="4" fillId="0" borderId="74" xfId="521" applyFont="1" applyBorder="1" applyAlignment="1">
      <alignment horizontal="center" vertical="center" wrapText="1"/>
    </xf>
    <xf numFmtId="0" fontId="4" fillId="0" borderId="57" xfId="521" applyFont="1" applyBorder="1" applyAlignment="1">
      <alignment horizontal="center" vertical="center" wrapText="1"/>
    </xf>
    <xf numFmtId="0" fontId="4" fillId="0" borderId="56" xfId="521" applyFont="1" applyBorder="1" applyAlignment="1">
      <alignment horizontal="center" vertical="center" wrapText="1"/>
    </xf>
    <xf numFmtId="0" fontId="4" fillId="0" borderId="59" xfId="521" applyFont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3" fillId="0" borderId="74" xfId="0" applyFont="1" applyBorder="1" applyAlignment="1">
      <alignment horizontal="right"/>
    </xf>
    <xf numFmtId="0" fontId="32" fillId="0" borderId="85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26" borderId="57" xfId="0" applyFont="1" applyFill="1" applyBorder="1" applyAlignment="1">
      <alignment horizontal="center" vertical="center" wrapText="1"/>
    </xf>
    <xf numFmtId="0" fontId="36" fillId="26" borderId="56" xfId="0" applyFont="1" applyFill="1" applyBorder="1" applyAlignment="1">
      <alignment horizontal="center" vertical="center" wrapText="1"/>
    </xf>
    <xf numFmtId="0" fontId="36" fillId="26" borderId="59" xfId="0" applyFont="1" applyFill="1" applyBorder="1" applyAlignment="1">
      <alignment horizontal="center" vertical="center" wrapText="1"/>
    </xf>
    <xf numFmtId="0" fontId="36" fillId="26" borderId="35" xfId="0" applyFont="1" applyFill="1" applyBorder="1" applyAlignment="1">
      <alignment horizontal="center" vertical="center" wrapText="1"/>
    </xf>
    <xf numFmtId="0" fontId="36" fillId="26" borderId="15" xfId="0" applyFont="1" applyFill="1" applyBorder="1" applyAlignment="1">
      <alignment horizontal="center" vertical="center" wrapText="1"/>
    </xf>
    <xf numFmtId="0" fontId="4" fillId="0" borderId="0" xfId="501" applyFont="1" applyAlignment="1">
      <alignment horizontal="right" vertical="center" wrapText="1"/>
    </xf>
    <xf numFmtId="0" fontId="48" fillId="0" borderId="0" xfId="0" applyFont="1" applyAlignment="1">
      <alignment horizontal="center" vertical="center" wrapText="1"/>
    </xf>
    <xf numFmtId="0" fontId="43" fillId="0" borderId="74" xfId="0" applyFont="1" applyBorder="1" applyAlignment="1">
      <alignment horizontal="right" vertical="center" wrapText="1"/>
    </xf>
    <xf numFmtId="0" fontId="32" fillId="26" borderId="85" xfId="0" applyFont="1" applyFill="1" applyBorder="1" applyAlignment="1">
      <alignment horizontal="center" vertical="center" wrapText="1"/>
    </xf>
    <xf numFmtId="0" fontId="32" fillId="26" borderId="49" xfId="0" applyFont="1" applyFill="1" applyBorder="1" applyAlignment="1">
      <alignment horizontal="center" vertical="center" wrapText="1"/>
    </xf>
    <xf numFmtId="0" fontId="32" fillId="26" borderId="3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36" fillId="26" borderId="10" xfId="0" applyFont="1" applyFill="1" applyBorder="1" applyAlignment="1">
      <alignment horizontal="center" vertical="center" wrapText="1"/>
    </xf>
    <xf numFmtId="0" fontId="36" fillId="26" borderId="82" xfId="0" applyFont="1" applyFill="1" applyBorder="1" applyAlignment="1">
      <alignment horizontal="center" vertical="center" wrapText="1"/>
    </xf>
    <xf numFmtId="0" fontId="36" fillId="26" borderId="76" xfId="0" applyFont="1" applyFill="1" applyBorder="1" applyAlignment="1">
      <alignment horizontal="center" vertical="center" wrapText="1"/>
    </xf>
    <xf numFmtId="0" fontId="36" fillId="26" borderId="77" xfId="0" applyFont="1" applyFill="1" applyBorder="1" applyAlignment="1">
      <alignment horizontal="center" vertical="center" wrapText="1"/>
    </xf>
    <xf numFmtId="0" fontId="36" fillId="0" borderId="59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43" fillId="0" borderId="74" xfId="0" applyFont="1" applyBorder="1" applyAlignment="1">
      <alignment horizontal="center" vertical="center"/>
    </xf>
    <xf numFmtId="0" fontId="26" fillId="0" borderId="0" xfId="503" applyFont="1" applyFill="1" applyAlignment="1">
      <alignment horizontal="right" wrapText="1"/>
    </xf>
    <xf numFmtId="0" fontId="48" fillId="0" borderId="0" xfId="0" applyFont="1" applyFill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textRotation="90" wrapText="1" readingOrder="1"/>
    </xf>
    <xf numFmtId="0" fontId="36" fillId="0" borderId="16" xfId="0" applyFont="1" applyBorder="1" applyAlignment="1">
      <alignment horizontal="center" vertical="center" textRotation="90" wrapText="1" readingOrder="1"/>
    </xf>
    <xf numFmtId="0" fontId="36" fillId="0" borderId="25" xfId="0" applyFont="1" applyBorder="1" applyAlignment="1">
      <alignment horizontal="center" vertical="center" textRotation="90" wrapText="1" readingOrder="1"/>
    </xf>
    <xf numFmtId="166" fontId="32" fillId="0" borderId="60" xfId="0" applyNumberFormat="1" applyFont="1" applyBorder="1" applyAlignment="1">
      <alignment horizontal="center" vertical="center"/>
    </xf>
    <xf numFmtId="166" fontId="32" fillId="0" borderId="78" xfId="0" applyNumberFormat="1" applyFont="1" applyBorder="1" applyAlignment="1">
      <alignment horizontal="center" vertical="center"/>
    </xf>
    <xf numFmtId="166" fontId="32" fillId="0" borderId="79" xfId="0" applyNumberFormat="1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textRotation="90" wrapText="1" readingOrder="1"/>
    </xf>
    <xf numFmtId="0" fontId="36" fillId="0" borderId="24" xfId="0" applyFont="1" applyBorder="1" applyAlignment="1">
      <alignment horizontal="center" vertical="center" textRotation="90" wrapText="1" readingOrder="1"/>
    </xf>
    <xf numFmtId="0" fontId="44" fillId="0" borderId="0" xfId="0" applyFont="1" applyAlignment="1">
      <alignment horizontal="right"/>
    </xf>
    <xf numFmtId="0" fontId="43" fillId="0" borderId="78" xfId="494" applyFont="1" applyFill="1" applyBorder="1" applyAlignment="1">
      <alignment horizontal="center" vertical="center" wrapText="1"/>
    </xf>
    <xf numFmtId="0" fontId="43" fillId="0" borderId="38" xfId="494" applyFont="1" applyFill="1" applyBorder="1" applyAlignment="1">
      <alignment horizontal="center" vertical="center" wrapText="1"/>
    </xf>
    <xf numFmtId="14" fontId="44" fillId="0" borderId="25" xfId="494" applyNumberFormat="1" applyFont="1" applyBorder="1" applyAlignment="1">
      <alignment horizontal="center" vertical="center" wrapText="1"/>
    </xf>
    <xf numFmtId="0" fontId="44" fillId="0" borderId="26" xfId="494" applyFont="1" applyBorder="1" applyAlignment="1">
      <alignment horizontal="center" vertical="center" wrapText="1"/>
    </xf>
    <xf numFmtId="0" fontId="44" fillId="0" borderId="33" xfId="494" applyFont="1" applyBorder="1" applyAlignment="1">
      <alignment horizontal="center" vertical="center" wrapText="1"/>
    </xf>
    <xf numFmtId="14" fontId="44" fillId="0" borderId="26" xfId="494" applyNumberFormat="1" applyFont="1" applyBorder="1" applyAlignment="1">
      <alignment horizontal="center" vertical="center" wrapText="1"/>
    </xf>
    <xf numFmtId="14" fontId="44" fillId="0" borderId="33" xfId="494" applyNumberFormat="1" applyFont="1" applyBorder="1" applyAlignment="1">
      <alignment horizontal="center" vertical="center" wrapText="1"/>
    </xf>
    <xf numFmtId="14" fontId="44" fillId="28" borderId="69" xfId="494" applyNumberFormat="1" applyFont="1" applyFill="1" applyBorder="1" applyAlignment="1">
      <alignment horizontal="center" vertical="center" wrapText="1"/>
    </xf>
    <xf numFmtId="14" fontId="44" fillId="28" borderId="26" xfId="494" applyNumberFormat="1" applyFont="1" applyFill="1" applyBorder="1" applyAlignment="1">
      <alignment horizontal="center" vertical="center" wrapText="1"/>
    </xf>
    <xf numFmtId="14" fontId="44" fillId="28" borderId="27" xfId="494" applyNumberFormat="1" applyFont="1" applyFill="1" applyBorder="1" applyAlignment="1">
      <alignment horizontal="center" vertical="center" wrapText="1"/>
    </xf>
    <xf numFmtId="0" fontId="2" fillId="25" borderId="14" xfId="0" applyFont="1" applyFill="1" applyBorder="1" applyAlignment="1">
      <alignment horizontal="center" vertical="center" wrapText="1"/>
    </xf>
    <xf numFmtId="0" fontId="2" fillId="25" borderId="45" xfId="0" applyFont="1" applyFill="1" applyBorder="1" applyAlignment="1">
      <alignment horizontal="center" vertical="center" wrapText="1"/>
    </xf>
    <xf numFmtId="0" fontId="2" fillId="25" borderId="4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73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75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44" fontId="4" fillId="0" borderId="27" xfId="361" applyFont="1" applyBorder="1" applyAlignment="1">
      <alignment vertical="center" wrapText="1"/>
    </xf>
    <xf numFmtId="44" fontId="4" fillId="0" borderId="75" xfId="361" applyFont="1" applyBorder="1" applyAlignment="1">
      <alignment vertical="center" wrapText="1"/>
    </xf>
    <xf numFmtId="0" fontId="2" fillId="25" borderId="17" xfId="0" applyFont="1" applyFill="1" applyBorder="1" applyAlignment="1">
      <alignment horizontal="center" vertical="center" wrapText="1"/>
    </xf>
    <xf numFmtId="0" fontId="2" fillId="25" borderId="18" xfId="0" applyFont="1" applyFill="1" applyBorder="1" applyAlignment="1">
      <alignment horizontal="center" vertical="center" wrapText="1"/>
    </xf>
    <xf numFmtId="0" fontId="2" fillId="25" borderId="54" xfId="0" applyFont="1" applyFill="1" applyBorder="1" applyAlignment="1">
      <alignment horizontal="center" vertical="center" wrapText="1"/>
    </xf>
    <xf numFmtId="0" fontId="4" fillId="28" borderId="0" xfId="0" applyFont="1" applyFill="1" applyAlignment="1">
      <alignment horizontal="right" vertical="center" wrapText="1"/>
    </xf>
    <xf numFmtId="0" fontId="28" fillId="28" borderId="0" xfId="0" applyFont="1" applyFill="1" applyAlignment="1">
      <alignment horizontal="center" vertical="center" wrapText="1"/>
    </xf>
    <xf numFmtId="0" fontId="4" fillId="28" borderId="74" xfId="0" applyFont="1" applyFill="1" applyBorder="1" applyAlignment="1">
      <alignment horizontal="right" vertical="center" wrapText="1"/>
    </xf>
    <xf numFmtId="0" fontId="4" fillId="25" borderId="12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4" fillId="0" borderId="46" xfId="494" applyFont="1" applyBorder="1" applyAlignment="1">
      <alignment vertical="center" wrapText="1"/>
    </xf>
    <xf numFmtId="0" fontId="4" fillId="0" borderId="79" xfId="494" applyFont="1" applyBorder="1" applyAlignment="1">
      <alignment vertical="center" wrapText="1"/>
    </xf>
    <xf numFmtId="0" fontId="4" fillId="0" borderId="27" xfId="494" applyFont="1" applyBorder="1" applyAlignment="1">
      <alignment vertical="center" wrapText="1"/>
    </xf>
    <xf numFmtId="0" fontId="4" fillId="0" borderId="75" xfId="494" applyFont="1" applyBorder="1" applyAlignment="1">
      <alignment vertical="center" wrapText="1"/>
    </xf>
    <xf numFmtId="0" fontId="1" fillId="0" borderId="22" xfId="494" applyFont="1" applyBorder="1" applyAlignment="1">
      <alignment vertical="center" wrapText="1"/>
    </xf>
    <xf numFmtId="0" fontId="1" fillId="0" borderId="73" xfId="494" applyFont="1" applyBorder="1" applyAlignment="1">
      <alignment vertical="center" wrapText="1"/>
    </xf>
    <xf numFmtId="44" fontId="4" fillId="0" borderId="27" xfId="362" applyFont="1" applyBorder="1" applyAlignment="1">
      <alignment vertical="center" wrapText="1"/>
    </xf>
    <xf numFmtId="44" fontId="4" fillId="0" borderId="75" xfId="362" applyFont="1" applyBorder="1" applyAlignment="1">
      <alignment vertical="center" wrapText="1"/>
    </xf>
    <xf numFmtId="0" fontId="2" fillId="25" borderId="14" xfId="494" applyFont="1" applyFill="1" applyBorder="1" applyAlignment="1">
      <alignment horizontal="center" vertical="center" wrapText="1"/>
    </xf>
    <xf numFmtId="0" fontId="2" fillId="25" borderId="45" xfId="494" applyFont="1" applyFill="1" applyBorder="1" applyAlignment="1">
      <alignment horizontal="center" vertical="center" wrapText="1"/>
    </xf>
    <xf numFmtId="0" fontId="2" fillId="25" borderId="41" xfId="494" applyFont="1" applyFill="1" applyBorder="1" applyAlignment="1">
      <alignment horizontal="center" vertical="center" wrapText="1"/>
    </xf>
    <xf numFmtId="0" fontId="2" fillId="25" borderId="17" xfId="494" applyFont="1" applyFill="1" applyBorder="1" applyAlignment="1">
      <alignment horizontal="center" vertical="center" wrapText="1"/>
    </xf>
    <xf numFmtId="0" fontId="2" fillId="25" borderId="18" xfId="494" applyFont="1" applyFill="1" applyBorder="1" applyAlignment="1">
      <alignment horizontal="center" vertical="center" wrapText="1"/>
    </xf>
    <xf numFmtId="0" fontId="2" fillId="25" borderId="54" xfId="494" applyFont="1" applyFill="1" applyBorder="1" applyAlignment="1">
      <alignment horizontal="center" vertical="center" wrapText="1"/>
    </xf>
    <xf numFmtId="0" fontId="4" fillId="26" borderId="0" xfId="494" applyFont="1" applyFill="1" applyAlignment="1">
      <alignment horizontal="right" vertical="center" wrapText="1"/>
    </xf>
    <xf numFmtId="0" fontId="28" fillId="26" borderId="0" xfId="494" applyFont="1" applyFill="1" applyAlignment="1">
      <alignment horizontal="center" vertical="center" wrapText="1"/>
    </xf>
    <xf numFmtId="0" fontId="4" fillId="26" borderId="74" xfId="494" applyFont="1" applyFill="1" applyBorder="1" applyAlignment="1">
      <alignment horizontal="right" vertical="center" wrapText="1"/>
    </xf>
    <xf numFmtId="0" fontId="4" fillId="25" borderId="82" xfId="494" applyFont="1" applyFill="1" applyBorder="1" applyAlignment="1">
      <alignment horizontal="center" vertical="center" wrapText="1"/>
    </xf>
    <xf numFmtId="0" fontId="4" fillId="25" borderId="29" xfId="494" applyFont="1" applyFill="1" applyBorder="1" applyAlignment="1">
      <alignment horizontal="center" vertical="center" wrapText="1"/>
    </xf>
    <xf numFmtId="0" fontId="4" fillId="25" borderId="76" xfId="494" applyFont="1" applyFill="1" applyBorder="1" applyAlignment="1">
      <alignment horizontal="center" vertical="center" wrapText="1"/>
    </xf>
    <xf numFmtId="0" fontId="4" fillId="25" borderId="77" xfId="494" applyFont="1" applyFill="1" applyBorder="1" applyAlignment="1">
      <alignment horizontal="center" vertical="center" wrapText="1"/>
    </xf>
    <xf numFmtId="0" fontId="4" fillId="25" borderId="30" xfId="494" applyFont="1" applyFill="1" applyBorder="1" applyAlignment="1">
      <alignment horizontal="center" vertical="center" wrapText="1"/>
    </xf>
    <xf numFmtId="0" fontId="4" fillId="25" borderId="86" xfId="494" applyFont="1" applyFill="1" applyBorder="1" applyAlignment="1">
      <alignment horizontal="center" vertical="center" wrapText="1"/>
    </xf>
    <xf numFmtId="0" fontId="4" fillId="25" borderId="56" xfId="494" applyFont="1" applyFill="1" applyBorder="1" applyAlignment="1">
      <alignment horizontal="center" vertical="center" wrapText="1"/>
    </xf>
    <xf numFmtId="0" fontId="4" fillId="25" borderId="57" xfId="494" applyFont="1" applyFill="1" applyBorder="1" applyAlignment="1">
      <alignment horizontal="center" vertical="center" wrapText="1"/>
    </xf>
    <xf numFmtId="0" fontId="4" fillId="25" borderId="59" xfId="494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3" fontId="2" fillId="0" borderId="60" xfId="495" applyNumberFormat="1" applyFont="1" applyBorder="1" applyAlignment="1">
      <alignment horizontal="center" vertical="center" wrapText="1"/>
    </xf>
    <xf numFmtId="3" fontId="2" fillId="0" borderId="78" xfId="495" applyNumberFormat="1" applyFont="1" applyBorder="1" applyAlignment="1">
      <alignment horizontal="center" vertical="center" wrapText="1"/>
    </xf>
    <xf numFmtId="3" fontId="2" fillId="0" borderId="79" xfId="495" applyNumberFormat="1" applyFont="1" applyBorder="1" applyAlignment="1">
      <alignment horizontal="center" vertical="center" wrapText="1"/>
    </xf>
    <xf numFmtId="166" fontId="2" fillId="0" borderId="68" xfId="550" applyNumberFormat="1" applyFont="1" applyBorder="1" applyAlignment="1">
      <alignment horizontal="center" vertical="center" wrapText="1"/>
    </xf>
    <xf numFmtId="166" fontId="2" fillId="0" borderId="38" xfId="550" applyNumberFormat="1" applyFont="1" applyBorder="1" applyAlignment="1">
      <alignment horizontal="center" vertical="center" wrapText="1"/>
    </xf>
    <xf numFmtId="166" fontId="2" fillId="0" borderId="75" xfId="550" applyNumberFormat="1" applyFont="1" applyBorder="1" applyAlignment="1">
      <alignment horizontal="center" vertical="center" wrapText="1"/>
    </xf>
    <xf numFmtId="0" fontId="2" fillId="0" borderId="0" xfId="495" applyFont="1" applyAlignment="1">
      <alignment horizontal="right"/>
    </xf>
    <xf numFmtId="0" fontId="27" fillId="0" borderId="0" xfId="495" applyFont="1" applyAlignment="1">
      <alignment horizontal="center" wrapText="1"/>
    </xf>
    <xf numFmtId="0" fontId="3" fillId="0" borderId="74" xfId="495" applyFont="1" applyBorder="1" applyAlignment="1">
      <alignment horizontal="center"/>
    </xf>
    <xf numFmtId="0" fontId="2" fillId="0" borderId="37" xfId="495" applyFont="1" applyBorder="1" applyAlignment="1">
      <alignment horizontal="center" vertical="center" wrapText="1"/>
    </xf>
    <xf numFmtId="0" fontId="2" fillId="0" borderId="28" xfId="495" applyFont="1" applyBorder="1" applyAlignment="1">
      <alignment horizontal="center" vertical="center" wrapText="1"/>
    </xf>
    <xf numFmtId="0" fontId="2" fillId="0" borderId="61" xfId="495" applyFont="1" applyBorder="1" applyAlignment="1">
      <alignment horizontal="center" vertical="center" wrapText="1"/>
    </xf>
    <xf numFmtId="0" fontId="2" fillId="0" borderId="45" xfId="495" applyFont="1" applyBorder="1" applyAlignment="1">
      <alignment horizontal="center" vertical="center" wrapText="1"/>
    </xf>
    <xf numFmtId="0" fontId="2" fillId="0" borderId="46" xfId="495" applyFont="1" applyBorder="1" applyAlignment="1">
      <alignment horizontal="center" vertical="center" wrapText="1"/>
    </xf>
    <xf numFmtId="0" fontId="2" fillId="0" borderId="14" xfId="495" applyFont="1" applyBorder="1" applyAlignment="1">
      <alignment horizontal="center" vertical="center" wrapText="1"/>
    </xf>
    <xf numFmtId="0" fontId="2" fillId="0" borderId="41" xfId="495" applyFont="1" applyBorder="1" applyAlignment="1">
      <alignment horizontal="center" vertical="center" wrapText="1"/>
    </xf>
    <xf numFmtId="3" fontId="3" fillId="24" borderId="60" xfId="496" applyNumberFormat="1" applyFont="1" applyFill="1" applyBorder="1" applyAlignment="1">
      <alignment horizontal="center" vertical="center" wrapText="1"/>
    </xf>
    <xf numFmtId="3" fontId="3" fillId="24" borderId="78" xfId="496" applyNumberFormat="1" applyFont="1" applyFill="1" applyBorder="1" applyAlignment="1">
      <alignment horizontal="center" vertical="center" wrapText="1"/>
    </xf>
    <xf numFmtId="3" fontId="3" fillId="24" borderId="79" xfId="496" applyNumberFormat="1" applyFont="1" applyFill="1" applyBorder="1" applyAlignment="1">
      <alignment horizontal="center" vertical="center" wrapText="1"/>
    </xf>
    <xf numFmtId="0" fontId="31" fillId="24" borderId="17" xfId="496" applyFont="1" applyFill="1" applyBorder="1" applyAlignment="1">
      <alignment horizontal="center" vertical="center" wrapText="1"/>
    </xf>
    <xf numFmtId="0" fontId="31" fillId="24" borderId="54" xfId="496" applyFont="1" applyFill="1" applyBorder="1" applyAlignment="1">
      <alignment horizontal="center" vertical="center" wrapText="1"/>
    </xf>
    <xf numFmtId="0" fontId="2" fillId="0" borderId="85" xfId="496" applyFont="1" applyFill="1" applyBorder="1" applyAlignment="1">
      <alignment horizontal="center" vertical="center" wrapText="1"/>
    </xf>
    <xf numFmtId="0" fontId="2" fillId="0" borderId="32" xfId="496" applyFont="1" applyFill="1" applyBorder="1" applyAlignment="1">
      <alignment horizontal="center" vertical="center" wrapText="1"/>
    </xf>
    <xf numFmtId="3" fontId="31" fillId="25" borderId="57" xfId="496" applyNumberFormat="1" applyFont="1" applyFill="1" applyBorder="1" applyAlignment="1">
      <alignment horizontal="center" vertical="center" wrapText="1"/>
    </xf>
    <xf numFmtId="3" fontId="31" fillId="25" borderId="56" xfId="496" applyNumberFormat="1" applyFont="1" applyFill="1" applyBorder="1" applyAlignment="1">
      <alignment horizontal="center" vertical="center" wrapText="1"/>
    </xf>
    <xf numFmtId="3" fontId="31" fillId="25" borderId="59" xfId="496" applyNumberFormat="1" applyFont="1" applyFill="1" applyBorder="1" applyAlignment="1">
      <alignment horizontal="center" vertical="center" wrapText="1"/>
    </xf>
    <xf numFmtId="0" fontId="3" fillId="24" borderId="60" xfId="496" applyFont="1" applyFill="1" applyBorder="1" applyAlignment="1">
      <alignment horizontal="center" vertical="center" wrapText="1"/>
    </xf>
    <xf numFmtId="0" fontId="3" fillId="24" borderId="78" xfId="496" applyFont="1" applyFill="1" applyBorder="1" applyAlignment="1">
      <alignment horizontal="center" vertical="center" wrapText="1"/>
    </xf>
    <xf numFmtId="0" fontId="3" fillId="24" borderId="79" xfId="496" applyFont="1" applyFill="1" applyBorder="1" applyAlignment="1">
      <alignment horizontal="center" vertical="center" wrapText="1"/>
    </xf>
    <xf numFmtId="0" fontId="2" fillId="0" borderId="0" xfId="502" applyFont="1" applyAlignment="1">
      <alignment horizontal="right" vertical="center" wrapText="1"/>
    </xf>
    <xf numFmtId="0" fontId="27" fillId="0" borderId="0" xfId="502" applyFont="1" applyAlignment="1">
      <alignment horizontal="center" vertical="center" wrapText="1"/>
    </xf>
    <xf numFmtId="0" fontId="3" fillId="0" borderId="74" xfId="502" applyFont="1" applyBorder="1" applyAlignment="1">
      <alignment horizontal="right" wrapText="1"/>
    </xf>
    <xf numFmtId="14" fontId="2" fillId="0" borderId="57" xfId="496" applyNumberFormat="1" applyFont="1" applyBorder="1" applyAlignment="1">
      <alignment horizontal="center" vertical="center" wrapText="1"/>
    </xf>
    <xf numFmtId="0" fontId="2" fillId="0" borderId="56" xfId="496" applyFont="1" applyBorder="1" applyAlignment="1">
      <alignment horizontal="center" vertical="center" wrapText="1"/>
    </xf>
    <xf numFmtId="0" fontId="2" fillId="0" borderId="59" xfId="496" applyFont="1" applyBorder="1" applyAlignment="1">
      <alignment horizontal="center" vertical="center" wrapText="1"/>
    </xf>
    <xf numFmtId="0" fontId="31" fillId="24" borderId="14" xfId="496" applyFont="1" applyFill="1" applyBorder="1" applyAlignment="1">
      <alignment horizontal="center" vertical="center" wrapText="1"/>
    </xf>
    <xf numFmtId="0" fontId="31" fillId="24" borderId="41" xfId="496" applyFont="1" applyFill="1" applyBorder="1" applyAlignment="1">
      <alignment horizontal="center" vertical="center" wrapText="1"/>
    </xf>
    <xf numFmtId="0" fontId="3" fillId="0" borderId="83" xfId="496" applyFont="1" applyBorder="1" applyAlignment="1">
      <alignment horizontal="left" vertical="center" wrapText="1"/>
    </xf>
    <xf numFmtId="0" fontId="3" fillId="0" borderId="83" xfId="502" applyFont="1" applyBorder="1" applyAlignment="1">
      <alignment horizontal="left" vertical="center" wrapText="1"/>
    </xf>
    <xf numFmtId="0" fontId="2" fillId="0" borderId="0" xfId="502" applyFont="1" applyAlignment="1">
      <alignment horizontal="center" vertical="center" wrapText="1"/>
    </xf>
    <xf numFmtId="0" fontId="3" fillId="0" borderId="74" xfId="502" applyFont="1" applyBorder="1" applyAlignment="1">
      <alignment horizontal="right" vertical="center" wrapText="1"/>
    </xf>
    <xf numFmtId="0" fontId="2" fillId="0" borderId="85" xfId="502" applyFont="1" applyFill="1" applyBorder="1" applyAlignment="1">
      <alignment horizontal="center" vertical="center" wrapText="1"/>
    </xf>
    <xf numFmtId="0" fontId="2" fillId="0" borderId="32" xfId="502" applyFont="1" applyFill="1" applyBorder="1" applyAlignment="1">
      <alignment horizontal="center" vertical="center" wrapText="1"/>
    </xf>
    <xf numFmtId="14" fontId="2" fillId="0" borderId="57" xfId="502" applyNumberFormat="1" applyFont="1" applyBorder="1" applyAlignment="1">
      <alignment horizontal="center" vertical="center" wrapText="1"/>
    </xf>
    <xf numFmtId="0" fontId="2" fillId="0" borderId="56" xfId="502" applyFont="1" applyBorder="1" applyAlignment="1">
      <alignment horizontal="center" vertical="center" wrapText="1"/>
    </xf>
    <xf numFmtId="0" fontId="2" fillId="0" borderId="59" xfId="502" applyFont="1" applyBorder="1" applyAlignment="1">
      <alignment horizontal="center" vertical="center" wrapText="1"/>
    </xf>
    <xf numFmtId="0" fontId="2" fillId="24" borderId="60" xfId="502" applyFont="1" applyFill="1" applyBorder="1" applyAlignment="1">
      <alignment horizontal="center" vertical="center" wrapText="1"/>
    </xf>
    <xf numFmtId="0" fontId="2" fillId="24" borderId="78" xfId="502" applyFont="1" applyFill="1" applyBorder="1" applyAlignment="1">
      <alignment horizontal="center" vertical="center" wrapText="1"/>
    </xf>
    <xf numFmtId="0" fontId="2" fillId="24" borderId="79" xfId="502" applyFont="1" applyFill="1" applyBorder="1" applyAlignment="1">
      <alignment horizontal="center" vertical="center" wrapText="1"/>
    </xf>
    <xf numFmtId="3" fontId="2" fillId="24" borderId="34" xfId="502" applyNumberFormat="1" applyFont="1" applyFill="1" applyBorder="1" applyAlignment="1">
      <alignment horizontal="center" vertical="center" wrapText="1"/>
    </xf>
    <xf numFmtId="3" fontId="2" fillId="24" borderId="44" xfId="502" applyNumberFormat="1" applyFont="1" applyFill="1" applyBorder="1" applyAlignment="1">
      <alignment horizontal="center" vertical="center" wrapText="1"/>
    </xf>
    <xf numFmtId="3" fontId="2" fillId="24" borderId="73" xfId="502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wrapText="1"/>
    </xf>
    <xf numFmtId="14" fontId="2" fillId="27" borderId="19" xfId="0" applyNumberFormat="1" applyFont="1" applyFill="1" applyBorder="1" applyAlignment="1">
      <alignment horizontal="center" wrapText="1"/>
    </xf>
    <xf numFmtId="0" fontId="2" fillId="27" borderId="51" xfId="0" applyFont="1" applyFill="1" applyBorder="1" applyAlignment="1">
      <alignment horizontal="center" wrapText="1"/>
    </xf>
    <xf numFmtId="0" fontId="2" fillId="27" borderId="70" xfId="0" applyFont="1" applyFill="1" applyBorder="1" applyAlignment="1">
      <alignment horizontal="center" wrapText="1"/>
    </xf>
    <xf numFmtId="14" fontId="2" fillId="27" borderId="5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603" applyFont="1" applyFill="1" applyBorder="1"/>
    <xf numFmtId="0" fontId="3" fillId="0" borderId="0" xfId="603" applyFont="1"/>
    <xf numFmtId="166" fontId="3" fillId="0" borderId="0" xfId="603" applyNumberFormat="1" applyFont="1" applyFill="1" applyBorder="1"/>
    <xf numFmtId="0" fontId="2" fillId="0" borderId="0" xfId="603" applyFont="1"/>
    <xf numFmtId="0" fontId="28" fillId="0" borderId="0" xfId="603" applyFont="1" applyAlignment="1">
      <alignment horizontal="center" vertical="center" wrapText="1"/>
    </xf>
    <xf numFmtId="0" fontId="2" fillId="0" borderId="0" xfId="603" applyFont="1" applyFill="1" applyAlignment="1">
      <alignment vertical="center" wrapText="1"/>
    </xf>
    <xf numFmtId="0" fontId="2" fillId="0" borderId="83" xfId="603" applyFont="1" applyBorder="1" applyAlignment="1">
      <alignment horizontal="center" vertical="center" wrapText="1"/>
    </xf>
    <xf numFmtId="0" fontId="2" fillId="0" borderId="88" xfId="603" applyFont="1" applyBorder="1" applyAlignment="1">
      <alignment horizontal="center" vertical="center" wrapText="1"/>
    </xf>
    <xf numFmtId="14" fontId="2" fillId="0" borderId="60" xfId="603" applyNumberFormat="1" applyFont="1" applyBorder="1" applyAlignment="1">
      <alignment horizontal="center" vertical="center"/>
    </xf>
    <xf numFmtId="14" fontId="2" fillId="0" borderId="78" xfId="603" applyNumberFormat="1" applyFont="1" applyBorder="1" applyAlignment="1">
      <alignment horizontal="center" vertical="center"/>
    </xf>
    <xf numFmtId="0" fontId="2" fillId="0" borderId="74" xfId="603" applyFont="1" applyBorder="1" applyAlignment="1">
      <alignment horizontal="center" vertical="center" wrapText="1"/>
    </xf>
    <xf numFmtId="0" fontId="2" fillId="0" borderId="81" xfId="603" applyFont="1" applyBorder="1" applyAlignment="1">
      <alignment horizontal="center" vertical="center" wrapText="1"/>
    </xf>
    <xf numFmtId="0" fontId="2" fillId="0" borderId="69" xfId="603" applyFont="1" applyBorder="1" applyAlignment="1">
      <alignment horizontal="center" vertical="center" wrapText="1"/>
    </xf>
    <xf numFmtId="0" fontId="2" fillId="0" borderId="26" xfId="603" applyFont="1" applyBorder="1" applyAlignment="1">
      <alignment horizontal="center" vertical="center" wrapText="1"/>
    </xf>
    <xf numFmtId="0" fontId="2" fillId="0" borderId="33" xfId="603" applyFont="1" applyBorder="1" applyAlignment="1">
      <alignment horizontal="center" vertical="center" wrapText="1"/>
    </xf>
    <xf numFmtId="0" fontId="2" fillId="0" borderId="27" xfId="603" applyFont="1" applyBorder="1" applyAlignment="1">
      <alignment horizontal="center" vertical="center" wrapText="1"/>
    </xf>
    <xf numFmtId="0" fontId="2" fillId="0" borderId="97" xfId="603" applyFont="1" applyBorder="1" applyAlignment="1">
      <alignment horizontal="center" vertical="center" wrapText="1"/>
    </xf>
    <xf numFmtId="0" fontId="2" fillId="0" borderId="54" xfId="603" applyFont="1" applyBorder="1" applyAlignment="1">
      <alignment horizontal="center" vertical="center" wrapText="1"/>
    </xf>
    <xf numFmtId="166" fontId="3" fillId="0" borderId="17" xfId="603" applyNumberFormat="1" applyFont="1" applyBorder="1" applyAlignment="1">
      <alignment horizontal="center" vertical="center"/>
    </xf>
    <xf numFmtId="166" fontId="3" fillId="0" borderId="18" xfId="603" applyNumberFormat="1" applyFont="1" applyBorder="1" applyAlignment="1">
      <alignment horizontal="center" vertical="center"/>
    </xf>
    <xf numFmtId="166" fontId="3" fillId="0" borderId="19" xfId="603" applyNumberFormat="1" applyFont="1" applyBorder="1" applyAlignment="1">
      <alignment horizontal="center" vertical="center"/>
    </xf>
    <xf numFmtId="0" fontId="2" fillId="0" borderId="52" xfId="603" applyFont="1" applyBorder="1" applyAlignment="1">
      <alignment horizontal="center" vertical="center" wrapText="1"/>
    </xf>
    <xf numFmtId="0" fontId="2" fillId="0" borderId="36" xfId="603" applyFont="1" applyBorder="1" applyAlignment="1">
      <alignment horizontal="center" vertical="center" wrapText="1"/>
    </xf>
    <xf numFmtId="166" fontId="3" fillId="0" borderId="16" xfId="603" applyNumberFormat="1" applyFont="1" applyBorder="1" applyAlignment="1">
      <alignment horizontal="center" vertical="center"/>
    </xf>
    <xf numFmtId="166" fontId="3" fillId="0" borderId="21" xfId="603" applyNumberFormat="1" applyFont="1" applyBorder="1" applyAlignment="1">
      <alignment horizontal="center" vertical="center"/>
    </xf>
    <xf numFmtId="166" fontId="3" fillId="0" borderId="22" xfId="603" applyNumberFormat="1" applyFont="1" applyBorder="1" applyAlignment="1">
      <alignment horizontal="center" vertical="center"/>
    </xf>
    <xf numFmtId="0" fontId="2" fillId="0" borderId="39" xfId="603" applyFont="1" applyBorder="1" applyAlignment="1">
      <alignment horizontal="center" vertical="center" wrapText="1"/>
    </xf>
    <xf numFmtId="166" fontId="3" fillId="0" borderId="24" xfId="603" applyNumberFormat="1" applyFont="1" applyBorder="1" applyAlignment="1">
      <alignment horizontal="center" vertical="center"/>
    </xf>
    <xf numFmtId="166" fontId="3" fillId="0" borderId="42" xfId="603" applyNumberFormat="1" applyFont="1" applyBorder="1" applyAlignment="1">
      <alignment horizontal="center" vertical="center"/>
    </xf>
    <xf numFmtId="166" fontId="3" fillId="0" borderId="43" xfId="603" applyNumberFormat="1" applyFont="1" applyBorder="1" applyAlignment="1">
      <alignment horizontal="center" vertical="center"/>
    </xf>
    <xf numFmtId="0" fontId="2" fillId="0" borderId="66" xfId="603" applyFont="1" applyBorder="1" applyAlignment="1">
      <alignment horizontal="center" vertical="center" wrapText="1"/>
    </xf>
    <xf numFmtId="166" fontId="2" fillId="0" borderId="24" xfId="603" applyNumberFormat="1" applyFont="1" applyBorder="1" applyAlignment="1">
      <alignment horizontal="center" vertical="center"/>
    </xf>
    <xf numFmtId="166" fontId="2" fillId="0" borderId="62" xfId="603" applyNumberFormat="1" applyFont="1" applyBorder="1" applyAlignment="1">
      <alignment horizontal="center" vertical="center"/>
    </xf>
    <xf numFmtId="166" fontId="2" fillId="0" borderId="72" xfId="603" applyNumberFormat="1" applyFont="1" applyBorder="1" applyAlignment="1">
      <alignment horizontal="center" vertical="center"/>
    </xf>
    <xf numFmtId="0" fontId="2" fillId="0" borderId="41" xfId="603" applyFont="1" applyBorder="1" applyAlignment="1">
      <alignment horizontal="center" vertical="center" wrapText="1"/>
    </xf>
    <xf numFmtId="166" fontId="3" fillId="0" borderId="14" xfId="603" applyNumberFormat="1" applyFont="1" applyBorder="1" applyAlignment="1">
      <alignment horizontal="center" vertical="center"/>
    </xf>
    <xf numFmtId="166" fontId="3" fillId="0" borderId="45" xfId="603" applyNumberFormat="1" applyFont="1" applyBorder="1" applyAlignment="1">
      <alignment horizontal="center" vertical="center"/>
    </xf>
    <xf numFmtId="166" fontId="3" fillId="0" borderId="46" xfId="603" applyNumberFormat="1" applyFont="1" applyBorder="1" applyAlignment="1">
      <alignment horizontal="center" vertical="center"/>
    </xf>
    <xf numFmtId="166" fontId="2" fillId="0" borderId="25" xfId="603" applyNumberFormat="1" applyFont="1" applyBorder="1" applyAlignment="1">
      <alignment horizontal="center" vertical="center"/>
    </xf>
    <xf numFmtId="166" fontId="2" fillId="0" borderId="69" xfId="603" applyNumberFormat="1" applyFont="1" applyBorder="1" applyAlignment="1">
      <alignment horizontal="center" vertical="center"/>
    </xf>
    <xf numFmtId="166" fontId="2" fillId="0" borderId="38" xfId="603" applyNumberFormat="1" applyFont="1" applyBorder="1" applyAlignment="1">
      <alignment horizontal="center" vertical="center"/>
    </xf>
  </cellXfs>
  <cellStyles count="604">
    <cellStyle name="=D:\WINNT\SYSTEM32\COMMAND.COM" xfId="1"/>
    <cellStyle name="20% - Accent1 10" xfId="2"/>
    <cellStyle name="20% - Accent1 11" xfId="3"/>
    <cellStyle name="20% - Accent1 12" xfId="4"/>
    <cellStyle name="20% - Accent1 13" xfId="5"/>
    <cellStyle name="20% - Accent1 14" xfId="6"/>
    <cellStyle name="20% - Accent1 2" xfId="7"/>
    <cellStyle name="20% - Accent1 3" xfId="8"/>
    <cellStyle name="20% - Accent1 4" xfId="9"/>
    <cellStyle name="20% - Accent1 5" xfId="10"/>
    <cellStyle name="20% - Accent1 6" xfId="11"/>
    <cellStyle name="20% - Accent1 7" xfId="12"/>
    <cellStyle name="20% - Accent1 8" xfId="13"/>
    <cellStyle name="20% - Accent1 9" xfId="14"/>
    <cellStyle name="20% - Accent2 10" xfId="15"/>
    <cellStyle name="20% - Accent2 11" xfId="16"/>
    <cellStyle name="20% - Accent2 12" xfId="17"/>
    <cellStyle name="20% - Accent2 13" xfId="18"/>
    <cellStyle name="20% - Accent2 14" xfId="19"/>
    <cellStyle name="20% - Accent2 2" xfId="20"/>
    <cellStyle name="20% - Accent2 3" xfId="21"/>
    <cellStyle name="20% - Accent2 4" xfId="22"/>
    <cellStyle name="20% - Accent2 5" xfId="23"/>
    <cellStyle name="20% - Accent2 6" xfId="24"/>
    <cellStyle name="20% - Accent2 7" xfId="25"/>
    <cellStyle name="20% - Accent2 8" xfId="26"/>
    <cellStyle name="20% - Accent2 9" xfId="27"/>
    <cellStyle name="20% - Accent3 10" xfId="28"/>
    <cellStyle name="20% - Accent3 11" xfId="29"/>
    <cellStyle name="20% - Accent3 12" xfId="30"/>
    <cellStyle name="20% - Accent3 13" xfId="31"/>
    <cellStyle name="20% - Accent3 14" xfId="32"/>
    <cellStyle name="20% - Accent3 2" xfId="33"/>
    <cellStyle name="20% - Accent3 3" xfId="34"/>
    <cellStyle name="20% - Accent3 4" xfId="35"/>
    <cellStyle name="20% - Accent3 5" xfId="36"/>
    <cellStyle name="20% - Accent3 6" xfId="37"/>
    <cellStyle name="20% - Accent3 7" xfId="38"/>
    <cellStyle name="20% - Accent3 8" xfId="39"/>
    <cellStyle name="20% - Accent3 9" xfId="40"/>
    <cellStyle name="20% - Accent4 10" xfId="41"/>
    <cellStyle name="20% - Accent4 11" xfId="42"/>
    <cellStyle name="20% - Accent4 12" xfId="43"/>
    <cellStyle name="20% - Accent4 13" xfId="44"/>
    <cellStyle name="20% - Accent4 14" xfId="45"/>
    <cellStyle name="20% - Accent4 2" xfId="46"/>
    <cellStyle name="20% - Accent4 3" xfId="47"/>
    <cellStyle name="20% - Accent4 4" xfId="48"/>
    <cellStyle name="20% - Accent4 5" xfId="49"/>
    <cellStyle name="20% - Accent4 6" xfId="50"/>
    <cellStyle name="20% - Accent4 7" xfId="51"/>
    <cellStyle name="20% - Accent4 8" xfId="52"/>
    <cellStyle name="20% - Accent4 9" xfId="53"/>
    <cellStyle name="20% - Accent5 10" xfId="54"/>
    <cellStyle name="20% - Accent5 11" xfId="55"/>
    <cellStyle name="20% - Accent5 12" xfId="56"/>
    <cellStyle name="20% - Accent5 13" xfId="57"/>
    <cellStyle name="20% - Accent5 14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12" xfId="69"/>
    <cellStyle name="20% - Accent6 13" xfId="70"/>
    <cellStyle name="20% - Accent6 14" xfId="71"/>
    <cellStyle name="20% - Accent6 2" xfId="72"/>
    <cellStyle name="20% - Accent6 3" xfId="73"/>
    <cellStyle name="20% - Accent6 4" xfId="74"/>
    <cellStyle name="20% - Accent6 5" xfId="75"/>
    <cellStyle name="20% - Accent6 6" xfId="76"/>
    <cellStyle name="20% - Accent6 7" xfId="77"/>
    <cellStyle name="20% - Accent6 8" xfId="78"/>
    <cellStyle name="20% - Accent6 9" xfId="79"/>
    <cellStyle name="40% - Accent1 10" xfId="80"/>
    <cellStyle name="40% - Accent1 11" xfId="81"/>
    <cellStyle name="40% - Accent1 12" xfId="82"/>
    <cellStyle name="40% - Accent1 13" xfId="83"/>
    <cellStyle name="40% - Accent1 14" xfId="84"/>
    <cellStyle name="40% - Accent1 2" xfId="85"/>
    <cellStyle name="40% - Accent1 3" xfId="86"/>
    <cellStyle name="40% - Accent1 4" xfId="87"/>
    <cellStyle name="40% - Accent1 5" xfId="88"/>
    <cellStyle name="40% - Accent1 6" xfId="89"/>
    <cellStyle name="40% - Accent1 7" xfId="90"/>
    <cellStyle name="40% - Accent1 8" xfId="91"/>
    <cellStyle name="40% - Accent1 9" xfId="92"/>
    <cellStyle name="40% - Accent2 10" xfId="93"/>
    <cellStyle name="40% - Accent2 11" xfId="94"/>
    <cellStyle name="40% - Accent2 12" xfId="95"/>
    <cellStyle name="40% - Accent2 13" xfId="96"/>
    <cellStyle name="40% - Accent2 14" xfId="97"/>
    <cellStyle name="40% - Accent2 2" xfId="98"/>
    <cellStyle name="40% - Accent2 3" xfId="99"/>
    <cellStyle name="40% - Accent2 4" xfId="100"/>
    <cellStyle name="40% - Accent2 5" xfId="101"/>
    <cellStyle name="40% - Accent2 6" xfId="102"/>
    <cellStyle name="40% - Accent2 7" xfId="103"/>
    <cellStyle name="40% - Accent2 8" xfId="104"/>
    <cellStyle name="40% - Accent2 9" xfId="105"/>
    <cellStyle name="40% - Accent3 10" xfId="106"/>
    <cellStyle name="40% - Accent3 11" xfId="107"/>
    <cellStyle name="40% - Accent3 12" xfId="108"/>
    <cellStyle name="40% - Accent3 13" xfId="109"/>
    <cellStyle name="40% - Accent3 14" xfId="110"/>
    <cellStyle name="40% - Accent3 2" xfId="111"/>
    <cellStyle name="40% - Accent3 3" xfId="112"/>
    <cellStyle name="40% - Accent3 4" xfId="113"/>
    <cellStyle name="40% - Accent3 5" xfId="114"/>
    <cellStyle name="40% - Accent3 6" xfId="115"/>
    <cellStyle name="40% - Accent3 7" xfId="116"/>
    <cellStyle name="40% - Accent3 8" xfId="117"/>
    <cellStyle name="40% - Accent3 9" xfId="118"/>
    <cellStyle name="40% - Accent4 10" xfId="119"/>
    <cellStyle name="40% - Accent4 11" xfId="120"/>
    <cellStyle name="40% - Accent4 12" xfId="121"/>
    <cellStyle name="40% - Accent4 13" xfId="122"/>
    <cellStyle name="40% - Accent4 14" xfId="123"/>
    <cellStyle name="40% - Accent4 2" xfId="124"/>
    <cellStyle name="40% - Accent4 3" xfId="125"/>
    <cellStyle name="40% - Accent4 4" xfId="126"/>
    <cellStyle name="40% - Accent4 5" xfId="127"/>
    <cellStyle name="40% - Accent4 6" xfId="128"/>
    <cellStyle name="40% - Accent4 7" xfId="129"/>
    <cellStyle name="40% - Accent4 8" xfId="130"/>
    <cellStyle name="40% - Accent4 9" xfId="131"/>
    <cellStyle name="40% - Accent5 10" xfId="132"/>
    <cellStyle name="40% - Accent5 11" xfId="133"/>
    <cellStyle name="40% - Accent5 12" xfId="134"/>
    <cellStyle name="40% - Accent5 13" xfId="135"/>
    <cellStyle name="40% - Accent5 14" xfId="136"/>
    <cellStyle name="40% - Accent5 2" xfId="137"/>
    <cellStyle name="40% - Accent5 3" xfId="138"/>
    <cellStyle name="40% - Accent5 4" xfId="139"/>
    <cellStyle name="40% - Accent5 5" xfId="140"/>
    <cellStyle name="40% - Accent5 6" xfId="141"/>
    <cellStyle name="40% - Accent5 7" xfId="142"/>
    <cellStyle name="40% - Accent5 8" xfId="143"/>
    <cellStyle name="40% - Accent5 9" xfId="144"/>
    <cellStyle name="40% - Accent6 10" xfId="145"/>
    <cellStyle name="40% - Accent6 11" xfId="146"/>
    <cellStyle name="40% - Accent6 12" xfId="147"/>
    <cellStyle name="40% - Accent6 13" xfId="148"/>
    <cellStyle name="40% - Accent6 14" xfId="149"/>
    <cellStyle name="40% - Accent6 2" xfId="150"/>
    <cellStyle name="40% - Accent6 3" xfId="151"/>
    <cellStyle name="40% - Accent6 4" xfId="152"/>
    <cellStyle name="40% - Accent6 5" xfId="153"/>
    <cellStyle name="40% - Accent6 6" xfId="154"/>
    <cellStyle name="40% - Accent6 7" xfId="155"/>
    <cellStyle name="40% - Accent6 8" xfId="156"/>
    <cellStyle name="40% - Accent6 9" xfId="157"/>
    <cellStyle name="60% - Accent1 10" xfId="158"/>
    <cellStyle name="60% - Accent1 11" xfId="159"/>
    <cellStyle name="60% - Accent1 12" xfId="160"/>
    <cellStyle name="60% - Accent1 13" xfId="161"/>
    <cellStyle name="60% - Accent1 14" xfId="162"/>
    <cellStyle name="60% - Accent1 2" xfId="163"/>
    <cellStyle name="60% - Accent1 3" xfId="164"/>
    <cellStyle name="60% - Accent1 4" xfId="165"/>
    <cellStyle name="60% - Accent1 5" xfId="166"/>
    <cellStyle name="60% - Accent1 6" xfId="167"/>
    <cellStyle name="60% - Accent1 7" xfId="168"/>
    <cellStyle name="60% - Accent1 8" xfId="169"/>
    <cellStyle name="60% - Accent1 9" xfId="170"/>
    <cellStyle name="60% - Accent2 10" xfId="171"/>
    <cellStyle name="60% - Accent2 11" xfId="172"/>
    <cellStyle name="60% - Accent2 12" xfId="173"/>
    <cellStyle name="60% - Accent2 13" xfId="174"/>
    <cellStyle name="60% - Accent2 14" xfId="175"/>
    <cellStyle name="60% - Accent2 2" xfId="176"/>
    <cellStyle name="60% - Accent2 3" xfId="177"/>
    <cellStyle name="60% - Accent2 4" xfId="178"/>
    <cellStyle name="60% - Accent2 5" xfId="179"/>
    <cellStyle name="60% - Accent2 6" xfId="180"/>
    <cellStyle name="60% - Accent2 7" xfId="181"/>
    <cellStyle name="60% - Accent2 8" xfId="182"/>
    <cellStyle name="60% - Accent2 9" xfId="183"/>
    <cellStyle name="60% - Accent3 10" xfId="184"/>
    <cellStyle name="60% - Accent3 11" xfId="185"/>
    <cellStyle name="60% - Accent3 12" xfId="186"/>
    <cellStyle name="60% - Accent3 13" xfId="187"/>
    <cellStyle name="60% - Accent3 14" xfId="188"/>
    <cellStyle name="60% - Accent3 2" xfId="189"/>
    <cellStyle name="60% - Accent3 3" xfId="190"/>
    <cellStyle name="60% - Accent3 4" xfId="191"/>
    <cellStyle name="60% - Accent3 5" xfId="192"/>
    <cellStyle name="60% - Accent3 6" xfId="193"/>
    <cellStyle name="60% - Accent3 7" xfId="194"/>
    <cellStyle name="60% - Accent3 8" xfId="195"/>
    <cellStyle name="60% - Accent3 9" xfId="196"/>
    <cellStyle name="60% - Accent4 10" xfId="197"/>
    <cellStyle name="60% - Accent4 11" xfId="198"/>
    <cellStyle name="60% - Accent4 12" xfId="199"/>
    <cellStyle name="60% - Accent4 13" xfId="200"/>
    <cellStyle name="60% - Accent4 14" xfId="201"/>
    <cellStyle name="60% - Accent4 2" xfId="202"/>
    <cellStyle name="60% - Accent4 3" xfId="203"/>
    <cellStyle name="60% - Accent4 4" xfId="204"/>
    <cellStyle name="60% - Accent4 5" xfId="205"/>
    <cellStyle name="60% - Accent4 6" xfId="206"/>
    <cellStyle name="60% - Accent4 7" xfId="207"/>
    <cellStyle name="60% - Accent4 8" xfId="208"/>
    <cellStyle name="60% - Accent4 9" xfId="209"/>
    <cellStyle name="60% - Accent5 10" xfId="210"/>
    <cellStyle name="60% - Accent5 11" xfId="211"/>
    <cellStyle name="60% - Accent5 12" xfId="212"/>
    <cellStyle name="60% - Accent5 13" xfId="213"/>
    <cellStyle name="60% - Accent5 14" xfId="214"/>
    <cellStyle name="60% - Accent5 2" xfId="215"/>
    <cellStyle name="60% - Accent5 3" xfId="216"/>
    <cellStyle name="60% - Accent5 4" xfId="217"/>
    <cellStyle name="60% - Accent5 5" xfId="218"/>
    <cellStyle name="60% - Accent5 6" xfId="219"/>
    <cellStyle name="60% - Accent5 7" xfId="220"/>
    <cellStyle name="60% - Accent5 8" xfId="221"/>
    <cellStyle name="60% - Accent5 9" xfId="222"/>
    <cellStyle name="60% - Accent6 10" xfId="223"/>
    <cellStyle name="60% - Accent6 11" xfId="224"/>
    <cellStyle name="60% - Accent6 12" xfId="225"/>
    <cellStyle name="60% - Accent6 13" xfId="226"/>
    <cellStyle name="60% - Accent6 14" xfId="227"/>
    <cellStyle name="60% - Accent6 2" xfId="228"/>
    <cellStyle name="60% - Accent6 3" xfId="229"/>
    <cellStyle name="60% - Accent6 4" xfId="230"/>
    <cellStyle name="60% - Accent6 5" xfId="231"/>
    <cellStyle name="60% - Accent6 6" xfId="232"/>
    <cellStyle name="60% - Accent6 7" xfId="233"/>
    <cellStyle name="60% - Accent6 8" xfId="234"/>
    <cellStyle name="60% - Accent6 9" xfId="235"/>
    <cellStyle name="Accent1 10" xfId="236"/>
    <cellStyle name="Accent1 11" xfId="237"/>
    <cellStyle name="Accent1 12" xfId="238"/>
    <cellStyle name="Accent1 13" xfId="239"/>
    <cellStyle name="Accent1 14" xfId="240"/>
    <cellStyle name="Accent1 2" xfId="241"/>
    <cellStyle name="Accent1 3" xfId="242"/>
    <cellStyle name="Accent1 4" xfId="243"/>
    <cellStyle name="Accent1 5" xfId="244"/>
    <cellStyle name="Accent1 6" xfId="245"/>
    <cellStyle name="Accent1 7" xfId="246"/>
    <cellStyle name="Accent1 8" xfId="247"/>
    <cellStyle name="Accent1 9" xfId="248"/>
    <cellStyle name="Accent2 10" xfId="249"/>
    <cellStyle name="Accent2 11" xfId="250"/>
    <cellStyle name="Accent2 12" xfId="251"/>
    <cellStyle name="Accent2 13" xfId="252"/>
    <cellStyle name="Accent2 14" xfId="253"/>
    <cellStyle name="Accent2 2" xfId="254"/>
    <cellStyle name="Accent2 3" xfId="255"/>
    <cellStyle name="Accent2 4" xfId="256"/>
    <cellStyle name="Accent2 5" xfId="257"/>
    <cellStyle name="Accent2 6" xfId="258"/>
    <cellStyle name="Accent2 7" xfId="259"/>
    <cellStyle name="Accent2 8" xfId="260"/>
    <cellStyle name="Accent2 9" xfId="261"/>
    <cellStyle name="Accent3 10" xfId="262"/>
    <cellStyle name="Accent3 11" xfId="263"/>
    <cellStyle name="Accent3 12" xfId="264"/>
    <cellStyle name="Accent3 13" xfId="265"/>
    <cellStyle name="Accent3 14" xfId="266"/>
    <cellStyle name="Accent3 2" xfId="267"/>
    <cellStyle name="Accent3 3" xfId="268"/>
    <cellStyle name="Accent3 4" xfId="269"/>
    <cellStyle name="Accent3 5" xfId="270"/>
    <cellStyle name="Accent3 6" xfId="271"/>
    <cellStyle name="Accent3 7" xfId="272"/>
    <cellStyle name="Accent3 8" xfId="273"/>
    <cellStyle name="Accent3 9" xfId="274"/>
    <cellStyle name="Accent4 10" xfId="275"/>
    <cellStyle name="Accent4 11" xfId="276"/>
    <cellStyle name="Accent4 12" xfId="277"/>
    <cellStyle name="Accent4 13" xfId="278"/>
    <cellStyle name="Accent4 14" xfId="279"/>
    <cellStyle name="Accent4 2" xfId="280"/>
    <cellStyle name="Accent4 3" xfId="281"/>
    <cellStyle name="Accent4 4" xfId="282"/>
    <cellStyle name="Accent4 5" xfId="283"/>
    <cellStyle name="Accent4 6" xfId="284"/>
    <cellStyle name="Accent4 7" xfId="285"/>
    <cellStyle name="Accent4 8" xfId="286"/>
    <cellStyle name="Accent4 9" xfId="287"/>
    <cellStyle name="Accent5 10" xfId="288"/>
    <cellStyle name="Accent5 11" xfId="289"/>
    <cellStyle name="Accent5 12" xfId="290"/>
    <cellStyle name="Accent5 13" xfId="291"/>
    <cellStyle name="Accent5 14" xfId="292"/>
    <cellStyle name="Accent5 2" xfId="293"/>
    <cellStyle name="Accent5 3" xfId="294"/>
    <cellStyle name="Accent5 4" xfId="295"/>
    <cellStyle name="Accent5 5" xfId="296"/>
    <cellStyle name="Accent5 6" xfId="297"/>
    <cellStyle name="Accent5 7" xfId="298"/>
    <cellStyle name="Accent5 8" xfId="299"/>
    <cellStyle name="Accent5 9" xfId="300"/>
    <cellStyle name="Accent6 10" xfId="301"/>
    <cellStyle name="Accent6 11" xfId="302"/>
    <cellStyle name="Accent6 12" xfId="303"/>
    <cellStyle name="Accent6 13" xfId="304"/>
    <cellStyle name="Accent6 14" xfId="305"/>
    <cellStyle name="Accent6 2" xfId="306"/>
    <cellStyle name="Accent6 3" xfId="307"/>
    <cellStyle name="Accent6 4" xfId="308"/>
    <cellStyle name="Accent6 5" xfId="309"/>
    <cellStyle name="Accent6 6" xfId="310"/>
    <cellStyle name="Accent6 7" xfId="311"/>
    <cellStyle name="Accent6 8" xfId="312"/>
    <cellStyle name="Accent6 9" xfId="313"/>
    <cellStyle name="Bad 10" xfId="314"/>
    <cellStyle name="Bad 11" xfId="315"/>
    <cellStyle name="Bad 12" xfId="316"/>
    <cellStyle name="Bad 13" xfId="317"/>
    <cellStyle name="Bad 14" xfId="318"/>
    <cellStyle name="Bad 2" xfId="319"/>
    <cellStyle name="Bad 3" xfId="320"/>
    <cellStyle name="Bad 4" xfId="321"/>
    <cellStyle name="Bad 5" xfId="322"/>
    <cellStyle name="Bad 6" xfId="323"/>
    <cellStyle name="Bad 7" xfId="324"/>
    <cellStyle name="Bad 8" xfId="325"/>
    <cellStyle name="Bad 9" xfId="326"/>
    <cellStyle name="Calculation 10" xfId="327"/>
    <cellStyle name="Calculation 11" xfId="328"/>
    <cellStyle name="Calculation 12" xfId="329"/>
    <cellStyle name="Calculation 13" xfId="330"/>
    <cellStyle name="Calculation 14" xfId="331"/>
    <cellStyle name="Calculation 2" xfId="332"/>
    <cellStyle name="Calculation 3" xfId="333"/>
    <cellStyle name="Calculation 4" xfId="334"/>
    <cellStyle name="Calculation 5" xfId="335"/>
    <cellStyle name="Calculation 6" xfId="336"/>
    <cellStyle name="Calculation 7" xfId="337"/>
    <cellStyle name="Calculation 8" xfId="338"/>
    <cellStyle name="Calculation 9" xfId="339"/>
    <cellStyle name="Check Cell 10" xfId="340"/>
    <cellStyle name="Check Cell 11" xfId="341"/>
    <cellStyle name="Check Cell 12" xfId="342"/>
    <cellStyle name="Check Cell 13" xfId="343"/>
    <cellStyle name="Check Cell 14" xfId="344"/>
    <cellStyle name="Check Cell 2" xfId="345"/>
    <cellStyle name="Check Cell 3" xfId="346"/>
    <cellStyle name="Check Cell 4" xfId="347"/>
    <cellStyle name="Check Cell 5" xfId="348"/>
    <cellStyle name="Check Cell 6" xfId="349"/>
    <cellStyle name="Check Cell 7" xfId="350"/>
    <cellStyle name="Check Cell 8" xfId="351"/>
    <cellStyle name="Check Cell 9" xfId="352"/>
    <cellStyle name="Comma 2" xfId="353"/>
    <cellStyle name="Comma 2 2" xfId="354"/>
    <cellStyle name="Comma 3" xfId="355"/>
    <cellStyle name="Comma 3 2 2" xfId="356"/>
    <cellStyle name="Comma 4" xfId="357"/>
    <cellStyle name="Comma 5" xfId="358"/>
    <cellStyle name="Comma 6" xfId="359"/>
    <cellStyle name="Comma 7" xfId="360"/>
    <cellStyle name="Currency 2" xfId="361"/>
    <cellStyle name="Currency 3" xfId="362"/>
    <cellStyle name="Explanatory Text 10" xfId="363"/>
    <cellStyle name="Explanatory Text 11" xfId="364"/>
    <cellStyle name="Explanatory Text 12" xfId="365"/>
    <cellStyle name="Explanatory Text 13" xfId="366"/>
    <cellStyle name="Explanatory Text 14" xfId="367"/>
    <cellStyle name="Explanatory Text 2" xfId="368"/>
    <cellStyle name="Explanatory Text 3" xfId="369"/>
    <cellStyle name="Explanatory Text 4" xfId="370"/>
    <cellStyle name="Explanatory Text 5" xfId="371"/>
    <cellStyle name="Explanatory Text 6" xfId="372"/>
    <cellStyle name="Explanatory Text 7" xfId="373"/>
    <cellStyle name="Explanatory Text 8" xfId="374"/>
    <cellStyle name="Explanatory Text 9" xfId="375"/>
    <cellStyle name="Good 10" xfId="376"/>
    <cellStyle name="Good 11" xfId="377"/>
    <cellStyle name="Good 12" xfId="378"/>
    <cellStyle name="Good 13" xfId="379"/>
    <cellStyle name="Good 14" xfId="380"/>
    <cellStyle name="Good 2" xfId="381"/>
    <cellStyle name="Good 3" xfId="382"/>
    <cellStyle name="Good 4" xfId="383"/>
    <cellStyle name="Good 5" xfId="384"/>
    <cellStyle name="Good 6" xfId="385"/>
    <cellStyle name="Good 7" xfId="386"/>
    <cellStyle name="Good 8" xfId="387"/>
    <cellStyle name="Good 9" xfId="388"/>
    <cellStyle name="Heading 1 10" xfId="389"/>
    <cellStyle name="Heading 1 11" xfId="390"/>
    <cellStyle name="Heading 1 12" xfId="391"/>
    <cellStyle name="Heading 1 13" xfId="392"/>
    <cellStyle name="Heading 1 14" xfId="393"/>
    <cellStyle name="Heading 1 2" xfId="394"/>
    <cellStyle name="Heading 1 3" xfId="395"/>
    <cellStyle name="Heading 1 4" xfId="396"/>
    <cellStyle name="Heading 1 5" xfId="397"/>
    <cellStyle name="Heading 1 6" xfId="398"/>
    <cellStyle name="Heading 1 7" xfId="399"/>
    <cellStyle name="Heading 1 8" xfId="400"/>
    <cellStyle name="Heading 1 9" xfId="401"/>
    <cellStyle name="Heading 2 10" xfId="402"/>
    <cellStyle name="Heading 2 11" xfId="403"/>
    <cellStyle name="Heading 2 12" xfId="404"/>
    <cellStyle name="Heading 2 13" xfId="405"/>
    <cellStyle name="Heading 2 14" xfId="406"/>
    <cellStyle name="Heading 2 2" xfId="407"/>
    <cellStyle name="Heading 2 3" xfId="408"/>
    <cellStyle name="Heading 2 4" xfId="409"/>
    <cellStyle name="Heading 2 5" xfId="410"/>
    <cellStyle name="Heading 2 6" xfId="411"/>
    <cellStyle name="Heading 2 7" xfId="412"/>
    <cellStyle name="Heading 2 8" xfId="413"/>
    <cellStyle name="Heading 2 9" xfId="414"/>
    <cellStyle name="Heading 3 10" xfId="415"/>
    <cellStyle name="Heading 3 11" xfId="416"/>
    <cellStyle name="Heading 3 12" xfId="417"/>
    <cellStyle name="Heading 3 13" xfId="418"/>
    <cellStyle name="Heading 3 14" xfId="419"/>
    <cellStyle name="Heading 3 2" xfId="420"/>
    <cellStyle name="Heading 3 3" xfId="421"/>
    <cellStyle name="Heading 3 4" xfId="422"/>
    <cellStyle name="Heading 3 5" xfId="423"/>
    <cellStyle name="Heading 3 6" xfId="424"/>
    <cellStyle name="Heading 3 7" xfId="425"/>
    <cellStyle name="Heading 3 8" xfId="426"/>
    <cellStyle name="Heading 3 9" xfId="427"/>
    <cellStyle name="Heading 4 10" xfId="428"/>
    <cellStyle name="Heading 4 11" xfId="429"/>
    <cellStyle name="Heading 4 12" xfId="430"/>
    <cellStyle name="Heading 4 13" xfId="431"/>
    <cellStyle name="Heading 4 14" xfId="432"/>
    <cellStyle name="Heading 4 2" xfId="433"/>
    <cellStyle name="Heading 4 3" xfId="434"/>
    <cellStyle name="Heading 4 4" xfId="435"/>
    <cellStyle name="Heading 4 5" xfId="436"/>
    <cellStyle name="Heading 4 6" xfId="437"/>
    <cellStyle name="Heading 4 7" xfId="438"/>
    <cellStyle name="Heading 4 8" xfId="439"/>
    <cellStyle name="Heading 4 9" xfId="440"/>
    <cellStyle name="Input 10" xfId="441"/>
    <cellStyle name="Input 11" xfId="442"/>
    <cellStyle name="Input 12" xfId="443"/>
    <cellStyle name="Input 13" xfId="444"/>
    <cellStyle name="Input 14" xfId="445"/>
    <cellStyle name="Input 2" xfId="446"/>
    <cellStyle name="Input 3" xfId="447"/>
    <cellStyle name="Input 4" xfId="448"/>
    <cellStyle name="Input 5" xfId="449"/>
    <cellStyle name="Input 6" xfId="450"/>
    <cellStyle name="Input 7" xfId="451"/>
    <cellStyle name="Input 8" xfId="452"/>
    <cellStyle name="Input 9" xfId="453"/>
    <cellStyle name="Linked Cell 10" xfId="454"/>
    <cellStyle name="Linked Cell 11" xfId="455"/>
    <cellStyle name="Linked Cell 12" xfId="456"/>
    <cellStyle name="Linked Cell 13" xfId="457"/>
    <cellStyle name="Linked Cell 14" xfId="458"/>
    <cellStyle name="Linked Cell 2" xfId="459"/>
    <cellStyle name="Linked Cell 3" xfId="460"/>
    <cellStyle name="Linked Cell 4" xfId="461"/>
    <cellStyle name="Linked Cell 5" xfId="462"/>
    <cellStyle name="Linked Cell 6" xfId="463"/>
    <cellStyle name="Linked Cell 7" xfId="464"/>
    <cellStyle name="Linked Cell 8" xfId="465"/>
    <cellStyle name="Linked Cell 9" xfId="466"/>
    <cellStyle name="Neutral 10" xfId="467"/>
    <cellStyle name="Neutral 11" xfId="468"/>
    <cellStyle name="Neutral 12" xfId="469"/>
    <cellStyle name="Neutral 13" xfId="470"/>
    <cellStyle name="Neutral 14" xfId="471"/>
    <cellStyle name="Neutral 2" xfId="472"/>
    <cellStyle name="Neutral 3" xfId="473"/>
    <cellStyle name="Neutral 4" xfId="474"/>
    <cellStyle name="Neutral 5" xfId="475"/>
    <cellStyle name="Neutral 6" xfId="476"/>
    <cellStyle name="Neutral 7" xfId="477"/>
    <cellStyle name="Neutral 8" xfId="478"/>
    <cellStyle name="Neutral 9" xfId="479"/>
    <cellStyle name="Normal" xfId="0" builtinId="0"/>
    <cellStyle name="Normal 10" xfId="480"/>
    <cellStyle name="Normal 11" xfId="481"/>
    <cellStyle name="Normal 12" xfId="482"/>
    <cellStyle name="Normal 13" xfId="483"/>
    <cellStyle name="Normal 14" xfId="484"/>
    <cellStyle name="Normal 15" xfId="485"/>
    <cellStyle name="Normal 15 2" xfId="486"/>
    <cellStyle name="Normal 15 2 2" xfId="487"/>
    <cellStyle name="Normal 16" xfId="488"/>
    <cellStyle name="Normal 16 2 2" xfId="489"/>
    <cellStyle name="Normal 16_Активности_31.12.2010" xfId="490"/>
    <cellStyle name="Normal 17" xfId="491"/>
    <cellStyle name="Normal 18" xfId="492"/>
    <cellStyle name="Normal 19" xfId="493"/>
    <cellStyle name="Normal 2" xfId="494"/>
    <cellStyle name="Normal 2 2" xfId="495"/>
    <cellStyle name="Normal 2 2 2" xfId="496"/>
    <cellStyle name="Normal 2 3" xfId="497"/>
    <cellStyle name="Normal 2 4" xfId="498"/>
    <cellStyle name="Normal 2 4 2" xfId="499"/>
    <cellStyle name="Normal 2_Aneks-30.09.2008" xfId="500"/>
    <cellStyle name="Normal 20" xfId="501"/>
    <cellStyle name="Normal 20 2" xfId="603"/>
    <cellStyle name="Normal 21" xfId="502"/>
    <cellStyle name="Normal 24" xfId="503"/>
    <cellStyle name="Normal 3" xfId="504"/>
    <cellStyle name="Normal 3 10" xfId="505"/>
    <cellStyle name="Normal 3 2" xfId="506"/>
    <cellStyle name="Normal 3 3" xfId="507"/>
    <cellStyle name="Normal 3 4" xfId="508"/>
    <cellStyle name="Normal 3 5" xfId="509"/>
    <cellStyle name="Normal 3 6" xfId="510"/>
    <cellStyle name="Normal 3 7" xfId="511"/>
    <cellStyle name="Normal 3_aneks depoziti" xfId="512"/>
    <cellStyle name="Normal 30" xfId="513"/>
    <cellStyle name="Normal 4" xfId="514"/>
    <cellStyle name="Normal 4 2" xfId="515"/>
    <cellStyle name="Normal 5" xfId="516"/>
    <cellStyle name="Normal 6" xfId="517"/>
    <cellStyle name="Normal 7" xfId="518"/>
    <cellStyle name="Normal 8" xfId="519"/>
    <cellStyle name="Normal 9" xfId="520"/>
    <cellStyle name="Normal_X tabela- naselenie mesecni primanja" xfId="521"/>
    <cellStyle name="Note 10" xfId="522"/>
    <cellStyle name="Note 11" xfId="523"/>
    <cellStyle name="Note 12" xfId="524"/>
    <cellStyle name="Note 13" xfId="525"/>
    <cellStyle name="Note 14" xfId="526"/>
    <cellStyle name="Note 2" xfId="527"/>
    <cellStyle name="Note 3" xfId="528"/>
    <cellStyle name="Note 4" xfId="529"/>
    <cellStyle name="Note 5" xfId="530"/>
    <cellStyle name="Note 6" xfId="531"/>
    <cellStyle name="Note 7" xfId="532"/>
    <cellStyle name="Note 8" xfId="533"/>
    <cellStyle name="Note 9" xfId="534"/>
    <cellStyle name="Output 10" xfId="535"/>
    <cellStyle name="Output 11" xfId="536"/>
    <cellStyle name="Output 12" xfId="537"/>
    <cellStyle name="Output 13" xfId="538"/>
    <cellStyle name="Output 14" xfId="539"/>
    <cellStyle name="Output 2" xfId="540"/>
    <cellStyle name="Output 3" xfId="541"/>
    <cellStyle name="Output 4" xfId="542"/>
    <cellStyle name="Output 5" xfId="543"/>
    <cellStyle name="Output 6" xfId="544"/>
    <cellStyle name="Output 7" xfId="545"/>
    <cellStyle name="Output 8" xfId="546"/>
    <cellStyle name="Output 9" xfId="547"/>
    <cellStyle name="Percent" xfId="548" builtinId="5"/>
    <cellStyle name="Percent 10" xfId="549"/>
    <cellStyle name="Percent 2" xfId="550"/>
    <cellStyle name="Percent 2 2" xfId="551"/>
    <cellStyle name="Percent 2 3" xfId="552"/>
    <cellStyle name="Percent 2 4" xfId="553"/>
    <cellStyle name="Percent 2 5" xfId="554"/>
    <cellStyle name="Percent 2 6" xfId="555"/>
    <cellStyle name="Percent 2 7" xfId="556"/>
    <cellStyle name="Percent 3" xfId="557"/>
    <cellStyle name="Percent 3 2" xfId="558"/>
    <cellStyle name="Percent 4" xfId="559"/>
    <cellStyle name="Percent 5" xfId="560"/>
    <cellStyle name="Percent 6" xfId="561"/>
    <cellStyle name="Percent 7" xfId="562"/>
    <cellStyle name="Style 1" xfId="563"/>
    <cellStyle name="Title 10" xfId="564"/>
    <cellStyle name="Title 11" xfId="565"/>
    <cellStyle name="Title 12" xfId="566"/>
    <cellStyle name="Title 13" xfId="567"/>
    <cellStyle name="Title 14" xfId="568"/>
    <cellStyle name="Title 2" xfId="569"/>
    <cellStyle name="Title 3" xfId="570"/>
    <cellStyle name="Title 4" xfId="571"/>
    <cellStyle name="Title 5" xfId="572"/>
    <cellStyle name="Title 6" xfId="573"/>
    <cellStyle name="Title 7" xfId="574"/>
    <cellStyle name="Title 8" xfId="575"/>
    <cellStyle name="Title 9" xfId="576"/>
    <cellStyle name="Total 10" xfId="577"/>
    <cellStyle name="Total 11" xfId="578"/>
    <cellStyle name="Total 12" xfId="579"/>
    <cellStyle name="Total 13" xfId="580"/>
    <cellStyle name="Total 14" xfId="581"/>
    <cellStyle name="Total 2" xfId="582"/>
    <cellStyle name="Total 3" xfId="583"/>
    <cellStyle name="Total 4" xfId="584"/>
    <cellStyle name="Total 5" xfId="585"/>
    <cellStyle name="Total 6" xfId="586"/>
    <cellStyle name="Total 7" xfId="587"/>
    <cellStyle name="Total 8" xfId="588"/>
    <cellStyle name="Total 9" xfId="589"/>
    <cellStyle name="Warning Text 10" xfId="590"/>
    <cellStyle name="Warning Text 11" xfId="591"/>
    <cellStyle name="Warning Text 12" xfId="592"/>
    <cellStyle name="Warning Text 13" xfId="593"/>
    <cellStyle name="Warning Text 14" xfId="594"/>
    <cellStyle name="Warning Text 2" xfId="595"/>
    <cellStyle name="Warning Text 3" xfId="596"/>
    <cellStyle name="Warning Text 4" xfId="597"/>
    <cellStyle name="Warning Text 5" xfId="598"/>
    <cellStyle name="Warning Text 6" xfId="599"/>
    <cellStyle name="Warning Text 7" xfId="600"/>
    <cellStyle name="Warning Text 8" xfId="601"/>
    <cellStyle name="Warning Text 9" xfId="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Documents%20and%20Settings\EmilijaD\Local%20Settings\Temporary%20Internet%20Files\Content.Outlook\037ZRMBF\Aktivnosti%20presmetki_30%2006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nkarskaRegulativa\EmilijaD\Izvestai\Kvartalni\2011\KNBIFO_po%20zavrsna%2031.03.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nkarskaRegulativa\EmilijaD\Izvestai\Kvartalni\2011\30.06.2011\&#1044;&#1077;&#1087;&#1086;&#1079;&#1080;&#1090;&#1085;&#1072;%20&#1072;&#1082;&#1090;&#1080;&#1074;&#1085;&#1086;&#1089;&#1090;\Copy%20of%20kn%20bifo%2030.06.2011-%20pomosno%20so%20presmetk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nkarskaRegulativa\EmilijaD\Izvestai\Kvartalni\2011\30.06.2011\&#1040;&#1082;&#1090;&#1080;&#1074;&#1085;&#1086;&#1089;&#1090;&#1080;\Aktivnosti%20presmetki_30.06.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 i rast "/>
      <sheetName val="Fin. pos. po grupi"/>
      <sheetName val="BDP po zemji"/>
      <sheetName val="Stapki na porast"/>
      <sheetName val="Структура на актива и пасива"/>
      <sheetName val="Struktura na A i P_06 2011"/>
      <sheetName val="нерезиденти"/>
      <sheetName val="валутна структура А и П"/>
      <sheetName val="рочна структура А и П "/>
      <sheetName val="структура по групи банки"/>
      <sheetName val="grupi banki tabela"/>
      <sheetName val="Кн бифо 30.06.2011"/>
      <sheetName val="Knbifo 30.06.2011 средено"/>
      <sheetName val="пазарно учество по групи АНЕКС"/>
      <sheetName val="А2 А (2)"/>
      <sheetName val="А2 П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461">
          <cell r="AA3461">
            <v>4810599</v>
          </cell>
          <cell r="AD3461">
            <v>147314337</v>
          </cell>
          <cell r="AE3461">
            <v>44378755</v>
          </cell>
        </row>
        <row r="3761">
          <cell r="AA3761">
            <v>7171864</v>
          </cell>
          <cell r="AD3761">
            <v>172618375</v>
          </cell>
          <cell r="AE3761">
            <v>40324095</v>
          </cell>
        </row>
      </sheetData>
      <sheetData sheetId="12">
        <row r="3454">
          <cell r="Y3454">
            <v>228798070</v>
          </cell>
          <cell r="Z3454">
            <v>76151295</v>
          </cell>
          <cell r="AA3454">
            <v>12212330</v>
          </cell>
        </row>
      </sheetData>
      <sheetData sheetId="13" refreshError="1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ptKNBIFOSiteBankiStPozSm 2 "/>
    </sheetNames>
    <sheetDataSet>
      <sheetData sheetId="0">
        <row r="3359">
          <cell r="W3359">
            <v>308880693</v>
          </cell>
        </row>
        <row r="3696">
          <cell r="Z3696">
            <v>0.7387819912996223</v>
          </cell>
          <cell r="AA3696">
            <v>0.58957109989578527</v>
          </cell>
          <cell r="AB3696">
            <v>0.55857340322850479</v>
          </cell>
        </row>
        <row r="3697">
          <cell r="Z3697">
            <v>0.22359904223932317</v>
          </cell>
          <cell r="AA3697">
            <v>0.37734369305485027</v>
          </cell>
          <cell r="AB3697">
            <v>0.35249422930469793</v>
          </cell>
        </row>
        <row r="3698">
          <cell r="Z3698">
            <v>3.7618966461054573E-2</v>
          </cell>
          <cell r="AA3698">
            <v>3.3085207049364448E-2</v>
          </cell>
          <cell r="AB3698">
            <v>8.8932367466797349E-2</v>
          </cell>
        </row>
        <row r="3700">
          <cell r="Z3700">
            <v>0.3238037492879598</v>
          </cell>
          <cell r="AA3700">
            <v>0.32687368422522478</v>
          </cell>
          <cell r="AB3700">
            <v>0.35977883211230821</v>
          </cell>
        </row>
        <row r="3701">
          <cell r="Z3701">
            <v>0.51644458612051314</v>
          </cell>
          <cell r="AA3701">
            <v>0.49399385324017464</v>
          </cell>
          <cell r="AB3701">
            <v>0.5460131408336083</v>
          </cell>
        </row>
        <row r="3702">
          <cell r="Z3702">
            <v>0.15975166459152706</v>
          </cell>
          <cell r="AA3702">
            <v>0.17913246253460055</v>
          </cell>
          <cell r="AB3702">
            <v>9.420802705408346E-2</v>
          </cell>
        </row>
        <row r="3704">
          <cell r="Z3704">
            <v>0.45297479027973386</v>
          </cell>
          <cell r="AA3704">
            <v>0.38339645018336482</v>
          </cell>
          <cell r="AB3704">
            <v>0.63544864903486531</v>
          </cell>
        </row>
        <row r="3705">
          <cell r="Z3705">
            <v>1.0620336799206542E-2</v>
          </cell>
          <cell r="AA3705">
            <v>4.4397088318130891E-2</v>
          </cell>
          <cell r="AB3705">
            <v>6.7621044534014088E-2</v>
          </cell>
        </row>
        <row r="3706">
          <cell r="Z3706">
            <v>0.53640487292105965</v>
          </cell>
          <cell r="AA3706">
            <v>0.57220646149850429</v>
          </cell>
          <cell r="AB3706">
            <v>0.29693030643112062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ptKNBIFOSiteBankiStPozSm"/>
    </sheetNames>
    <sheetDataSet>
      <sheetData sheetId="0">
        <row r="3711">
          <cell r="W3711">
            <v>18566192</v>
          </cell>
        </row>
        <row r="3793">
          <cell r="AA3793">
            <v>0.56442871755515722</v>
          </cell>
          <cell r="AD3793">
            <v>0.72294561340876951</v>
          </cell>
          <cell r="AE3793">
            <v>0.66092717021919523</v>
          </cell>
        </row>
        <row r="3794">
          <cell r="AA3794">
            <v>0.32516023728280402</v>
          </cell>
          <cell r="AD3794">
            <v>0.24223448981025339</v>
          </cell>
          <cell r="AE3794">
            <v>0.29490692847539418</v>
          </cell>
        </row>
        <row r="3795">
          <cell r="AA3795">
            <v>0.11041104516203877</v>
          </cell>
          <cell r="AD3795">
            <v>3.4819896780977112E-2</v>
          </cell>
          <cell r="AE3795">
            <v>4.4165901305410572E-2</v>
          </cell>
        </row>
        <row r="3797">
          <cell r="AA3797">
            <v>0.31109095208721194</v>
          </cell>
          <cell r="AD3797">
            <v>0.34321616108366215</v>
          </cell>
          <cell r="AE3797">
            <v>0.34138678127804234</v>
          </cell>
        </row>
        <row r="3798">
          <cell r="AA3798">
            <v>0.57038114498545989</v>
          </cell>
          <cell r="AD3798">
            <v>0.49519415299790653</v>
          </cell>
          <cell r="AE3798">
            <v>0.44800139965943436</v>
          </cell>
        </row>
        <row r="3799">
          <cell r="AA3799">
            <v>0.11852790292732823</v>
          </cell>
          <cell r="AD3799">
            <v>0.16158968591843134</v>
          </cell>
          <cell r="AE3799">
            <v>0.2106118190625233</v>
          </cell>
        </row>
        <row r="3801">
          <cell r="AA3801">
            <v>0.6597901187194849</v>
          </cell>
          <cell r="AD3801">
            <v>0.45317468664619281</v>
          </cell>
          <cell r="AE3801">
            <v>0.44422844455653626</v>
          </cell>
        </row>
        <row r="3802">
          <cell r="AA3802">
            <v>6.0130532313496188E-2</v>
          </cell>
          <cell r="AD3802">
            <v>4.7639945631512285E-3</v>
          </cell>
        </row>
        <row r="3803">
          <cell r="AA3803">
            <v>0.28007934896701892</v>
          </cell>
          <cell r="AD3803">
            <v>0.542061318790656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 i rast "/>
      <sheetName val="Fin. pos. po grupi"/>
      <sheetName val="BDP po zemji"/>
      <sheetName val="Stapki na porast"/>
      <sheetName val="Структура на актива и пасива"/>
      <sheetName val="Struktura na A i P_06 2011"/>
      <sheetName val="нерезиденти"/>
      <sheetName val="валутна структура А и П"/>
      <sheetName val="рочна структура А и П "/>
      <sheetName val="структура по групи банки"/>
      <sheetName val="grupi banki tabela"/>
      <sheetName val="Кн бифо 30.06.2011"/>
      <sheetName val="Knbifo 30.06.2011 средено"/>
      <sheetName val="пазарно учество по групи АНЕКС"/>
      <sheetName val="А2 А (2)"/>
      <sheetName val="А2 П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806">
          <cell r="AE3806">
            <v>1.4150125377891308E-2</v>
          </cell>
        </row>
        <row r="3807">
          <cell r="AE3807">
            <v>0.54162143006557251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92"/>
  <sheetViews>
    <sheetView workbookViewId="0">
      <selection activeCell="B244" sqref="B244:E244"/>
    </sheetView>
  </sheetViews>
  <sheetFormatPr defaultColWidth="12.28515625" defaultRowHeight="12.75"/>
  <cols>
    <col min="1" max="1" width="0.140625" style="1" customWidth="1"/>
    <col min="2" max="2" width="1.42578125" style="2" customWidth="1"/>
    <col min="3" max="3" width="2.140625" style="2" customWidth="1"/>
    <col min="4" max="4" width="2.42578125" style="2" customWidth="1"/>
    <col min="5" max="5" width="59.85546875" style="2" customWidth="1"/>
    <col min="6" max="6" width="11" style="3" customWidth="1"/>
    <col min="7" max="7" width="12.140625" style="3" customWidth="1"/>
    <col min="8" max="8" width="9.85546875" style="3" customWidth="1"/>
    <col min="9" max="9" width="11" style="3" customWidth="1"/>
    <col min="10" max="10" width="10.85546875" style="3" customWidth="1"/>
    <col min="11" max="11" width="11.42578125" style="3" customWidth="1"/>
    <col min="12" max="12" width="11" style="3" customWidth="1"/>
    <col min="13" max="13" width="11.85546875" style="3" customWidth="1"/>
    <col min="14" max="32" width="9.140625" style="3" customWidth="1"/>
    <col min="33" max="248" width="9.140625" style="2" customWidth="1"/>
    <col min="249" max="249" width="0.140625" style="2" customWidth="1"/>
    <col min="250" max="250" width="1.42578125" style="2" customWidth="1"/>
    <col min="251" max="251" width="2.140625" style="2" customWidth="1"/>
    <col min="252" max="252" width="2.42578125" style="2" customWidth="1"/>
    <col min="253" max="253" width="59.42578125" style="2" customWidth="1"/>
    <col min="254" max="254" width="16" style="2" customWidth="1"/>
    <col min="255" max="255" width="14.5703125" style="2" customWidth="1"/>
    <col min="256" max="16384" width="12.28515625" style="2"/>
  </cols>
  <sheetData>
    <row r="1" spans="1:32">
      <c r="I1" s="13"/>
      <c r="L1" s="1309" t="s">
        <v>404</v>
      </c>
      <c r="M1" s="1309"/>
    </row>
    <row r="2" spans="1:32">
      <c r="M2" s="2"/>
    </row>
    <row r="3" spans="1:32" ht="12.75" customHeight="1">
      <c r="B3" s="1310" t="s">
        <v>0</v>
      </c>
      <c r="C3" s="1310"/>
      <c r="D3" s="1310"/>
      <c r="E3" s="1310"/>
      <c r="F3" s="1310"/>
      <c r="G3" s="1310"/>
      <c r="H3" s="1310"/>
      <c r="I3" s="1310"/>
      <c r="J3" s="1310"/>
      <c r="K3" s="1310"/>
      <c r="L3" s="1310"/>
      <c r="M3" s="1310"/>
    </row>
    <row r="4" spans="1:32" ht="12.75" customHeight="1">
      <c r="B4" s="1000"/>
      <c r="C4" s="1000"/>
      <c r="D4" s="1000"/>
      <c r="E4" s="1000"/>
      <c r="F4" s="1000"/>
      <c r="G4" s="1000"/>
      <c r="H4" s="1000"/>
      <c r="I4" s="1000"/>
      <c r="J4" s="1000"/>
      <c r="K4" s="1000"/>
      <c r="L4" s="1000"/>
      <c r="M4" s="1000"/>
    </row>
    <row r="5" spans="1:32" ht="13.5" thickBot="1">
      <c r="L5" s="1300" t="s">
        <v>1</v>
      </c>
      <c r="M5" s="1300"/>
    </row>
    <row r="6" spans="1:32" ht="44.25" customHeight="1" thickBot="1">
      <c r="A6" s="4"/>
      <c r="B6" s="1301" t="s">
        <v>2</v>
      </c>
      <c r="C6" s="1301"/>
      <c r="D6" s="1301"/>
      <c r="E6" s="1302"/>
      <c r="F6" s="1304">
        <v>40633</v>
      </c>
      <c r="G6" s="1305"/>
      <c r="H6" s="1305"/>
      <c r="I6" s="1306"/>
      <c r="J6" s="1304">
        <v>40724</v>
      </c>
      <c r="K6" s="1305"/>
      <c r="L6" s="1305"/>
      <c r="M6" s="1306"/>
    </row>
    <row r="7" spans="1:32" ht="44.25" customHeight="1" thickBot="1">
      <c r="A7" s="132"/>
      <c r="B7" s="1303"/>
      <c r="C7" s="1303"/>
      <c r="D7" s="1303"/>
      <c r="E7" s="1303"/>
      <c r="F7" s="5" t="s">
        <v>3</v>
      </c>
      <c r="G7" s="6" t="s">
        <v>4</v>
      </c>
      <c r="H7" s="7" t="s">
        <v>5</v>
      </c>
      <c r="I7" s="4" t="s">
        <v>6</v>
      </c>
      <c r="J7" s="5" t="s">
        <v>3</v>
      </c>
      <c r="K7" s="6" t="s">
        <v>4</v>
      </c>
      <c r="L7" s="7" t="s">
        <v>5</v>
      </c>
      <c r="M7" s="4" t="s">
        <v>6</v>
      </c>
    </row>
    <row r="8" spans="1:32" s="14" customFormat="1" ht="12.75" customHeight="1" thickBot="1">
      <c r="A8" s="8"/>
      <c r="B8" s="1307" t="s">
        <v>7</v>
      </c>
      <c r="C8" s="1308"/>
      <c r="D8" s="1308"/>
      <c r="E8" s="1308"/>
      <c r="F8" s="9">
        <v>21261.657999999999</v>
      </c>
      <c r="G8" s="10">
        <v>10711.007</v>
      </c>
      <c r="H8" s="11">
        <v>1188.6859999999999</v>
      </c>
      <c r="I8" s="12">
        <v>33161.351000000002</v>
      </c>
      <c r="J8" s="9">
        <v>24334.741000000002</v>
      </c>
      <c r="K8" s="10">
        <v>8091.7849999999999</v>
      </c>
      <c r="L8" s="11">
        <v>1141.9580000000001</v>
      </c>
      <c r="M8" s="12">
        <v>33568.483999999997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ht="12.75" customHeight="1">
      <c r="A9" s="15"/>
      <c r="B9" s="1321" t="s">
        <v>8</v>
      </c>
      <c r="C9" s="1322"/>
      <c r="D9" s="1322"/>
      <c r="E9" s="1322"/>
      <c r="F9" s="16">
        <v>10787.355</v>
      </c>
      <c r="G9" s="17">
        <v>5786.4740000000002</v>
      </c>
      <c r="H9" s="18">
        <v>911.36199999999997</v>
      </c>
      <c r="I9" s="19">
        <v>17485.190999999999</v>
      </c>
      <c r="J9" s="16">
        <v>11827.754000000001</v>
      </c>
      <c r="K9" s="17">
        <v>4306.2939999999999</v>
      </c>
      <c r="L9" s="18">
        <v>828.68700000000001</v>
      </c>
      <c r="M9" s="19">
        <v>16962.735000000001</v>
      </c>
    </row>
    <row r="10" spans="1:32" ht="12.75" customHeight="1">
      <c r="A10" s="15"/>
      <c r="B10" s="1313" t="s">
        <v>9</v>
      </c>
      <c r="C10" s="1314"/>
      <c r="D10" s="1314"/>
      <c r="E10" s="1314"/>
      <c r="F10" s="20">
        <v>1284.7850000000001</v>
      </c>
      <c r="G10" s="21">
        <v>749.69600000000003</v>
      </c>
      <c r="H10" s="22">
        <v>86.563000000000002</v>
      </c>
      <c r="I10" s="23">
        <v>2121.0439999999999</v>
      </c>
      <c r="J10" s="20">
        <v>1884.53</v>
      </c>
      <c r="K10" s="21">
        <v>683.98199999999997</v>
      </c>
      <c r="L10" s="22">
        <v>104.941</v>
      </c>
      <c r="M10" s="23">
        <v>2673.453</v>
      </c>
    </row>
    <row r="11" spans="1:32" ht="12.75" customHeight="1">
      <c r="A11" s="15"/>
      <c r="B11" s="1313" t="s">
        <v>10</v>
      </c>
      <c r="C11" s="1314"/>
      <c r="D11" s="1314"/>
      <c r="E11" s="1314"/>
      <c r="F11" s="20">
        <v>0.19900000000000001</v>
      </c>
      <c r="G11" s="21">
        <v>0.50600000000000001</v>
      </c>
      <c r="H11" s="22">
        <v>0</v>
      </c>
      <c r="I11" s="23">
        <v>0.70499999999999996</v>
      </c>
      <c r="J11" s="20">
        <v>0.2</v>
      </c>
      <c r="K11" s="21">
        <v>0.50600000000000001</v>
      </c>
      <c r="L11" s="22">
        <v>0</v>
      </c>
      <c r="M11" s="23">
        <v>0.70599999999999996</v>
      </c>
    </row>
    <row r="12" spans="1:32" ht="12.75" customHeight="1">
      <c r="A12" s="15"/>
      <c r="B12" s="1313" t="s">
        <v>11</v>
      </c>
      <c r="C12" s="1314"/>
      <c r="D12" s="1314"/>
      <c r="E12" s="1314"/>
      <c r="F12" s="20">
        <v>12.606999999999999</v>
      </c>
      <c r="G12" s="21">
        <v>22.245999999999999</v>
      </c>
      <c r="H12" s="22">
        <v>0.29699999999999999</v>
      </c>
      <c r="I12" s="23">
        <v>35.15</v>
      </c>
      <c r="J12" s="20">
        <v>17.001000000000001</v>
      </c>
      <c r="K12" s="21">
        <v>7.12</v>
      </c>
      <c r="L12" s="22">
        <v>0.121</v>
      </c>
      <c r="M12" s="23">
        <v>24.242000000000001</v>
      </c>
    </row>
    <row r="13" spans="1:32" ht="15.75" customHeight="1" thickBot="1">
      <c r="A13" s="24"/>
      <c r="B13" s="1315" t="s">
        <v>12</v>
      </c>
      <c r="C13" s="1316"/>
      <c r="D13" s="1316"/>
      <c r="E13" s="1316"/>
      <c r="F13" s="25">
        <v>9176.7119999999995</v>
      </c>
      <c r="G13" s="26">
        <v>4152.085</v>
      </c>
      <c r="H13" s="27">
        <v>190.464</v>
      </c>
      <c r="I13" s="28">
        <v>13519.261</v>
      </c>
      <c r="J13" s="25">
        <v>10605.255999999999</v>
      </c>
      <c r="K13" s="26">
        <v>3093.8829999999998</v>
      </c>
      <c r="L13" s="27">
        <v>208.209</v>
      </c>
      <c r="M13" s="28">
        <v>13907.348</v>
      </c>
    </row>
    <row r="14" spans="1:32" s="14" customFormat="1" ht="12.75" customHeight="1" thickBot="1">
      <c r="A14" s="29"/>
      <c r="B14" s="1307" t="s">
        <v>13</v>
      </c>
      <c r="C14" s="1308"/>
      <c r="D14" s="1308"/>
      <c r="E14" s="1308"/>
      <c r="F14" s="30">
        <v>451.89400000000001</v>
      </c>
      <c r="G14" s="31">
        <v>186.33799999999999</v>
      </c>
      <c r="H14" s="32">
        <v>0</v>
      </c>
      <c r="I14" s="33">
        <v>638.23199999999997</v>
      </c>
      <c r="J14" s="30">
        <v>1033.021</v>
      </c>
      <c r="K14" s="31">
        <v>188.49700000000001</v>
      </c>
      <c r="L14" s="32">
        <v>0</v>
      </c>
      <c r="M14" s="33">
        <v>1221.518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ht="27" customHeight="1">
      <c r="A15" s="15"/>
      <c r="B15" s="1311" t="s">
        <v>14</v>
      </c>
      <c r="C15" s="1312"/>
      <c r="D15" s="1312"/>
      <c r="E15" s="1312"/>
      <c r="F15" s="16">
        <v>125.371</v>
      </c>
      <c r="G15" s="17">
        <v>9.5069999999999997</v>
      </c>
      <c r="H15" s="18">
        <v>0</v>
      </c>
      <c r="I15" s="19">
        <v>134.87799999999999</v>
      </c>
      <c r="J15" s="16">
        <v>27.844999999999999</v>
      </c>
      <c r="K15" s="17">
        <v>9.5449999999999999</v>
      </c>
      <c r="L15" s="18">
        <v>0</v>
      </c>
      <c r="M15" s="19">
        <v>37.39</v>
      </c>
    </row>
    <row r="16" spans="1:32" ht="27" customHeight="1">
      <c r="A16" s="15"/>
      <c r="B16" s="1313" t="s">
        <v>15</v>
      </c>
      <c r="C16" s="1314"/>
      <c r="D16" s="1314"/>
      <c r="E16" s="1314"/>
      <c r="F16" s="20">
        <v>76.739000000000004</v>
      </c>
      <c r="G16" s="21">
        <v>176.83099999999999</v>
      </c>
      <c r="H16" s="22">
        <v>0</v>
      </c>
      <c r="I16" s="23">
        <v>253.57</v>
      </c>
      <c r="J16" s="20">
        <v>84.24</v>
      </c>
      <c r="K16" s="21">
        <v>178.952</v>
      </c>
      <c r="L16" s="22">
        <v>0</v>
      </c>
      <c r="M16" s="23">
        <v>263.19200000000001</v>
      </c>
    </row>
    <row r="17" spans="1:32" ht="27" customHeight="1" thickBot="1">
      <c r="A17" s="15"/>
      <c r="B17" s="1315" t="s">
        <v>16</v>
      </c>
      <c r="C17" s="1316"/>
      <c r="D17" s="1316"/>
      <c r="E17" s="1316"/>
      <c r="F17" s="25">
        <v>249.78399999999999</v>
      </c>
      <c r="G17" s="26">
        <v>0</v>
      </c>
      <c r="H17" s="34">
        <v>0</v>
      </c>
      <c r="I17" s="28">
        <v>249.78399999999999</v>
      </c>
      <c r="J17" s="25">
        <v>920.93600000000004</v>
      </c>
      <c r="K17" s="26">
        <v>0</v>
      </c>
      <c r="L17" s="34">
        <v>0</v>
      </c>
      <c r="M17" s="28">
        <v>920.93600000000004</v>
      </c>
    </row>
    <row r="18" spans="1:32" s="14" customFormat="1" ht="27.75" customHeight="1" thickBot="1">
      <c r="A18" s="29"/>
      <c r="B18" s="1307" t="s">
        <v>17</v>
      </c>
      <c r="C18" s="1308"/>
      <c r="D18" s="1308"/>
      <c r="E18" s="1317"/>
      <c r="F18" s="35">
        <v>1E-3</v>
      </c>
      <c r="G18" s="35">
        <v>0</v>
      </c>
      <c r="H18" s="36">
        <v>0</v>
      </c>
      <c r="I18" s="19">
        <v>1E-3</v>
      </c>
      <c r="J18" s="37">
        <v>0</v>
      </c>
      <c r="K18" s="37">
        <v>0</v>
      </c>
      <c r="L18" s="38">
        <v>0</v>
      </c>
      <c r="M18" s="39"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ht="27" hidden="1" customHeight="1" thickBot="1">
      <c r="A19" s="40"/>
      <c r="B19" s="1318" t="s">
        <v>18</v>
      </c>
      <c r="C19" s="1319"/>
      <c r="D19" s="1319"/>
      <c r="E19" s="1320"/>
      <c r="F19" s="41">
        <v>0</v>
      </c>
      <c r="G19" s="42">
        <v>0</v>
      </c>
      <c r="H19" s="43">
        <v>0</v>
      </c>
      <c r="I19" s="44">
        <v>0</v>
      </c>
      <c r="J19" s="41"/>
      <c r="K19" s="42"/>
      <c r="L19" s="43"/>
      <c r="M19" s="44"/>
    </row>
    <row r="20" spans="1:32" s="14" customFormat="1" ht="27.75" customHeight="1" thickBot="1">
      <c r="A20" s="45"/>
      <c r="B20" s="1307" t="s">
        <v>19</v>
      </c>
      <c r="C20" s="1308"/>
      <c r="D20" s="1308"/>
      <c r="E20" s="1317"/>
      <c r="F20" s="9">
        <v>0</v>
      </c>
      <c r="G20" s="10">
        <v>0</v>
      </c>
      <c r="H20" s="11">
        <v>0</v>
      </c>
      <c r="I20" s="12">
        <v>0</v>
      </c>
      <c r="J20" s="46">
        <v>0</v>
      </c>
      <c r="K20" s="46">
        <v>0</v>
      </c>
      <c r="L20" s="47">
        <v>0</v>
      </c>
      <c r="M20" s="48"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ht="27" hidden="1" customHeight="1">
      <c r="A21" s="15" t="s">
        <v>20</v>
      </c>
      <c r="B21" s="1321" t="s">
        <v>21</v>
      </c>
      <c r="C21" s="1322"/>
      <c r="D21" s="1322"/>
      <c r="E21" s="1333"/>
      <c r="F21" s="17">
        <v>0</v>
      </c>
      <c r="G21" s="17">
        <v>0</v>
      </c>
      <c r="H21" s="18">
        <v>0</v>
      </c>
      <c r="I21" s="19">
        <v>0</v>
      </c>
      <c r="J21" s="49">
        <v>0</v>
      </c>
      <c r="K21" s="49">
        <v>0</v>
      </c>
      <c r="L21" s="50">
        <v>0</v>
      </c>
      <c r="M21" s="51">
        <v>0</v>
      </c>
    </row>
    <row r="22" spans="1:32" ht="27" hidden="1" customHeight="1">
      <c r="A22" s="15" t="s">
        <v>22</v>
      </c>
      <c r="B22" s="1326" t="s">
        <v>23</v>
      </c>
      <c r="C22" s="1327"/>
      <c r="D22" s="1327"/>
      <c r="E22" s="1328"/>
      <c r="F22" s="21">
        <v>0</v>
      </c>
      <c r="G22" s="21">
        <v>0</v>
      </c>
      <c r="H22" s="22">
        <v>0</v>
      </c>
      <c r="I22" s="23">
        <v>0</v>
      </c>
      <c r="J22" s="52">
        <v>0</v>
      </c>
      <c r="K22" s="52">
        <v>0</v>
      </c>
      <c r="L22" s="50">
        <v>0</v>
      </c>
      <c r="M22" s="51">
        <v>0</v>
      </c>
    </row>
    <row r="23" spans="1:32" ht="27" hidden="1" customHeight="1">
      <c r="A23" s="15" t="s">
        <v>24</v>
      </c>
      <c r="B23" s="1326" t="s">
        <v>25</v>
      </c>
      <c r="C23" s="1327"/>
      <c r="D23" s="1327"/>
      <c r="E23" s="1328"/>
      <c r="F23" s="21">
        <v>0</v>
      </c>
      <c r="G23" s="21">
        <v>0</v>
      </c>
      <c r="H23" s="22">
        <v>0</v>
      </c>
      <c r="I23" s="23">
        <v>0</v>
      </c>
      <c r="J23" s="52">
        <v>0</v>
      </c>
      <c r="K23" s="52">
        <v>0</v>
      </c>
      <c r="L23" s="50">
        <v>0</v>
      </c>
      <c r="M23" s="51">
        <v>0</v>
      </c>
    </row>
    <row r="24" spans="1:32" ht="27" hidden="1" customHeight="1" thickBot="1">
      <c r="A24" s="15" t="s">
        <v>26</v>
      </c>
      <c r="B24" s="1326" t="s">
        <v>27</v>
      </c>
      <c r="C24" s="1327"/>
      <c r="D24" s="1327"/>
      <c r="E24" s="1328"/>
      <c r="F24" s="21">
        <v>0</v>
      </c>
      <c r="G24" s="21">
        <v>0</v>
      </c>
      <c r="H24" s="22">
        <v>0</v>
      </c>
      <c r="I24" s="23">
        <v>0</v>
      </c>
      <c r="J24" s="52">
        <v>0</v>
      </c>
      <c r="K24" s="52">
        <v>0</v>
      </c>
      <c r="L24" s="50">
        <v>0</v>
      </c>
      <c r="M24" s="51">
        <v>0</v>
      </c>
    </row>
    <row r="25" spans="1:32" ht="27" hidden="1" customHeight="1" thickBot="1">
      <c r="A25" s="15" t="s">
        <v>28</v>
      </c>
      <c r="B25" s="1326" t="s">
        <v>29</v>
      </c>
      <c r="C25" s="1327"/>
      <c r="D25" s="1327"/>
      <c r="E25" s="1328"/>
      <c r="F25" s="21">
        <v>0</v>
      </c>
      <c r="G25" s="21">
        <v>0</v>
      </c>
      <c r="H25" s="22">
        <v>0</v>
      </c>
      <c r="I25" s="23">
        <v>0</v>
      </c>
      <c r="J25" s="52">
        <v>0</v>
      </c>
      <c r="K25" s="52">
        <v>0</v>
      </c>
      <c r="L25" s="50">
        <v>0</v>
      </c>
      <c r="M25" s="51">
        <v>0</v>
      </c>
    </row>
    <row r="26" spans="1:32" ht="27" hidden="1" customHeight="1">
      <c r="A26" s="15" t="s">
        <v>30</v>
      </c>
      <c r="B26" s="1334" t="s">
        <v>31</v>
      </c>
      <c r="C26" s="1335"/>
      <c r="D26" s="1335"/>
      <c r="E26" s="1336"/>
      <c r="F26" s="21">
        <v>0</v>
      </c>
      <c r="G26" s="21">
        <v>0</v>
      </c>
      <c r="H26" s="22">
        <v>0</v>
      </c>
      <c r="I26" s="23">
        <v>0</v>
      </c>
      <c r="J26" s="52">
        <v>0</v>
      </c>
      <c r="K26" s="52">
        <v>0</v>
      </c>
      <c r="L26" s="54">
        <v>0</v>
      </c>
      <c r="M26" s="55">
        <v>0</v>
      </c>
    </row>
    <row r="27" spans="1:32" s="14" customFormat="1" ht="27.75" customHeight="1" thickBot="1">
      <c r="A27" s="29"/>
      <c r="B27" s="1323" t="s">
        <v>32</v>
      </c>
      <c r="C27" s="1324"/>
      <c r="D27" s="1324"/>
      <c r="E27" s="1325"/>
      <c r="F27" s="56">
        <v>0</v>
      </c>
      <c r="G27" s="56">
        <v>0</v>
      </c>
      <c r="H27" s="57">
        <v>0</v>
      </c>
      <c r="I27" s="23">
        <v>0</v>
      </c>
      <c r="J27" s="58">
        <v>2E-3</v>
      </c>
      <c r="K27" s="58">
        <v>0</v>
      </c>
      <c r="L27" s="59">
        <v>0</v>
      </c>
      <c r="M27" s="48">
        <v>2E-3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ht="27" hidden="1" customHeight="1">
      <c r="A28" s="60" t="s">
        <v>33</v>
      </c>
      <c r="B28" s="1326" t="s">
        <v>34</v>
      </c>
      <c r="C28" s="1327"/>
      <c r="D28" s="1327"/>
      <c r="E28" s="1328"/>
      <c r="F28" s="61">
        <v>0</v>
      </c>
      <c r="G28" s="61">
        <v>0</v>
      </c>
      <c r="H28" s="62">
        <v>0</v>
      </c>
      <c r="I28" s="23">
        <v>0</v>
      </c>
      <c r="J28" s="61"/>
      <c r="K28" s="61"/>
      <c r="L28" s="62"/>
      <c r="M28" s="23"/>
    </row>
    <row r="29" spans="1:32" ht="27" hidden="1" customHeight="1">
      <c r="A29" s="60"/>
      <c r="B29" s="1004"/>
      <c r="C29" s="1329" t="s">
        <v>35</v>
      </c>
      <c r="D29" s="1330"/>
      <c r="E29" s="1331"/>
      <c r="F29" s="61">
        <v>0</v>
      </c>
      <c r="G29" s="61">
        <v>0</v>
      </c>
      <c r="H29" s="62">
        <v>0</v>
      </c>
      <c r="I29" s="23">
        <v>0</v>
      </c>
      <c r="J29" s="61"/>
      <c r="K29" s="61"/>
      <c r="L29" s="62"/>
      <c r="M29" s="23"/>
    </row>
    <row r="30" spans="1:32" ht="27" hidden="1" customHeight="1">
      <c r="A30" s="60"/>
      <c r="B30" s="1004"/>
      <c r="C30" s="1329" t="s">
        <v>36</v>
      </c>
      <c r="D30" s="1330"/>
      <c r="E30" s="1331"/>
      <c r="F30" s="61">
        <v>0</v>
      </c>
      <c r="G30" s="61">
        <v>0</v>
      </c>
      <c r="H30" s="62">
        <v>0</v>
      </c>
      <c r="I30" s="23">
        <v>0</v>
      </c>
      <c r="J30" s="61"/>
      <c r="K30" s="61"/>
      <c r="L30" s="62"/>
      <c r="M30" s="23"/>
    </row>
    <row r="31" spans="1:32" ht="27" hidden="1" customHeight="1">
      <c r="A31" s="60" t="s">
        <v>37</v>
      </c>
      <c r="B31" s="1332" t="s">
        <v>38</v>
      </c>
      <c r="C31" s="1330"/>
      <c r="D31" s="1330"/>
      <c r="E31" s="1331"/>
      <c r="F31" s="61">
        <v>0</v>
      </c>
      <c r="G31" s="61">
        <v>0</v>
      </c>
      <c r="H31" s="62">
        <v>0</v>
      </c>
      <c r="I31" s="23">
        <v>0</v>
      </c>
      <c r="J31" s="61"/>
      <c r="K31" s="61"/>
      <c r="L31" s="62"/>
      <c r="M31" s="23"/>
    </row>
    <row r="32" spans="1:32" ht="27" hidden="1" customHeight="1">
      <c r="A32" s="60"/>
      <c r="B32" s="1004"/>
      <c r="C32" s="1329" t="s">
        <v>35</v>
      </c>
      <c r="D32" s="1330"/>
      <c r="E32" s="1331"/>
      <c r="F32" s="61">
        <v>0</v>
      </c>
      <c r="G32" s="61">
        <v>0</v>
      </c>
      <c r="H32" s="62">
        <v>0</v>
      </c>
      <c r="I32" s="23">
        <v>0</v>
      </c>
      <c r="J32" s="61"/>
      <c r="K32" s="61"/>
      <c r="L32" s="62"/>
      <c r="M32" s="23"/>
    </row>
    <row r="33" spans="1:32" ht="27" hidden="1" customHeight="1">
      <c r="A33" s="60"/>
      <c r="B33" s="1004"/>
      <c r="C33" s="1329" t="s">
        <v>36</v>
      </c>
      <c r="D33" s="1330"/>
      <c r="E33" s="1331"/>
      <c r="F33" s="61">
        <v>0</v>
      </c>
      <c r="G33" s="61">
        <v>0</v>
      </c>
      <c r="H33" s="62">
        <v>0</v>
      </c>
      <c r="I33" s="23">
        <v>0</v>
      </c>
      <c r="J33" s="61"/>
      <c r="K33" s="61"/>
      <c r="L33" s="62"/>
      <c r="M33" s="23"/>
    </row>
    <row r="34" spans="1:32" ht="27" hidden="1" customHeight="1">
      <c r="A34" s="60" t="s">
        <v>39</v>
      </c>
      <c r="B34" s="1004"/>
      <c r="C34" s="1329" t="s">
        <v>40</v>
      </c>
      <c r="D34" s="1330"/>
      <c r="E34" s="1331"/>
      <c r="F34" s="61">
        <v>0</v>
      </c>
      <c r="G34" s="61">
        <v>0</v>
      </c>
      <c r="H34" s="62">
        <v>0</v>
      </c>
      <c r="I34" s="23">
        <v>0</v>
      </c>
      <c r="J34" s="61"/>
      <c r="K34" s="61"/>
      <c r="L34" s="62"/>
      <c r="M34" s="23"/>
    </row>
    <row r="35" spans="1:32" ht="27" hidden="1" customHeight="1">
      <c r="A35" s="60"/>
      <c r="B35" s="1004"/>
      <c r="C35" s="1329" t="s">
        <v>35</v>
      </c>
      <c r="D35" s="1330"/>
      <c r="E35" s="1331"/>
      <c r="F35" s="61">
        <v>0</v>
      </c>
      <c r="G35" s="61">
        <v>0</v>
      </c>
      <c r="H35" s="62">
        <v>0</v>
      </c>
      <c r="I35" s="23">
        <v>0</v>
      </c>
      <c r="J35" s="61"/>
      <c r="K35" s="61"/>
      <c r="L35" s="62"/>
      <c r="M35" s="23"/>
    </row>
    <row r="36" spans="1:32" ht="27" hidden="1" customHeight="1">
      <c r="A36" s="60"/>
      <c r="B36" s="1010"/>
      <c r="C36" s="1341" t="s">
        <v>36</v>
      </c>
      <c r="D36" s="1342"/>
      <c r="E36" s="1343"/>
      <c r="F36" s="63">
        <v>0</v>
      </c>
      <c r="G36" s="63">
        <v>0</v>
      </c>
      <c r="H36" s="64">
        <v>0</v>
      </c>
      <c r="I36" s="65">
        <v>0</v>
      </c>
      <c r="J36" s="63"/>
      <c r="K36" s="63"/>
      <c r="L36" s="64"/>
      <c r="M36" s="65"/>
    </row>
    <row r="37" spans="1:32" s="14" customFormat="1" ht="27.75" customHeight="1" thickBot="1">
      <c r="A37" s="29"/>
      <c r="B37" s="1307" t="s">
        <v>41</v>
      </c>
      <c r="C37" s="1308"/>
      <c r="D37" s="1308"/>
      <c r="E37" s="1317"/>
      <c r="F37" s="9">
        <v>4116.2629999999999</v>
      </c>
      <c r="G37" s="10">
        <v>3409.7159999999999</v>
      </c>
      <c r="H37" s="11">
        <v>1735.277</v>
      </c>
      <c r="I37" s="12">
        <v>9261.2559999999994</v>
      </c>
      <c r="J37" s="9">
        <v>5203.9849999999997</v>
      </c>
      <c r="K37" s="10">
        <v>3162.5479999999998</v>
      </c>
      <c r="L37" s="11">
        <v>1974.04</v>
      </c>
      <c r="M37" s="12">
        <v>10340.573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ht="27" hidden="1" customHeight="1">
      <c r="A38" s="15"/>
      <c r="B38" s="1340" t="s">
        <v>42</v>
      </c>
      <c r="C38" s="1327"/>
      <c r="D38" s="1327"/>
      <c r="E38" s="1328"/>
      <c r="F38" s="17">
        <v>0</v>
      </c>
      <c r="G38" s="17">
        <v>0</v>
      </c>
      <c r="H38" s="18">
        <v>0</v>
      </c>
      <c r="I38" s="19">
        <v>0</v>
      </c>
      <c r="J38" s="17">
        <v>0</v>
      </c>
      <c r="K38" s="17">
        <v>0</v>
      </c>
      <c r="L38" s="18">
        <v>0</v>
      </c>
      <c r="M38" s="19">
        <v>0</v>
      </c>
    </row>
    <row r="39" spans="1:32" ht="27.75" customHeight="1">
      <c r="A39" s="15"/>
      <c r="B39" s="1313" t="s">
        <v>43</v>
      </c>
      <c r="C39" s="1314"/>
      <c r="D39" s="1314"/>
      <c r="E39" s="1337"/>
      <c r="F39" s="21">
        <v>0</v>
      </c>
      <c r="G39" s="21">
        <v>49.561</v>
      </c>
      <c r="H39" s="22">
        <v>148.90899999999999</v>
      </c>
      <c r="I39" s="23">
        <v>198.47</v>
      </c>
      <c r="J39" s="21">
        <v>591.57600000000002</v>
      </c>
      <c r="K39" s="21">
        <v>49.561</v>
      </c>
      <c r="L39" s="22">
        <v>267.33</v>
      </c>
      <c r="M39" s="23">
        <v>908.46699999999998</v>
      </c>
    </row>
    <row r="40" spans="1:32" ht="27" customHeight="1">
      <c r="A40" s="15"/>
      <c r="B40" s="1313" t="s">
        <v>44</v>
      </c>
      <c r="C40" s="1314"/>
      <c r="D40" s="1314"/>
      <c r="E40" s="1337"/>
      <c r="F40" s="21">
        <v>1347.164</v>
      </c>
      <c r="G40" s="21">
        <v>3360.1550000000002</v>
      </c>
      <c r="H40" s="22">
        <v>1586.3679999999999</v>
      </c>
      <c r="I40" s="23">
        <v>6293.6869999999999</v>
      </c>
      <c r="J40" s="21">
        <v>2095.5790000000002</v>
      </c>
      <c r="K40" s="21">
        <v>3112.9870000000001</v>
      </c>
      <c r="L40" s="22">
        <v>1706.71</v>
      </c>
      <c r="M40" s="23">
        <v>6915.2759999999998</v>
      </c>
    </row>
    <row r="41" spans="1:32" ht="27" customHeight="1" thickBot="1">
      <c r="A41" s="15"/>
      <c r="B41" s="1313" t="s">
        <v>45</v>
      </c>
      <c r="C41" s="1314"/>
      <c r="D41" s="1314"/>
      <c r="E41" s="1337"/>
      <c r="F41" s="21">
        <v>2461.518</v>
      </c>
      <c r="G41" s="21">
        <v>0</v>
      </c>
      <c r="H41" s="22">
        <v>0</v>
      </c>
      <c r="I41" s="23">
        <v>2461.518</v>
      </c>
      <c r="J41" s="21">
        <v>2208.73</v>
      </c>
      <c r="K41" s="21">
        <v>0</v>
      </c>
      <c r="L41" s="22">
        <v>0</v>
      </c>
      <c r="M41" s="23">
        <v>2208.73</v>
      </c>
    </row>
    <row r="42" spans="1:32" ht="27" hidden="1" customHeight="1">
      <c r="A42" s="15"/>
      <c r="B42" s="1315" t="s">
        <v>46</v>
      </c>
      <c r="C42" s="1316"/>
      <c r="D42" s="1316"/>
      <c r="E42" s="1338"/>
      <c r="F42" s="21">
        <v>0</v>
      </c>
      <c r="G42" s="21">
        <v>0</v>
      </c>
      <c r="H42" s="22">
        <v>0</v>
      </c>
      <c r="I42" s="23">
        <v>0</v>
      </c>
      <c r="J42" s="21">
        <v>0</v>
      </c>
      <c r="K42" s="21">
        <v>0</v>
      </c>
      <c r="L42" s="22">
        <v>0</v>
      </c>
      <c r="M42" s="23">
        <v>0</v>
      </c>
    </row>
    <row r="43" spans="1:32" ht="27" customHeight="1" thickBot="1">
      <c r="A43" s="15"/>
      <c r="B43" s="1311" t="s">
        <v>46</v>
      </c>
      <c r="C43" s="1312"/>
      <c r="D43" s="1312"/>
      <c r="E43" s="1339"/>
      <c r="F43" s="25">
        <v>307.58100000000002</v>
      </c>
      <c r="G43" s="26">
        <v>0</v>
      </c>
      <c r="H43" s="27">
        <v>0</v>
      </c>
      <c r="I43" s="28">
        <v>307.58100000000002</v>
      </c>
      <c r="J43" s="25">
        <v>308.10000000000002</v>
      </c>
      <c r="K43" s="26">
        <v>0</v>
      </c>
      <c r="L43" s="27">
        <v>0</v>
      </c>
      <c r="M43" s="28">
        <v>308.10000000000002</v>
      </c>
    </row>
    <row r="44" spans="1:32" ht="27" hidden="1" customHeight="1">
      <c r="A44" s="15"/>
      <c r="B44" s="1340" t="s">
        <v>47</v>
      </c>
      <c r="C44" s="1327"/>
      <c r="D44" s="1327"/>
      <c r="E44" s="1328"/>
      <c r="F44" s="17"/>
      <c r="G44" s="17"/>
      <c r="H44" s="18"/>
      <c r="I44" s="19"/>
      <c r="J44" s="17"/>
      <c r="K44" s="17"/>
      <c r="L44" s="18"/>
      <c r="M44" s="19"/>
    </row>
    <row r="45" spans="1:32" ht="12.75" hidden="1" customHeight="1">
      <c r="A45" s="15"/>
      <c r="B45" s="1344" t="s">
        <v>48</v>
      </c>
      <c r="C45" s="1335"/>
      <c r="D45" s="1335"/>
      <c r="E45" s="1336"/>
      <c r="F45" s="21"/>
      <c r="G45" s="21"/>
      <c r="H45" s="22"/>
      <c r="I45" s="23"/>
      <c r="J45" s="21"/>
      <c r="K45" s="21"/>
      <c r="L45" s="22"/>
      <c r="M45" s="23"/>
    </row>
    <row r="46" spans="1:32" s="14" customFormat="1" ht="15.75" customHeight="1" thickBot="1">
      <c r="A46" s="29"/>
      <c r="B46" s="1307" t="s">
        <v>49</v>
      </c>
      <c r="C46" s="1308"/>
      <c r="D46" s="1308"/>
      <c r="E46" s="1317"/>
      <c r="F46" s="56">
        <v>19967.337</v>
      </c>
      <c r="G46" s="56">
        <v>7298.2259999999997</v>
      </c>
      <c r="H46" s="66">
        <v>1396.4369999999999</v>
      </c>
      <c r="I46" s="23">
        <v>28662</v>
      </c>
      <c r="J46" s="56">
        <v>19526.719000000001</v>
      </c>
      <c r="K46" s="56">
        <v>3812.848</v>
      </c>
      <c r="L46" s="66">
        <v>1634.3720000000001</v>
      </c>
      <c r="M46" s="23">
        <v>24973.938999999998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ht="27" hidden="1" customHeight="1">
      <c r="A47" s="15"/>
      <c r="B47" s="1345" t="s">
        <v>50</v>
      </c>
      <c r="C47" s="1322"/>
      <c r="D47" s="1322"/>
      <c r="E47" s="1333"/>
      <c r="F47" s="67">
        <v>0</v>
      </c>
      <c r="G47" s="67">
        <v>0</v>
      </c>
      <c r="H47" s="68">
        <v>0</v>
      </c>
      <c r="I47" s="65">
        <v>0</v>
      </c>
      <c r="J47" s="67">
        <v>308.10000000000002</v>
      </c>
      <c r="K47" s="67">
        <v>0</v>
      </c>
      <c r="L47" s="68">
        <v>0</v>
      </c>
      <c r="M47" s="65">
        <v>308.10000000000002</v>
      </c>
    </row>
    <row r="48" spans="1:32" ht="27" customHeight="1">
      <c r="A48" s="15"/>
      <c r="B48" s="1313" t="s">
        <v>51</v>
      </c>
      <c r="C48" s="1314"/>
      <c r="D48" s="1314"/>
      <c r="E48" s="1337"/>
      <c r="F48" s="69">
        <v>10242.227000000001</v>
      </c>
      <c r="G48" s="70">
        <v>3094.9459999999999</v>
      </c>
      <c r="H48" s="71">
        <v>407.43599999999998</v>
      </c>
      <c r="I48" s="72">
        <v>13744.609</v>
      </c>
      <c r="J48" s="69">
        <v>9026.7939999999999</v>
      </c>
      <c r="K48" s="70">
        <v>1847.0709999999999</v>
      </c>
      <c r="L48" s="71">
        <v>441.62799999999999</v>
      </c>
      <c r="M48" s="72">
        <v>11315.493</v>
      </c>
    </row>
    <row r="49" spans="1:32" ht="27" customHeight="1">
      <c r="A49" s="15"/>
      <c r="B49" s="1313" t="s">
        <v>52</v>
      </c>
      <c r="C49" s="1314"/>
      <c r="D49" s="1314"/>
      <c r="E49" s="1337"/>
      <c r="F49" s="21">
        <v>8785.5120000000006</v>
      </c>
      <c r="G49" s="21">
        <v>3754.134</v>
      </c>
      <c r="H49" s="22">
        <v>938.36099999999999</v>
      </c>
      <c r="I49" s="23">
        <v>13478.007</v>
      </c>
      <c r="J49" s="21">
        <v>9635.0010000000002</v>
      </c>
      <c r="K49" s="21">
        <v>1527.47</v>
      </c>
      <c r="L49" s="22">
        <v>1139.0719999999999</v>
      </c>
      <c r="M49" s="23">
        <v>12301.543</v>
      </c>
    </row>
    <row r="50" spans="1:32" ht="27" hidden="1" customHeight="1">
      <c r="A50" s="15"/>
      <c r="B50" s="1326" t="s">
        <v>53</v>
      </c>
      <c r="C50" s="1327"/>
      <c r="D50" s="1327"/>
      <c r="E50" s="1328"/>
      <c r="F50" s="21">
        <v>0</v>
      </c>
      <c r="G50" s="21">
        <v>0</v>
      </c>
      <c r="H50" s="22">
        <v>0</v>
      </c>
      <c r="I50" s="23">
        <v>0</v>
      </c>
      <c r="J50" s="21">
        <v>0</v>
      </c>
      <c r="K50" s="21">
        <v>0</v>
      </c>
      <c r="L50" s="22">
        <v>0</v>
      </c>
      <c r="M50" s="23">
        <v>0</v>
      </c>
    </row>
    <row r="51" spans="1:32" ht="27" hidden="1" customHeight="1">
      <c r="A51" s="15"/>
      <c r="B51" s="1326" t="s">
        <v>54</v>
      </c>
      <c r="C51" s="1327"/>
      <c r="D51" s="1327"/>
      <c r="E51" s="1328"/>
      <c r="F51" s="21">
        <v>0</v>
      </c>
      <c r="G51" s="21">
        <v>0</v>
      </c>
      <c r="H51" s="22">
        <v>0</v>
      </c>
      <c r="I51" s="23">
        <v>0</v>
      </c>
      <c r="J51" s="21">
        <v>0</v>
      </c>
      <c r="K51" s="21">
        <v>0</v>
      </c>
      <c r="L51" s="22">
        <v>0</v>
      </c>
      <c r="M51" s="23">
        <v>0</v>
      </c>
    </row>
    <row r="52" spans="1:32" ht="27" hidden="1" customHeight="1">
      <c r="A52" s="15"/>
      <c r="B52" s="1326" t="s">
        <v>55</v>
      </c>
      <c r="C52" s="1327"/>
      <c r="D52" s="1327"/>
      <c r="E52" s="1328"/>
      <c r="F52" s="21">
        <v>0</v>
      </c>
      <c r="G52" s="21">
        <v>0</v>
      </c>
      <c r="H52" s="22">
        <v>0</v>
      </c>
      <c r="I52" s="23">
        <v>0</v>
      </c>
      <c r="J52" s="21">
        <v>0</v>
      </c>
      <c r="K52" s="21">
        <v>0</v>
      </c>
      <c r="L52" s="22">
        <v>0</v>
      </c>
      <c r="M52" s="23">
        <v>0</v>
      </c>
    </row>
    <row r="53" spans="1:32" ht="27" hidden="1" customHeight="1">
      <c r="A53" s="15"/>
      <c r="B53" s="1313" t="s">
        <v>56</v>
      </c>
      <c r="C53" s="1314"/>
      <c r="D53" s="1314"/>
      <c r="E53" s="1337"/>
      <c r="F53" s="21">
        <v>0</v>
      </c>
      <c r="G53" s="21">
        <v>6.0000000000000001E-3</v>
      </c>
      <c r="H53" s="22">
        <v>0</v>
      </c>
      <c r="I53" s="23">
        <v>6.0000000000000001E-3</v>
      </c>
      <c r="J53" s="21">
        <v>0</v>
      </c>
      <c r="K53" s="21">
        <v>6.0000000000000001E-3</v>
      </c>
      <c r="L53" s="22">
        <v>0</v>
      </c>
      <c r="M53" s="23">
        <v>6.0000000000000001E-3</v>
      </c>
    </row>
    <row r="54" spans="1:32" ht="27" customHeight="1">
      <c r="A54" s="15"/>
      <c r="B54" s="1313" t="s">
        <v>57</v>
      </c>
      <c r="C54" s="1314"/>
      <c r="D54" s="1314"/>
      <c r="E54" s="1337"/>
      <c r="F54" s="21">
        <v>426.786</v>
      </c>
      <c r="G54" s="21">
        <v>250.90700000000001</v>
      </c>
      <c r="H54" s="22">
        <v>6.3339999999999996</v>
      </c>
      <c r="I54" s="23">
        <v>684.02700000000004</v>
      </c>
      <c r="J54" s="21">
        <v>320.41000000000003</v>
      </c>
      <c r="K54" s="21">
        <v>251.97</v>
      </c>
      <c r="L54" s="22">
        <v>5.4210000000000003</v>
      </c>
      <c r="M54" s="23">
        <v>577.80100000000004</v>
      </c>
    </row>
    <row r="55" spans="1:32" ht="27" hidden="1" customHeight="1">
      <c r="A55" s="15"/>
      <c r="B55" s="1326" t="s">
        <v>58</v>
      </c>
      <c r="C55" s="1327"/>
      <c r="D55" s="1327"/>
      <c r="E55" s="1328"/>
      <c r="F55" s="21">
        <v>0</v>
      </c>
      <c r="G55" s="21">
        <v>0</v>
      </c>
      <c r="H55" s="22">
        <v>0</v>
      </c>
      <c r="I55" s="23">
        <v>0</v>
      </c>
      <c r="J55" s="21">
        <v>0</v>
      </c>
      <c r="K55" s="21">
        <v>0</v>
      </c>
      <c r="L55" s="22">
        <v>0</v>
      </c>
      <c r="M55" s="23">
        <v>0</v>
      </c>
    </row>
    <row r="56" spans="1:32" ht="27" customHeight="1">
      <c r="A56" s="15"/>
      <c r="B56" s="1313" t="s">
        <v>59</v>
      </c>
      <c r="C56" s="1314"/>
      <c r="D56" s="1314"/>
      <c r="E56" s="1337"/>
      <c r="F56" s="21">
        <v>307.58100000000002</v>
      </c>
      <c r="G56" s="21">
        <v>0</v>
      </c>
      <c r="H56" s="22">
        <v>0</v>
      </c>
      <c r="I56" s="23">
        <v>307.58100000000002</v>
      </c>
      <c r="J56" s="21">
        <v>308.10000000000002</v>
      </c>
      <c r="K56" s="21">
        <v>0</v>
      </c>
      <c r="L56" s="22">
        <v>0</v>
      </c>
      <c r="M56" s="23">
        <v>308.10000000000002</v>
      </c>
    </row>
    <row r="57" spans="1:32" ht="27" hidden="1" customHeight="1">
      <c r="A57" s="15"/>
      <c r="B57" s="1326" t="s">
        <v>60</v>
      </c>
      <c r="C57" s="1327"/>
      <c r="D57" s="1327"/>
      <c r="E57" s="1328"/>
      <c r="F57" s="21">
        <v>0</v>
      </c>
      <c r="G57" s="21">
        <v>0</v>
      </c>
      <c r="H57" s="22">
        <v>0</v>
      </c>
      <c r="I57" s="23">
        <v>0</v>
      </c>
      <c r="J57" s="21">
        <v>0</v>
      </c>
      <c r="K57" s="21">
        <v>0</v>
      </c>
      <c r="L57" s="22">
        <v>0</v>
      </c>
      <c r="M57" s="23">
        <v>0</v>
      </c>
    </row>
    <row r="58" spans="1:32" ht="27" hidden="1" customHeight="1">
      <c r="A58" s="15"/>
      <c r="B58" s="1326" t="s">
        <v>61</v>
      </c>
      <c r="C58" s="1327"/>
      <c r="D58" s="1327"/>
      <c r="E58" s="1328"/>
      <c r="F58" s="21">
        <v>0</v>
      </c>
      <c r="G58" s="21">
        <v>0</v>
      </c>
      <c r="H58" s="22">
        <v>0</v>
      </c>
      <c r="I58" s="23">
        <v>0</v>
      </c>
      <c r="J58" s="21">
        <v>0</v>
      </c>
      <c r="K58" s="21">
        <v>0</v>
      </c>
      <c r="L58" s="22">
        <v>0</v>
      </c>
      <c r="M58" s="23">
        <v>0</v>
      </c>
    </row>
    <row r="59" spans="1:32" ht="27" customHeight="1">
      <c r="A59" s="15"/>
      <c r="B59" s="1313" t="s">
        <v>62</v>
      </c>
      <c r="C59" s="1314"/>
      <c r="D59" s="1314"/>
      <c r="E59" s="1337"/>
      <c r="F59" s="21">
        <v>3.601</v>
      </c>
      <c r="G59" s="21">
        <v>29.859000000000002</v>
      </c>
      <c r="H59" s="22">
        <v>3.1539999999999999</v>
      </c>
      <c r="I59" s="23">
        <v>36.613999999999997</v>
      </c>
      <c r="J59" s="21">
        <v>3.5630000000000002</v>
      </c>
      <c r="K59" s="21">
        <v>29.869</v>
      </c>
      <c r="L59" s="22">
        <v>3.2589999999999999</v>
      </c>
      <c r="M59" s="23">
        <v>36.691000000000003</v>
      </c>
    </row>
    <row r="60" spans="1:32" ht="27" customHeight="1">
      <c r="A60" s="15"/>
      <c r="B60" s="1313" t="s">
        <v>63</v>
      </c>
      <c r="C60" s="1314"/>
      <c r="D60" s="1314"/>
      <c r="E60" s="1337"/>
      <c r="F60" s="21">
        <v>3.476</v>
      </c>
      <c r="G60" s="21">
        <v>25.585999999999999</v>
      </c>
      <c r="H60" s="22">
        <v>0</v>
      </c>
      <c r="I60" s="23">
        <v>29.062000000000001</v>
      </c>
      <c r="J60" s="21">
        <v>3.476</v>
      </c>
      <c r="K60" s="21">
        <v>25.585999999999999</v>
      </c>
      <c r="L60" s="22">
        <v>0</v>
      </c>
      <c r="M60" s="23">
        <v>29.062000000000001</v>
      </c>
    </row>
    <row r="61" spans="1:32" ht="27" customHeight="1">
      <c r="A61" s="15"/>
      <c r="B61" s="1313" t="s">
        <v>64</v>
      </c>
      <c r="C61" s="1314"/>
      <c r="D61" s="1314"/>
      <c r="E61" s="1337"/>
      <c r="F61" s="21">
        <v>195.86799999999999</v>
      </c>
      <c r="G61" s="21">
        <v>140.77799999999999</v>
      </c>
      <c r="H61" s="22">
        <v>41.152000000000001</v>
      </c>
      <c r="I61" s="23">
        <v>377.798</v>
      </c>
      <c r="J61" s="21">
        <v>227.09399999999999</v>
      </c>
      <c r="K61" s="21">
        <v>128.91</v>
      </c>
      <c r="L61" s="22">
        <v>44.991999999999997</v>
      </c>
      <c r="M61" s="23">
        <v>400.99599999999998</v>
      </c>
    </row>
    <row r="62" spans="1:32" ht="27" customHeight="1" thickBot="1">
      <c r="A62" s="15"/>
      <c r="B62" s="1313" t="s">
        <v>65</v>
      </c>
      <c r="C62" s="1314"/>
      <c r="D62" s="1314"/>
      <c r="E62" s="1337"/>
      <c r="F62" s="21">
        <v>2.286</v>
      </c>
      <c r="G62" s="21">
        <v>2.0099999999999998</v>
      </c>
      <c r="H62" s="22">
        <v>0</v>
      </c>
      <c r="I62" s="23">
        <v>4.2960000000000003</v>
      </c>
      <c r="J62" s="21">
        <v>2.2810000000000001</v>
      </c>
      <c r="K62" s="21">
        <v>1.966</v>
      </c>
      <c r="L62" s="22">
        <v>0</v>
      </c>
      <c r="M62" s="23">
        <v>4.2469999999999999</v>
      </c>
    </row>
    <row r="63" spans="1:32" ht="27" hidden="1" customHeight="1">
      <c r="A63" s="15" t="s">
        <v>66</v>
      </c>
      <c r="B63" s="1329" t="s">
        <v>67</v>
      </c>
      <c r="C63" s="1330"/>
      <c r="D63" s="1330"/>
      <c r="E63" s="1331"/>
      <c r="F63" s="73"/>
      <c r="G63" s="73"/>
      <c r="H63" s="74"/>
      <c r="I63" s="75"/>
      <c r="J63" s="73"/>
      <c r="K63" s="73"/>
      <c r="L63" s="74"/>
      <c r="M63" s="75"/>
    </row>
    <row r="64" spans="1:32" s="14" customFormat="1" ht="12.75" customHeight="1" thickBot="1">
      <c r="A64" s="29"/>
      <c r="B64" s="1323" t="s">
        <v>68</v>
      </c>
      <c r="C64" s="1324"/>
      <c r="D64" s="1324"/>
      <c r="E64" s="1325"/>
      <c r="F64" s="9">
        <v>6900</v>
      </c>
      <c r="G64" s="10">
        <v>1670</v>
      </c>
      <c r="H64" s="11">
        <v>20</v>
      </c>
      <c r="I64" s="12">
        <v>8590</v>
      </c>
      <c r="J64" s="9">
        <v>9450</v>
      </c>
      <c r="K64" s="10">
        <v>1310</v>
      </c>
      <c r="L64" s="11">
        <v>20</v>
      </c>
      <c r="M64" s="12">
        <v>10780</v>
      </c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ht="12.75" hidden="1" customHeight="1">
      <c r="A65" s="15" t="s">
        <v>69</v>
      </c>
      <c r="B65" s="1326" t="s">
        <v>70</v>
      </c>
      <c r="C65" s="1327"/>
      <c r="D65" s="1327"/>
      <c r="E65" s="1328"/>
      <c r="F65" s="17">
        <v>0</v>
      </c>
      <c r="G65" s="17">
        <v>0</v>
      </c>
      <c r="H65" s="18">
        <v>0</v>
      </c>
      <c r="I65" s="19">
        <v>0</v>
      </c>
      <c r="J65" s="17"/>
      <c r="K65" s="17"/>
      <c r="L65" s="18"/>
      <c r="M65" s="19"/>
    </row>
    <row r="66" spans="1:32" ht="13.5" customHeight="1" thickBot="1">
      <c r="A66" s="15"/>
      <c r="B66" s="1326" t="s">
        <v>71</v>
      </c>
      <c r="C66" s="1327"/>
      <c r="D66" s="1327"/>
      <c r="E66" s="1328"/>
      <c r="F66" s="21">
        <v>6900</v>
      </c>
      <c r="G66" s="21">
        <v>1670</v>
      </c>
      <c r="H66" s="22">
        <v>20</v>
      </c>
      <c r="I66" s="23">
        <v>8590</v>
      </c>
      <c r="J66" s="21">
        <v>9450</v>
      </c>
      <c r="K66" s="21">
        <v>1310</v>
      </c>
      <c r="L66" s="22">
        <v>20</v>
      </c>
      <c r="M66" s="23">
        <v>10780</v>
      </c>
    </row>
    <row r="67" spans="1:32" ht="27" hidden="1" customHeight="1">
      <c r="A67" s="15"/>
      <c r="B67" s="1326" t="s">
        <v>72</v>
      </c>
      <c r="C67" s="1327"/>
      <c r="D67" s="1327"/>
      <c r="E67" s="1328"/>
      <c r="F67" s="52"/>
      <c r="G67" s="52"/>
      <c r="H67" s="50"/>
      <c r="I67" s="51"/>
      <c r="J67" s="52"/>
      <c r="K67" s="52"/>
      <c r="L67" s="50"/>
      <c r="M67" s="51"/>
    </row>
    <row r="68" spans="1:32" ht="27" hidden="1" customHeight="1">
      <c r="A68" s="15"/>
      <c r="B68" s="1326" t="s">
        <v>73</v>
      </c>
      <c r="C68" s="1327"/>
      <c r="D68" s="1327"/>
      <c r="E68" s="1328"/>
      <c r="F68" s="52"/>
      <c r="G68" s="52"/>
      <c r="H68" s="50"/>
      <c r="I68" s="51"/>
      <c r="J68" s="52"/>
      <c r="K68" s="52"/>
      <c r="L68" s="50"/>
      <c r="M68" s="51"/>
    </row>
    <row r="69" spans="1:32" ht="27" hidden="1" customHeight="1" thickBot="1">
      <c r="A69" s="15"/>
      <c r="B69" s="1349" t="s">
        <v>74</v>
      </c>
      <c r="C69" s="1350"/>
      <c r="D69" s="1350"/>
      <c r="E69" s="1351"/>
      <c r="F69" s="76"/>
      <c r="G69" s="76"/>
      <c r="H69" s="54"/>
      <c r="I69" s="55"/>
      <c r="J69" s="76"/>
      <c r="K69" s="76"/>
      <c r="L69" s="54"/>
      <c r="M69" s="55"/>
    </row>
    <row r="70" spans="1:32" s="14" customFormat="1" ht="12.75" customHeight="1" thickBot="1">
      <c r="A70" s="29"/>
      <c r="B70" s="1352" t="s">
        <v>75</v>
      </c>
      <c r="C70" s="1353"/>
      <c r="D70" s="1353"/>
      <c r="E70" s="1354"/>
      <c r="F70" s="9">
        <v>23842.832999999999</v>
      </c>
      <c r="G70" s="10">
        <v>15285.391</v>
      </c>
      <c r="H70" s="11">
        <v>1204.675</v>
      </c>
      <c r="I70" s="12">
        <v>40332.898999999998</v>
      </c>
      <c r="J70" s="9">
        <v>25994.920999999998</v>
      </c>
      <c r="K70" s="10">
        <v>14479.525</v>
      </c>
      <c r="L70" s="11">
        <v>1361.5809999999999</v>
      </c>
      <c r="M70" s="12">
        <v>41836.027000000002</v>
      </c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</row>
    <row r="71" spans="1:32" s="79" customFormat="1" ht="12.75" customHeight="1">
      <c r="A71" s="15"/>
      <c r="B71" s="1355" t="s">
        <v>76</v>
      </c>
      <c r="C71" s="1356"/>
      <c r="D71" s="1356"/>
      <c r="E71" s="1357"/>
      <c r="F71" s="77">
        <v>678.50300000000004</v>
      </c>
      <c r="G71" s="77">
        <v>259.01400000000001</v>
      </c>
      <c r="H71" s="78">
        <v>116.16500000000001</v>
      </c>
      <c r="I71" s="19">
        <v>1053.682</v>
      </c>
      <c r="J71" s="77">
        <v>870.86699999999996</v>
      </c>
      <c r="K71" s="77">
        <v>128.465</v>
      </c>
      <c r="L71" s="78">
        <v>152.28299999999999</v>
      </c>
      <c r="M71" s="19">
        <v>1151.615</v>
      </c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ht="12.75" customHeight="1">
      <c r="A72" s="15"/>
      <c r="B72" s="1004"/>
      <c r="C72" s="1346" t="s">
        <v>76</v>
      </c>
      <c r="D72" s="1347"/>
      <c r="E72" s="1348"/>
      <c r="F72" s="21">
        <v>684.73400000000004</v>
      </c>
      <c r="G72" s="21">
        <v>259.80700000000002</v>
      </c>
      <c r="H72" s="22">
        <v>116.253</v>
      </c>
      <c r="I72" s="23">
        <v>1060.7940000000001</v>
      </c>
      <c r="J72" s="21">
        <v>877.25099999999998</v>
      </c>
      <c r="K72" s="21">
        <v>129.46600000000001</v>
      </c>
      <c r="L72" s="22">
        <v>152.31399999999999</v>
      </c>
      <c r="M72" s="23">
        <v>1159.0309999999999</v>
      </c>
    </row>
    <row r="73" spans="1:32" ht="12.75" hidden="1" customHeight="1">
      <c r="A73" s="15"/>
      <c r="B73" s="1004"/>
      <c r="C73" s="1347" t="s">
        <v>77</v>
      </c>
      <c r="D73" s="1347"/>
      <c r="E73" s="1348"/>
      <c r="F73" s="21">
        <v>0</v>
      </c>
      <c r="G73" s="21">
        <v>0</v>
      </c>
      <c r="H73" s="22">
        <v>0</v>
      </c>
      <c r="I73" s="23">
        <v>0</v>
      </c>
      <c r="J73" s="21">
        <v>0</v>
      </c>
      <c r="K73" s="21">
        <v>0</v>
      </c>
      <c r="L73" s="22">
        <v>0</v>
      </c>
      <c r="M73" s="23">
        <v>0</v>
      </c>
    </row>
    <row r="74" spans="1:32" ht="27" customHeight="1">
      <c r="A74" s="15"/>
      <c r="B74" s="1004"/>
      <c r="C74" s="1347" t="s">
        <v>78</v>
      </c>
      <c r="D74" s="1347" t="s">
        <v>79</v>
      </c>
      <c r="E74" s="1348"/>
      <c r="F74" s="21">
        <v>-6.2309999999999999</v>
      </c>
      <c r="G74" s="21">
        <v>-0.79300000000000004</v>
      </c>
      <c r="H74" s="22">
        <v>-8.7999999999999995E-2</v>
      </c>
      <c r="I74" s="23">
        <v>-7.1120000000000001</v>
      </c>
      <c r="J74" s="21">
        <v>-6.3840000000000003</v>
      </c>
      <c r="K74" s="21">
        <v>-1.0009999999999999</v>
      </c>
      <c r="L74" s="22">
        <v>-3.1E-2</v>
      </c>
      <c r="M74" s="23">
        <v>-7.4160000000000004</v>
      </c>
    </row>
    <row r="75" spans="1:32" ht="12.75" customHeight="1">
      <c r="A75" s="15"/>
      <c r="B75" s="1326" t="s">
        <v>80</v>
      </c>
      <c r="C75" s="1327"/>
      <c r="D75" s="1327"/>
      <c r="E75" s="1328"/>
      <c r="F75" s="21">
        <v>22377.981</v>
      </c>
      <c r="G75" s="21">
        <v>7610.7430000000004</v>
      </c>
      <c r="H75" s="22">
        <v>999.83900000000006</v>
      </c>
      <c r="I75" s="23">
        <v>30988.562999999998</v>
      </c>
      <c r="J75" s="21">
        <v>24208.942999999999</v>
      </c>
      <c r="K75" s="21">
        <v>5792.192</v>
      </c>
      <c r="L75" s="22">
        <v>1041.2429999999999</v>
      </c>
      <c r="M75" s="23">
        <v>31042.378000000001</v>
      </c>
    </row>
    <row r="76" spans="1:32" ht="12.75" customHeight="1">
      <c r="A76" s="15"/>
      <c r="B76" s="1004"/>
      <c r="C76" s="1346" t="s">
        <v>80</v>
      </c>
      <c r="D76" s="1347"/>
      <c r="E76" s="1348"/>
      <c r="F76" s="21">
        <v>22468.774000000001</v>
      </c>
      <c r="G76" s="21">
        <v>7612.9920000000002</v>
      </c>
      <c r="H76" s="22">
        <v>999.99</v>
      </c>
      <c r="I76" s="23">
        <v>31081.756000000001</v>
      </c>
      <c r="J76" s="21">
        <v>24300.16</v>
      </c>
      <c r="K76" s="21">
        <v>5795.1880000000001</v>
      </c>
      <c r="L76" s="22">
        <v>1041.308</v>
      </c>
      <c r="M76" s="23">
        <v>31136.655999999999</v>
      </c>
    </row>
    <row r="77" spans="1:32" ht="26.25" customHeight="1">
      <c r="A77" s="15"/>
      <c r="B77" s="1004"/>
      <c r="C77" s="1347" t="s">
        <v>81</v>
      </c>
      <c r="D77" s="1347"/>
      <c r="E77" s="1348"/>
      <c r="F77" s="21">
        <v>-90.793000000000006</v>
      </c>
      <c r="G77" s="21">
        <v>-2.2490000000000001</v>
      </c>
      <c r="H77" s="22">
        <v>-0.151</v>
      </c>
      <c r="I77" s="23">
        <v>-93.192999999999998</v>
      </c>
      <c r="J77" s="21">
        <v>-91.216999999999999</v>
      </c>
      <c r="K77" s="21">
        <v>-2.996</v>
      </c>
      <c r="L77" s="22">
        <v>-6.5000000000000002E-2</v>
      </c>
      <c r="M77" s="23">
        <v>-94.278000000000006</v>
      </c>
    </row>
    <row r="78" spans="1:32" ht="27" hidden="1" customHeight="1">
      <c r="A78" s="15"/>
      <c r="B78" s="1326" t="s">
        <v>82</v>
      </c>
      <c r="C78" s="1327"/>
      <c r="D78" s="1327"/>
      <c r="E78" s="1328"/>
      <c r="F78" s="21">
        <v>0</v>
      </c>
      <c r="G78" s="21">
        <v>0</v>
      </c>
      <c r="H78" s="22">
        <v>0</v>
      </c>
      <c r="I78" s="23">
        <v>0</v>
      </c>
      <c r="J78" s="21"/>
      <c r="K78" s="21"/>
      <c r="L78" s="22"/>
      <c r="M78" s="23"/>
    </row>
    <row r="79" spans="1:32" ht="27" hidden="1" customHeight="1">
      <c r="A79" s="15"/>
      <c r="B79" s="1004"/>
      <c r="C79" s="1327" t="s">
        <v>83</v>
      </c>
      <c r="D79" s="1327"/>
      <c r="E79" s="1328"/>
      <c r="F79" s="21">
        <v>0</v>
      </c>
      <c r="G79" s="21">
        <v>0</v>
      </c>
      <c r="H79" s="22">
        <v>0</v>
      </c>
      <c r="I79" s="23">
        <v>0</v>
      </c>
      <c r="J79" s="21"/>
      <c r="K79" s="21"/>
      <c r="L79" s="22"/>
      <c r="M79" s="23"/>
    </row>
    <row r="80" spans="1:32" ht="27" hidden="1" customHeight="1">
      <c r="A80" s="15"/>
      <c r="B80" s="1004"/>
      <c r="C80" s="1347" t="s">
        <v>84</v>
      </c>
      <c r="D80" s="1347"/>
      <c r="E80" s="1348"/>
      <c r="F80" s="21">
        <v>0</v>
      </c>
      <c r="G80" s="21">
        <v>0</v>
      </c>
      <c r="H80" s="22">
        <v>0</v>
      </c>
      <c r="I80" s="23">
        <v>0</v>
      </c>
      <c r="J80" s="21"/>
      <c r="K80" s="21"/>
      <c r="L80" s="22"/>
      <c r="M80" s="23"/>
    </row>
    <row r="81" spans="1:256" ht="12.75" hidden="1" customHeight="1">
      <c r="A81" s="15"/>
      <c r="B81" s="1004"/>
      <c r="C81" s="1347" t="s">
        <v>85</v>
      </c>
      <c r="D81" s="1347" t="s">
        <v>79</v>
      </c>
      <c r="E81" s="1348"/>
      <c r="F81" s="21">
        <v>0</v>
      </c>
      <c r="G81" s="21">
        <v>0</v>
      </c>
      <c r="H81" s="22">
        <v>0</v>
      </c>
      <c r="I81" s="23">
        <v>0</v>
      </c>
      <c r="J81" s="21"/>
      <c r="K81" s="21"/>
      <c r="L81" s="22"/>
      <c r="M81" s="23"/>
    </row>
    <row r="82" spans="1:256" ht="17.25" customHeight="1">
      <c r="A82" s="15"/>
      <c r="B82" s="1326" t="s">
        <v>842</v>
      </c>
      <c r="C82" s="1327"/>
      <c r="D82" s="1327"/>
      <c r="E82" s="1328"/>
      <c r="F82" s="21">
        <v>58.393000000000001</v>
      </c>
      <c r="G82" s="21">
        <v>79.037999999999997</v>
      </c>
      <c r="H82" s="22">
        <v>2.2250000000000001</v>
      </c>
      <c r="I82" s="23">
        <v>139.65600000000001</v>
      </c>
      <c r="J82" s="21">
        <v>57.133000000000003</v>
      </c>
      <c r="K82" s="21">
        <v>77.331999999999994</v>
      </c>
      <c r="L82" s="22">
        <v>2.1779999999999999</v>
      </c>
      <c r="M82" s="23">
        <v>136.643</v>
      </c>
    </row>
    <row r="83" spans="1:256" ht="18.75" customHeight="1">
      <c r="A83" s="15"/>
      <c r="B83" s="1004"/>
      <c r="C83" s="1327" t="s">
        <v>842</v>
      </c>
      <c r="D83" s="1327"/>
      <c r="E83" s="1328"/>
      <c r="F83" s="21">
        <v>58.393000000000001</v>
      </c>
      <c r="G83" s="21">
        <v>79.037999999999997</v>
      </c>
      <c r="H83" s="22">
        <v>2.2250000000000001</v>
      </c>
      <c r="I83" s="23">
        <v>139.65600000000001</v>
      </c>
      <c r="J83" s="21">
        <v>57.133000000000003</v>
      </c>
      <c r="K83" s="21">
        <v>77.331999999999994</v>
      </c>
      <c r="L83" s="22">
        <v>2.1779999999999999</v>
      </c>
      <c r="M83" s="235">
        <v>136.643</v>
      </c>
    </row>
    <row r="84" spans="1:256" ht="27" hidden="1" customHeight="1">
      <c r="A84" s="15"/>
      <c r="B84" s="1004"/>
      <c r="C84" s="1347" t="s">
        <v>86</v>
      </c>
      <c r="D84" s="1347"/>
      <c r="E84" s="1348"/>
      <c r="F84" s="21">
        <v>0</v>
      </c>
      <c r="G84" s="21">
        <v>0</v>
      </c>
      <c r="H84" s="22">
        <v>0</v>
      </c>
      <c r="I84" s="23">
        <v>0</v>
      </c>
      <c r="J84" s="21"/>
      <c r="K84" s="21"/>
      <c r="L84" s="22"/>
      <c r="M84" s="235"/>
    </row>
    <row r="85" spans="1:256" ht="27" hidden="1" customHeight="1">
      <c r="A85" s="15"/>
      <c r="B85" s="1004"/>
      <c r="C85" s="1347" t="s">
        <v>87</v>
      </c>
      <c r="D85" s="1347" t="s">
        <v>79</v>
      </c>
      <c r="E85" s="1348"/>
      <c r="F85" s="21">
        <v>0</v>
      </c>
      <c r="G85" s="21">
        <v>0</v>
      </c>
      <c r="H85" s="22">
        <v>0</v>
      </c>
      <c r="I85" s="23">
        <v>0</v>
      </c>
      <c r="J85" s="21"/>
      <c r="K85" s="21"/>
      <c r="L85" s="22"/>
      <c r="M85" s="235"/>
    </row>
    <row r="86" spans="1:256" ht="12.75" customHeight="1">
      <c r="A86" s="15"/>
      <c r="B86" s="1326" t="s">
        <v>88</v>
      </c>
      <c r="C86" s="1327"/>
      <c r="D86" s="1327"/>
      <c r="E86" s="1328"/>
      <c r="F86" s="21">
        <v>0.35599999999999998</v>
      </c>
      <c r="G86" s="21">
        <v>6727.8280000000004</v>
      </c>
      <c r="H86" s="22">
        <v>4.0000000000000001E-3</v>
      </c>
      <c r="I86" s="23">
        <v>6728.1880000000001</v>
      </c>
      <c r="J86" s="233">
        <v>140.33799999999999</v>
      </c>
      <c r="K86" s="233">
        <v>8024.1239999999998</v>
      </c>
      <c r="L86" s="234">
        <v>75.037000000000006</v>
      </c>
      <c r="M86" s="235">
        <v>8239.4989999999998</v>
      </c>
    </row>
    <row r="87" spans="1:256" ht="12.75" customHeight="1">
      <c r="A87" s="15"/>
      <c r="B87" s="1004"/>
      <c r="C87" s="1327" t="s">
        <v>88</v>
      </c>
      <c r="D87" s="1327"/>
      <c r="E87" s="1328"/>
      <c r="F87" s="21">
        <v>0.36099999999999999</v>
      </c>
      <c r="G87" s="21">
        <v>6727.8289999999997</v>
      </c>
      <c r="H87" s="22">
        <v>4.0000000000000001E-3</v>
      </c>
      <c r="I87" s="23">
        <v>6728.1940000000004</v>
      </c>
      <c r="J87" s="233">
        <v>140.34399999999999</v>
      </c>
      <c r="K87" s="233">
        <v>8024.3270000000002</v>
      </c>
      <c r="L87" s="234">
        <v>75.037000000000006</v>
      </c>
      <c r="M87" s="235">
        <v>8239.7080000000005</v>
      </c>
    </row>
    <row r="88" spans="1:256" ht="27" hidden="1" customHeight="1">
      <c r="A88" s="15"/>
      <c r="B88" s="1004"/>
      <c r="C88" s="1347" t="s">
        <v>89</v>
      </c>
      <c r="D88" s="1347"/>
      <c r="E88" s="1348"/>
      <c r="F88" s="52"/>
      <c r="G88" s="52"/>
      <c r="H88" s="50"/>
      <c r="I88" s="51"/>
      <c r="J88" s="52"/>
      <c r="K88" s="52"/>
      <c r="L88" s="50"/>
      <c r="M88" s="236"/>
    </row>
    <row r="89" spans="1:256" ht="27" hidden="1" customHeight="1">
      <c r="A89" s="15"/>
      <c r="B89" s="1004"/>
      <c r="C89" s="1347" t="s">
        <v>90</v>
      </c>
      <c r="D89" s="1347" t="s">
        <v>79</v>
      </c>
      <c r="E89" s="1348"/>
      <c r="F89" s="52"/>
      <c r="G89" s="52"/>
      <c r="H89" s="50"/>
      <c r="I89" s="51"/>
      <c r="J89" s="52"/>
      <c r="K89" s="52"/>
      <c r="L89" s="50"/>
      <c r="M89" s="236"/>
    </row>
    <row r="90" spans="1:256" ht="12.75" customHeight="1">
      <c r="A90" s="15"/>
      <c r="B90" s="1326" t="s">
        <v>91</v>
      </c>
      <c r="C90" s="1327"/>
      <c r="D90" s="1327"/>
      <c r="E90" s="1328"/>
      <c r="F90" s="21">
        <v>637.56799999999998</v>
      </c>
      <c r="G90" s="21">
        <v>10.143000000000001</v>
      </c>
      <c r="H90" s="22">
        <v>0</v>
      </c>
      <c r="I90" s="23">
        <v>647.71100000000001</v>
      </c>
      <c r="J90" s="21">
        <v>637.04399999999998</v>
      </c>
      <c r="K90" s="21">
        <v>0</v>
      </c>
      <c r="L90" s="22">
        <v>0</v>
      </c>
      <c r="M90" s="235">
        <v>637.04399999999998</v>
      </c>
    </row>
    <row r="91" spans="1:256" ht="12.75" customHeight="1">
      <c r="A91" s="15"/>
      <c r="B91" s="1004"/>
      <c r="C91" s="1327" t="s">
        <v>91</v>
      </c>
      <c r="D91" s="1327"/>
      <c r="E91" s="1328"/>
      <c r="F91" s="21">
        <v>639.02300000000002</v>
      </c>
      <c r="G91" s="21">
        <v>10.153</v>
      </c>
      <c r="H91" s="22">
        <v>0</v>
      </c>
      <c r="I91" s="23">
        <v>649.17600000000004</v>
      </c>
      <c r="J91" s="21">
        <v>638.41099999999994</v>
      </c>
      <c r="K91" s="21">
        <v>0</v>
      </c>
      <c r="L91" s="22">
        <v>0</v>
      </c>
      <c r="M91" s="235">
        <v>638.41099999999994</v>
      </c>
    </row>
    <row r="92" spans="1:256" s="3" customFormat="1" ht="12.75" hidden="1" customHeight="1">
      <c r="A92" s="15"/>
      <c r="B92" s="1004"/>
      <c r="C92" s="1347" t="s">
        <v>92</v>
      </c>
      <c r="D92" s="1347"/>
      <c r="E92" s="1348"/>
      <c r="F92" s="21">
        <v>-4.5999999999999999E-2</v>
      </c>
      <c r="G92" s="21">
        <v>0</v>
      </c>
      <c r="H92" s="22">
        <v>0</v>
      </c>
      <c r="I92" s="23">
        <v>-4.5999999999999999E-2</v>
      </c>
      <c r="J92" s="21"/>
      <c r="K92" s="21"/>
      <c r="L92" s="22"/>
      <c r="M92" s="23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s="3" customFormat="1" ht="16.5" hidden="1" customHeight="1">
      <c r="A93" s="15"/>
      <c r="B93" s="1004"/>
      <c r="C93" s="1340" t="s">
        <v>93</v>
      </c>
      <c r="D93" s="1327"/>
      <c r="E93" s="1328"/>
      <c r="F93" s="21">
        <v>-1.409</v>
      </c>
      <c r="G93" s="21">
        <v>-0.01</v>
      </c>
      <c r="H93" s="22">
        <v>0</v>
      </c>
      <c r="I93" s="23">
        <v>-1.419</v>
      </c>
      <c r="J93" s="21"/>
      <c r="K93" s="21"/>
      <c r="L93" s="22"/>
      <c r="M93" s="2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s="3" customFormat="1" ht="27" customHeight="1">
      <c r="A94" s="15"/>
      <c r="B94" s="1004"/>
      <c r="C94" s="1358" t="s">
        <v>94</v>
      </c>
      <c r="D94" s="1358" t="s">
        <v>79</v>
      </c>
      <c r="E94" s="1359"/>
      <c r="F94" s="21">
        <v>-1.409</v>
      </c>
      <c r="G94" s="21">
        <v>-0.01</v>
      </c>
      <c r="H94" s="22">
        <v>0</v>
      </c>
      <c r="I94" s="23">
        <v>-1.419</v>
      </c>
      <c r="J94" s="21">
        <v>-1.3129999999999999</v>
      </c>
      <c r="K94" s="21">
        <v>0</v>
      </c>
      <c r="L94" s="22">
        <v>0</v>
      </c>
      <c r="M94" s="23">
        <v>-1.3129999999999999</v>
      </c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s="3" customFormat="1" ht="12.75" hidden="1" customHeight="1">
      <c r="A95" s="15"/>
      <c r="B95" s="1326" t="s">
        <v>95</v>
      </c>
      <c r="C95" s="1327"/>
      <c r="D95" s="1327"/>
      <c r="E95" s="1328"/>
      <c r="F95" s="52"/>
      <c r="G95" s="52"/>
      <c r="H95" s="50"/>
      <c r="I95" s="51"/>
      <c r="J95" s="52"/>
      <c r="K95" s="52"/>
      <c r="L95" s="50"/>
      <c r="M95" s="51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s="3" customFormat="1" ht="12.75" hidden="1" customHeight="1">
      <c r="A96" s="15"/>
      <c r="B96" s="1004"/>
      <c r="C96" s="1327" t="s">
        <v>95</v>
      </c>
      <c r="D96" s="1327"/>
      <c r="E96" s="1328"/>
      <c r="F96" s="52"/>
      <c r="G96" s="52"/>
      <c r="H96" s="50"/>
      <c r="I96" s="51"/>
      <c r="J96" s="52"/>
      <c r="K96" s="52"/>
      <c r="L96" s="50"/>
      <c r="M96" s="51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s="3" customFormat="1" ht="27" hidden="1" customHeight="1">
      <c r="A97" s="15"/>
      <c r="B97" s="1004"/>
      <c r="C97" s="1347" t="s">
        <v>96</v>
      </c>
      <c r="D97" s="1347"/>
      <c r="E97" s="1348"/>
      <c r="F97" s="52"/>
      <c r="G97" s="52"/>
      <c r="H97" s="50"/>
      <c r="I97" s="51"/>
      <c r="J97" s="52"/>
      <c r="K97" s="52"/>
      <c r="L97" s="50"/>
      <c r="M97" s="51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s="3" customFormat="1" ht="27" hidden="1" customHeight="1">
      <c r="A98" s="15"/>
      <c r="B98" s="1004"/>
      <c r="C98" s="1347" t="s">
        <v>97</v>
      </c>
      <c r="D98" s="1347" t="s">
        <v>79</v>
      </c>
      <c r="E98" s="1348"/>
      <c r="F98" s="52"/>
      <c r="G98" s="52"/>
      <c r="H98" s="50"/>
      <c r="I98" s="51"/>
      <c r="J98" s="52"/>
      <c r="K98" s="52"/>
      <c r="L98" s="50"/>
      <c r="M98" s="51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s="3" customFormat="1" ht="12.75" hidden="1" customHeight="1">
      <c r="A99" s="15"/>
      <c r="B99" s="1326" t="s">
        <v>98</v>
      </c>
      <c r="C99" s="1327"/>
      <c r="D99" s="1327"/>
      <c r="E99" s="1328"/>
      <c r="F99" s="52"/>
      <c r="G99" s="52"/>
      <c r="H99" s="50"/>
      <c r="I99" s="51"/>
      <c r="J99" s="52"/>
      <c r="K99" s="52"/>
      <c r="L99" s="50"/>
      <c r="M99" s="51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s="3" customFormat="1" ht="12.75" hidden="1" customHeight="1">
      <c r="A100" s="15"/>
      <c r="B100" s="1004"/>
      <c r="C100" s="1327" t="s">
        <v>98</v>
      </c>
      <c r="D100" s="1327"/>
      <c r="E100" s="1328"/>
      <c r="F100" s="52"/>
      <c r="G100" s="52"/>
      <c r="H100" s="50"/>
      <c r="I100" s="51"/>
      <c r="J100" s="52"/>
      <c r="K100" s="52"/>
      <c r="L100" s="50"/>
      <c r="M100" s="51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s="3" customFormat="1" ht="12.75" hidden="1" customHeight="1">
      <c r="A101" s="15"/>
      <c r="B101" s="1004"/>
      <c r="C101" s="1347" t="s">
        <v>99</v>
      </c>
      <c r="D101" s="1347"/>
      <c r="E101" s="1348"/>
      <c r="F101" s="52"/>
      <c r="G101" s="52"/>
      <c r="H101" s="50"/>
      <c r="I101" s="51"/>
      <c r="J101" s="52"/>
      <c r="K101" s="52"/>
      <c r="L101" s="50"/>
      <c r="M101" s="5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s="3" customFormat="1" ht="25.5" hidden="1" customHeight="1">
      <c r="A102" s="15"/>
      <c r="B102" s="1004"/>
      <c r="C102" s="1347" t="s">
        <v>100</v>
      </c>
      <c r="D102" s="1347" t="s">
        <v>79</v>
      </c>
      <c r="E102" s="1348"/>
      <c r="F102" s="52"/>
      <c r="G102" s="52"/>
      <c r="H102" s="50"/>
      <c r="I102" s="51"/>
      <c r="J102" s="52"/>
      <c r="K102" s="52"/>
      <c r="L102" s="50"/>
      <c r="M102" s="51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s="3" customFormat="1" ht="12.75" customHeight="1">
      <c r="A103" s="15"/>
      <c r="B103" s="1326" t="s">
        <v>101</v>
      </c>
      <c r="C103" s="1327"/>
      <c r="D103" s="1327"/>
      <c r="E103" s="1328"/>
      <c r="F103" s="21">
        <v>6.2770000000000001</v>
      </c>
      <c r="G103" s="21">
        <v>48.643000000000001</v>
      </c>
      <c r="H103" s="22">
        <v>0</v>
      </c>
      <c r="I103" s="23">
        <v>54.92</v>
      </c>
      <c r="J103" s="21">
        <v>2.2799999999999998</v>
      </c>
      <c r="K103" s="21">
        <v>33.387999999999998</v>
      </c>
      <c r="L103" s="22">
        <v>18.047000000000001</v>
      </c>
      <c r="M103" s="23">
        <v>53.715000000000003</v>
      </c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s="3" customFormat="1" ht="12.75" customHeight="1">
      <c r="A104" s="15"/>
      <c r="B104" s="1004"/>
      <c r="C104" s="1327" t="s">
        <v>101</v>
      </c>
      <c r="D104" s="1327"/>
      <c r="E104" s="1328"/>
      <c r="F104" s="21">
        <v>6.4020000000000001</v>
      </c>
      <c r="G104" s="21">
        <v>49.536999999999999</v>
      </c>
      <c r="H104" s="22">
        <v>0</v>
      </c>
      <c r="I104" s="23">
        <v>55.939</v>
      </c>
      <c r="J104" s="21">
        <v>2.2810000000000001</v>
      </c>
      <c r="K104" s="21">
        <v>45.106999999999999</v>
      </c>
      <c r="L104" s="22">
        <v>18.414999999999999</v>
      </c>
      <c r="M104" s="23">
        <v>65.802999999999997</v>
      </c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s="3" customFormat="1" ht="27" hidden="1" customHeight="1">
      <c r="A105" s="15"/>
      <c r="B105" s="1004"/>
      <c r="C105" s="1347" t="s">
        <v>102</v>
      </c>
      <c r="D105" s="1347"/>
      <c r="E105" s="1348"/>
      <c r="F105" s="52"/>
      <c r="G105" s="52"/>
      <c r="H105" s="50"/>
      <c r="I105" s="51"/>
      <c r="J105" s="52">
        <v>0</v>
      </c>
      <c r="K105" s="52">
        <v>-7.4999999999999997E-2</v>
      </c>
      <c r="L105" s="50">
        <v>0</v>
      </c>
      <c r="M105" s="51">
        <v>-7.4999999999999997E-2</v>
      </c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s="3" customFormat="1" ht="27" customHeight="1">
      <c r="A106" s="15"/>
      <c r="B106" s="1004"/>
      <c r="C106" s="1347" t="s">
        <v>103</v>
      </c>
      <c r="D106" s="1347" t="s">
        <v>79</v>
      </c>
      <c r="E106" s="1348"/>
      <c r="F106" s="21">
        <v>-0.125</v>
      </c>
      <c r="G106" s="21">
        <v>-0.81499999999999995</v>
      </c>
      <c r="H106" s="22">
        <v>0</v>
      </c>
      <c r="I106" s="23">
        <v>-0.94</v>
      </c>
      <c r="J106" s="21">
        <v>-1E-3</v>
      </c>
      <c r="K106" s="21">
        <v>-11.644</v>
      </c>
      <c r="L106" s="22">
        <v>-0.36799999999999999</v>
      </c>
      <c r="M106" s="23">
        <v>-12.013</v>
      </c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s="3" customFormat="1" ht="27" customHeight="1">
      <c r="A107" s="15"/>
      <c r="B107" s="1326" t="s">
        <v>104</v>
      </c>
      <c r="C107" s="1327"/>
      <c r="D107" s="1327"/>
      <c r="E107" s="1328"/>
      <c r="F107" s="21">
        <v>0</v>
      </c>
      <c r="G107" s="21">
        <v>542.95000000000005</v>
      </c>
      <c r="H107" s="80">
        <v>73.674000000000007</v>
      </c>
      <c r="I107" s="23">
        <v>616.62400000000002</v>
      </c>
      <c r="J107" s="233">
        <v>0</v>
      </c>
      <c r="K107" s="233">
        <v>427.93299999999999</v>
      </c>
      <c r="L107" s="237">
        <v>72.793000000000006</v>
      </c>
      <c r="M107" s="235">
        <v>500.726</v>
      </c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s="3" customFormat="1" ht="27" customHeight="1">
      <c r="A108" s="15"/>
      <c r="B108" s="1004"/>
      <c r="C108" s="1327" t="s">
        <v>104</v>
      </c>
      <c r="D108" s="1327"/>
      <c r="E108" s="1328"/>
      <c r="F108" s="21">
        <v>0</v>
      </c>
      <c r="G108" s="21">
        <v>542.95000000000005</v>
      </c>
      <c r="H108" s="22">
        <v>74.418000000000006</v>
      </c>
      <c r="I108" s="23">
        <v>617.36800000000005</v>
      </c>
      <c r="J108" s="233">
        <v>0</v>
      </c>
      <c r="K108" s="233">
        <v>427.93299999999999</v>
      </c>
      <c r="L108" s="234">
        <v>73.528000000000006</v>
      </c>
      <c r="M108" s="235">
        <v>501.46100000000001</v>
      </c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s="3" customFormat="1" ht="27" hidden="1" customHeight="1">
      <c r="A109" s="15"/>
      <c r="B109" s="1004"/>
      <c r="C109" s="1347" t="s">
        <v>105</v>
      </c>
      <c r="D109" s="1347"/>
      <c r="E109" s="1347"/>
      <c r="F109" s="21">
        <v>0</v>
      </c>
      <c r="G109" s="21">
        <v>0</v>
      </c>
      <c r="H109" s="22">
        <v>0</v>
      </c>
      <c r="I109" s="23">
        <v>0</v>
      </c>
      <c r="J109" s="233">
        <v>0</v>
      </c>
      <c r="K109" s="233">
        <v>0</v>
      </c>
      <c r="L109" s="234">
        <v>0</v>
      </c>
      <c r="M109" s="235">
        <v>0</v>
      </c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s="3" customFormat="1" ht="27" customHeight="1">
      <c r="A110" s="15"/>
      <c r="B110" s="1004"/>
      <c r="C110" s="1347" t="s">
        <v>106</v>
      </c>
      <c r="D110" s="1347" t="s">
        <v>79</v>
      </c>
      <c r="E110" s="1348"/>
      <c r="F110" s="21">
        <v>0</v>
      </c>
      <c r="G110" s="21">
        <v>0</v>
      </c>
      <c r="H110" s="22">
        <v>-0.74399999999999999</v>
      </c>
      <c r="I110" s="23">
        <v>-0.74399999999999999</v>
      </c>
      <c r="J110" s="233">
        <v>0</v>
      </c>
      <c r="K110" s="233">
        <v>0</v>
      </c>
      <c r="L110" s="234">
        <v>-0.73499999999999999</v>
      </c>
      <c r="M110" s="235">
        <v>-0.73499999999999999</v>
      </c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s="3" customFormat="1" ht="27" hidden="1" customHeight="1">
      <c r="A111" s="15"/>
      <c r="B111" s="1326" t="s">
        <v>107</v>
      </c>
      <c r="C111" s="1327"/>
      <c r="D111" s="1327"/>
      <c r="E111" s="1328"/>
      <c r="F111" s="21">
        <v>0</v>
      </c>
      <c r="G111" s="21">
        <v>0</v>
      </c>
      <c r="H111" s="22">
        <v>0</v>
      </c>
      <c r="I111" s="23">
        <v>0</v>
      </c>
      <c r="J111" s="21"/>
      <c r="K111" s="21"/>
      <c r="L111" s="22"/>
      <c r="M111" s="23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s="3" customFormat="1" ht="27" hidden="1" customHeight="1">
      <c r="A112" s="15"/>
      <c r="B112" s="1004"/>
      <c r="C112" s="1327" t="s">
        <v>108</v>
      </c>
      <c r="D112" s="1327"/>
      <c r="E112" s="1328"/>
      <c r="F112" s="21">
        <v>0</v>
      </c>
      <c r="G112" s="21">
        <v>0</v>
      </c>
      <c r="H112" s="22">
        <v>0</v>
      </c>
      <c r="I112" s="23">
        <v>0</v>
      </c>
      <c r="J112" s="21"/>
      <c r="K112" s="21"/>
      <c r="L112" s="22"/>
      <c r="M112" s="23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s="3" customFormat="1" ht="27" hidden="1" customHeight="1">
      <c r="A113" s="15"/>
      <c r="B113" s="1004"/>
      <c r="C113" s="1347" t="s">
        <v>109</v>
      </c>
      <c r="D113" s="1347"/>
      <c r="E113" s="1348"/>
      <c r="F113" s="21">
        <v>0</v>
      </c>
      <c r="G113" s="21">
        <v>0</v>
      </c>
      <c r="H113" s="22">
        <v>0</v>
      </c>
      <c r="I113" s="23">
        <v>0</v>
      </c>
      <c r="J113" s="21"/>
      <c r="K113" s="21"/>
      <c r="L113" s="22"/>
      <c r="M113" s="23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s="3" customFormat="1" ht="27" hidden="1" customHeight="1">
      <c r="A114" s="15"/>
      <c r="B114" s="1004"/>
      <c r="C114" s="1347" t="s">
        <v>110</v>
      </c>
      <c r="D114" s="1347" t="s">
        <v>79</v>
      </c>
      <c r="E114" s="1348"/>
      <c r="F114" s="21">
        <v>0</v>
      </c>
      <c r="G114" s="21">
        <v>0</v>
      </c>
      <c r="H114" s="22">
        <v>0</v>
      </c>
      <c r="I114" s="23">
        <v>0</v>
      </c>
      <c r="J114" s="21"/>
      <c r="K114" s="21"/>
      <c r="L114" s="22"/>
      <c r="M114" s="23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s="3" customFormat="1" ht="27" hidden="1" customHeight="1">
      <c r="A115" s="15"/>
      <c r="B115" s="1326" t="s">
        <v>111</v>
      </c>
      <c r="C115" s="1327"/>
      <c r="D115" s="1327"/>
      <c r="E115" s="1328"/>
      <c r="F115" s="21">
        <v>0</v>
      </c>
      <c r="G115" s="21">
        <v>0</v>
      </c>
      <c r="H115" s="22">
        <v>0</v>
      </c>
      <c r="I115" s="23">
        <v>0</v>
      </c>
      <c r="J115" s="21"/>
      <c r="K115" s="21"/>
      <c r="L115" s="22"/>
      <c r="M115" s="23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s="3" customFormat="1" ht="27" hidden="1" customHeight="1">
      <c r="A116" s="15"/>
      <c r="B116" s="1004"/>
      <c r="C116" s="1327" t="s">
        <v>112</v>
      </c>
      <c r="D116" s="1327"/>
      <c r="E116" s="1328"/>
      <c r="F116" s="21">
        <v>0</v>
      </c>
      <c r="G116" s="21">
        <v>0</v>
      </c>
      <c r="H116" s="22">
        <v>0</v>
      </c>
      <c r="I116" s="23">
        <v>0</v>
      </c>
      <c r="J116" s="21"/>
      <c r="K116" s="21"/>
      <c r="L116" s="22"/>
      <c r="M116" s="23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s="3" customFormat="1" ht="27" hidden="1" customHeight="1">
      <c r="A117" s="15"/>
      <c r="B117" s="1004"/>
      <c r="C117" s="1347" t="s">
        <v>113</v>
      </c>
      <c r="D117" s="1347"/>
      <c r="E117" s="1348"/>
      <c r="F117" s="21">
        <v>0</v>
      </c>
      <c r="G117" s="21">
        <v>0</v>
      </c>
      <c r="H117" s="22">
        <v>0</v>
      </c>
      <c r="I117" s="23">
        <v>0</v>
      </c>
      <c r="J117" s="21"/>
      <c r="K117" s="21"/>
      <c r="L117" s="22"/>
      <c r="M117" s="23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s="3" customFormat="1" ht="27" hidden="1" customHeight="1">
      <c r="A118" s="15"/>
      <c r="B118" s="1004"/>
      <c r="C118" s="1347" t="s">
        <v>114</v>
      </c>
      <c r="D118" s="1347" t="s">
        <v>79</v>
      </c>
      <c r="E118" s="1348"/>
      <c r="F118" s="21">
        <v>0</v>
      </c>
      <c r="G118" s="21">
        <v>0</v>
      </c>
      <c r="H118" s="22">
        <v>0</v>
      </c>
      <c r="I118" s="23">
        <v>0</v>
      </c>
      <c r="J118" s="21"/>
      <c r="K118" s="21"/>
      <c r="L118" s="22"/>
      <c r="M118" s="23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s="3" customFormat="1" ht="27" hidden="1" customHeight="1">
      <c r="A119" s="15"/>
      <c r="B119" s="1326" t="s">
        <v>115</v>
      </c>
      <c r="C119" s="1327"/>
      <c r="D119" s="1327"/>
      <c r="E119" s="1328"/>
      <c r="F119" s="21">
        <v>0</v>
      </c>
      <c r="G119" s="21">
        <v>0</v>
      </c>
      <c r="H119" s="22">
        <v>0</v>
      </c>
      <c r="I119" s="23">
        <v>0</v>
      </c>
      <c r="J119" s="21"/>
      <c r="K119" s="21"/>
      <c r="L119" s="22"/>
      <c r="M119" s="23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s="3" customFormat="1" ht="27" hidden="1" customHeight="1">
      <c r="A120" s="15"/>
      <c r="B120" s="1004"/>
      <c r="C120" s="1327" t="s">
        <v>116</v>
      </c>
      <c r="D120" s="1327"/>
      <c r="E120" s="1328"/>
      <c r="F120" s="21">
        <v>0</v>
      </c>
      <c r="G120" s="21">
        <v>0</v>
      </c>
      <c r="H120" s="22">
        <v>0</v>
      </c>
      <c r="I120" s="23">
        <v>0</v>
      </c>
      <c r="J120" s="21"/>
      <c r="K120" s="21"/>
      <c r="L120" s="22"/>
      <c r="M120" s="23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s="3" customFormat="1" ht="27" hidden="1" customHeight="1">
      <c r="A121" s="15"/>
      <c r="B121" s="1004"/>
      <c r="C121" s="1347" t="s">
        <v>117</v>
      </c>
      <c r="D121" s="1347"/>
      <c r="E121" s="1348"/>
      <c r="F121" s="21">
        <v>0</v>
      </c>
      <c r="G121" s="21">
        <v>0</v>
      </c>
      <c r="H121" s="22">
        <v>0</v>
      </c>
      <c r="I121" s="23">
        <v>0</v>
      </c>
      <c r="J121" s="21"/>
      <c r="K121" s="21"/>
      <c r="L121" s="22"/>
      <c r="M121" s="23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s="3" customFormat="1" ht="27" hidden="1" customHeight="1">
      <c r="A122" s="15"/>
      <c r="B122" s="1004"/>
      <c r="C122" s="1347" t="s">
        <v>118</v>
      </c>
      <c r="D122" s="1347" t="s">
        <v>79</v>
      </c>
      <c r="E122" s="1348"/>
      <c r="F122" s="21">
        <v>0</v>
      </c>
      <c r="G122" s="21">
        <v>0</v>
      </c>
      <c r="H122" s="22">
        <v>0</v>
      </c>
      <c r="I122" s="23">
        <v>0</v>
      </c>
      <c r="J122" s="21"/>
      <c r="K122" s="21"/>
      <c r="L122" s="22"/>
      <c r="M122" s="23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s="3" customFormat="1" ht="27" hidden="1" customHeight="1">
      <c r="A123" s="15"/>
      <c r="B123" s="1326" t="s">
        <v>119</v>
      </c>
      <c r="C123" s="1327"/>
      <c r="D123" s="1327"/>
      <c r="E123" s="1328"/>
      <c r="F123" s="21">
        <v>0</v>
      </c>
      <c r="G123" s="21">
        <v>0</v>
      </c>
      <c r="H123" s="22">
        <v>0</v>
      </c>
      <c r="I123" s="23">
        <v>0</v>
      </c>
      <c r="J123" s="21"/>
      <c r="K123" s="21"/>
      <c r="L123" s="22"/>
      <c r="M123" s="23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s="3" customFormat="1" ht="27" hidden="1" customHeight="1">
      <c r="A124" s="15"/>
      <c r="B124" s="1004"/>
      <c r="C124" s="1327" t="s">
        <v>120</v>
      </c>
      <c r="D124" s="1327"/>
      <c r="E124" s="1328"/>
      <c r="F124" s="21">
        <v>0</v>
      </c>
      <c r="G124" s="21">
        <v>0</v>
      </c>
      <c r="H124" s="22">
        <v>0</v>
      </c>
      <c r="I124" s="23">
        <v>0</v>
      </c>
      <c r="J124" s="21"/>
      <c r="K124" s="21"/>
      <c r="L124" s="22"/>
      <c r="M124" s="23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s="3" customFormat="1" ht="27" hidden="1" customHeight="1">
      <c r="A125" s="15"/>
      <c r="B125" s="1004"/>
      <c r="C125" s="1347" t="s">
        <v>121</v>
      </c>
      <c r="D125" s="1347"/>
      <c r="E125" s="1348"/>
      <c r="F125" s="21">
        <v>0</v>
      </c>
      <c r="G125" s="21">
        <v>0</v>
      </c>
      <c r="H125" s="22">
        <v>0</v>
      </c>
      <c r="I125" s="23">
        <v>0</v>
      </c>
      <c r="J125" s="21"/>
      <c r="K125" s="21"/>
      <c r="L125" s="22"/>
      <c r="M125" s="23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  <row r="126" spans="1:256" s="3" customFormat="1" ht="27" hidden="1" customHeight="1">
      <c r="A126" s="15"/>
      <c r="B126" s="1004"/>
      <c r="C126" s="1347" t="s">
        <v>122</v>
      </c>
      <c r="D126" s="1347" t="s">
        <v>79</v>
      </c>
      <c r="E126" s="1348"/>
      <c r="F126" s="21">
        <v>0</v>
      </c>
      <c r="G126" s="21">
        <v>0</v>
      </c>
      <c r="H126" s="22">
        <v>0</v>
      </c>
      <c r="I126" s="23">
        <v>0</v>
      </c>
      <c r="J126" s="21"/>
      <c r="K126" s="21"/>
      <c r="L126" s="22"/>
      <c r="M126" s="23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  <c r="IV126" s="2"/>
    </row>
    <row r="127" spans="1:256" s="3" customFormat="1" ht="27" hidden="1" customHeight="1">
      <c r="A127" s="15"/>
      <c r="B127" s="1326" t="s">
        <v>123</v>
      </c>
      <c r="C127" s="1327"/>
      <c r="D127" s="1327"/>
      <c r="E127" s="1328"/>
      <c r="F127" s="21">
        <v>0</v>
      </c>
      <c r="G127" s="21">
        <v>0</v>
      </c>
      <c r="H127" s="22">
        <v>0</v>
      </c>
      <c r="I127" s="23">
        <v>0</v>
      </c>
      <c r="J127" s="21"/>
      <c r="K127" s="21"/>
      <c r="L127" s="22"/>
      <c r="M127" s="23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  <c r="IV127" s="2"/>
    </row>
    <row r="128" spans="1:256" s="3" customFormat="1" ht="27" hidden="1" customHeight="1">
      <c r="A128" s="15"/>
      <c r="B128" s="1004"/>
      <c r="C128" s="1327" t="s">
        <v>124</v>
      </c>
      <c r="D128" s="1327"/>
      <c r="E128" s="1328"/>
      <c r="F128" s="21">
        <v>0</v>
      </c>
      <c r="G128" s="21">
        <v>0</v>
      </c>
      <c r="H128" s="22">
        <v>0</v>
      </c>
      <c r="I128" s="23">
        <v>0</v>
      </c>
      <c r="J128" s="21"/>
      <c r="K128" s="21"/>
      <c r="L128" s="22"/>
      <c r="M128" s="23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  <c r="IV128" s="2"/>
    </row>
    <row r="129" spans="1:256" s="3" customFormat="1" ht="27" hidden="1" customHeight="1">
      <c r="A129" s="15"/>
      <c r="B129" s="1004"/>
      <c r="C129" s="1347" t="s">
        <v>125</v>
      </c>
      <c r="D129" s="1347"/>
      <c r="E129" s="1348"/>
      <c r="F129" s="21">
        <v>0</v>
      </c>
      <c r="G129" s="21">
        <v>0</v>
      </c>
      <c r="H129" s="22">
        <v>0</v>
      </c>
      <c r="I129" s="23">
        <v>0</v>
      </c>
      <c r="J129" s="21"/>
      <c r="K129" s="21"/>
      <c r="L129" s="22"/>
      <c r="M129" s="23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  <c r="IV129" s="2"/>
    </row>
    <row r="130" spans="1:256" s="3" customFormat="1" ht="27" hidden="1" customHeight="1">
      <c r="A130" s="15"/>
      <c r="B130" s="1004"/>
      <c r="C130" s="1347" t="s">
        <v>126</v>
      </c>
      <c r="D130" s="1347" t="s">
        <v>79</v>
      </c>
      <c r="E130" s="1348"/>
      <c r="F130" s="21">
        <v>0</v>
      </c>
      <c r="G130" s="21">
        <v>0</v>
      </c>
      <c r="H130" s="22">
        <v>0</v>
      </c>
      <c r="I130" s="23">
        <v>0</v>
      </c>
      <c r="J130" s="21"/>
      <c r="K130" s="21"/>
      <c r="L130" s="22"/>
      <c r="M130" s="23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  <c r="IV130" s="2"/>
    </row>
    <row r="131" spans="1:256" s="3" customFormat="1" ht="27" customHeight="1">
      <c r="A131" s="15"/>
      <c r="B131" s="1326" t="s">
        <v>127</v>
      </c>
      <c r="C131" s="1327"/>
      <c r="D131" s="1327"/>
      <c r="E131" s="1328"/>
      <c r="F131" s="21">
        <v>26.849</v>
      </c>
      <c r="G131" s="21">
        <v>0</v>
      </c>
      <c r="H131" s="22">
        <v>0</v>
      </c>
      <c r="I131" s="23">
        <v>26.849</v>
      </c>
      <c r="J131" s="21">
        <v>21.263000000000002</v>
      </c>
      <c r="K131" s="21">
        <v>1.45</v>
      </c>
      <c r="L131" s="22">
        <v>0</v>
      </c>
      <c r="M131" s="23">
        <v>22.713000000000001</v>
      </c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</row>
    <row r="132" spans="1:256" s="3" customFormat="1" ht="27" customHeight="1">
      <c r="A132" s="15"/>
      <c r="B132" s="1004"/>
      <c r="C132" s="1327" t="s">
        <v>128</v>
      </c>
      <c r="D132" s="1327"/>
      <c r="E132" s="1328"/>
      <c r="F132" s="21">
        <v>30.86</v>
      </c>
      <c r="G132" s="21">
        <v>0</v>
      </c>
      <c r="H132" s="22">
        <v>0</v>
      </c>
      <c r="I132" s="23">
        <v>30.86</v>
      </c>
      <c r="J132" s="21">
        <v>25.914000000000001</v>
      </c>
      <c r="K132" s="21">
        <v>1.45</v>
      </c>
      <c r="L132" s="22">
        <v>0</v>
      </c>
      <c r="M132" s="23">
        <v>27.364000000000001</v>
      </c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</row>
    <row r="133" spans="1:256" s="3" customFormat="1" ht="27.75" hidden="1" customHeight="1">
      <c r="A133" s="15"/>
      <c r="B133" s="1004"/>
      <c r="C133" s="1347" t="s">
        <v>129</v>
      </c>
      <c r="D133" s="1347"/>
      <c r="E133" s="1348"/>
      <c r="F133" s="52"/>
      <c r="G133" s="52"/>
      <c r="H133" s="50"/>
      <c r="I133" s="51"/>
      <c r="J133" s="52">
        <v>-0.221</v>
      </c>
      <c r="K133" s="52">
        <v>0</v>
      </c>
      <c r="L133" s="50">
        <v>0</v>
      </c>
      <c r="M133" s="51">
        <v>-0.221</v>
      </c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</row>
    <row r="134" spans="1:256" s="3" customFormat="1" ht="42" customHeight="1">
      <c r="A134" s="15"/>
      <c r="B134" s="1004"/>
      <c r="C134" s="1347" t="s">
        <v>130</v>
      </c>
      <c r="D134" s="1347" t="s">
        <v>79</v>
      </c>
      <c r="E134" s="1348"/>
      <c r="F134" s="21">
        <v>-3.8650000000000002</v>
      </c>
      <c r="G134" s="21">
        <v>0</v>
      </c>
      <c r="H134" s="22">
        <v>0</v>
      </c>
      <c r="I134" s="23">
        <v>-3.8650000000000002</v>
      </c>
      <c r="J134" s="21">
        <v>-4.43</v>
      </c>
      <c r="K134" s="21">
        <v>0</v>
      </c>
      <c r="L134" s="22">
        <v>0</v>
      </c>
      <c r="M134" s="23">
        <v>-4.43</v>
      </c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</row>
    <row r="135" spans="1:256" s="3" customFormat="1" ht="27" hidden="1" customHeight="1">
      <c r="A135" s="15"/>
      <c r="B135" s="1340" t="s">
        <v>131</v>
      </c>
      <c r="C135" s="1327"/>
      <c r="D135" s="1327"/>
      <c r="E135" s="1328"/>
      <c r="F135" s="52"/>
      <c r="G135" s="52"/>
      <c r="H135" s="50"/>
      <c r="I135" s="51"/>
      <c r="J135" s="52"/>
      <c r="K135" s="52"/>
      <c r="L135" s="50"/>
      <c r="M135" s="51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  <c r="IV135" s="2"/>
    </row>
    <row r="136" spans="1:256" s="3" customFormat="1" ht="27" hidden="1" customHeight="1">
      <c r="A136" s="15"/>
      <c r="B136" s="1007"/>
      <c r="C136" s="1327" t="s">
        <v>132</v>
      </c>
      <c r="D136" s="1327"/>
      <c r="E136" s="1328"/>
      <c r="F136" s="52"/>
      <c r="G136" s="52"/>
      <c r="H136" s="50"/>
      <c r="I136" s="51"/>
      <c r="J136" s="52"/>
      <c r="K136" s="52"/>
      <c r="L136" s="50"/>
      <c r="M136" s="51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  <c r="IV136" s="2"/>
    </row>
    <row r="137" spans="1:256" s="3" customFormat="1" ht="27" hidden="1" customHeight="1">
      <c r="A137" s="15"/>
      <c r="B137" s="1007"/>
      <c r="C137" s="1347" t="s">
        <v>133</v>
      </c>
      <c r="D137" s="1347" t="s">
        <v>79</v>
      </c>
      <c r="E137" s="1348"/>
      <c r="F137" s="52"/>
      <c r="G137" s="52"/>
      <c r="H137" s="50"/>
      <c r="I137" s="51"/>
      <c r="J137" s="52"/>
      <c r="K137" s="52"/>
      <c r="L137" s="50"/>
      <c r="M137" s="51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</row>
    <row r="138" spans="1:256" s="3" customFormat="1" ht="27" hidden="1" customHeight="1">
      <c r="A138" s="15"/>
      <c r="B138" s="1340" t="s">
        <v>134</v>
      </c>
      <c r="C138" s="1327"/>
      <c r="D138" s="1327"/>
      <c r="E138" s="1328"/>
      <c r="F138" s="52"/>
      <c r="G138" s="52"/>
      <c r="H138" s="50"/>
      <c r="I138" s="51"/>
      <c r="J138" s="52"/>
      <c r="K138" s="52"/>
      <c r="L138" s="50"/>
      <c r="M138" s="51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</row>
    <row r="139" spans="1:256" s="3" customFormat="1" ht="27" hidden="1" customHeight="1">
      <c r="A139" s="15"/>
      <c r="B139" s="1007"/>
      <c r="C139" s="1327" t="s">
        <v>135</v>
      </c>
      <c r="D139" s="1327"/>
      <c r="E139" s="1328"/>
      <c r="F139" s="52"/>
      <c r="G139" s="52"/>
      <c r="H139" s="50"/>
      <c r="I139" s="51"/>
      <c r="J139" s="52"/>
      <c r="K139" s="52"/>
      <c r="L139" s="50"/>
      <c r="M139" s="51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</row>
    <row r="140" spans="1:256" s="3" customFormat="1" ht="27" hidden="1" customHeight="1">
      <c r="A140" s="15"/>
      <c r="B140" s="1007"/>
      <c r="C140" s="1347" t="s">
        <v>136</v>
      </c>
      <c r="D140" s="1347" t="s">
        <v>79</v>
      </c>
      <c r="E140" s="1348"/>
      <c r="F140" s="52"/>
      <c r="G140" s="52"/>
      <c r="H140" s="50"/>
      <c r="I140" s="51"/>
      <c r="J140" s="52"/>
      <c r="K140" s="52"/>
      <c r="L140" s="50"/>
      <c r="M140" s="51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</row>
    <row r="141" spans="1:256" s="3" customFormat="1" ht="27" hidden="1" customHeight="1">
      <c r="A141" s="15"/>
      <c r="B141" s="1340" t="s">
        <v>137</v>
      </c>
      <c r="C141" s="1327"/>
      <c r="D141" s="1327"/>
      <c r="E141" s="1328"/>
      <c r="F141" s="52"/>
      <c r="G141" s="52"/>
      <c r="H141" s="50"/>
      <c r="I141" s="51"/>
      <c r="J141" s="52"/>
      <c r="K141" s="52"/>
      <c r="L141" s="50"/>
      <c r="M141" s="51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</row>
    <row r="142" spans="1:256" s="3" customFormat="1" ht="27" hidden="1" customHeight="1">
      <c r="A142" s="15"/>
      <c r="B142" s="1007"/>
      <c r="C142" s="1327" t="s">
        <v>138</v>
      </c>
      <c r="D142" s="1327"/>
      <c r="E142" s="1328"/>
      <c r="F142" s="52"/>
      <c r="G142" s="52"/>
      <c r="H142" s="50"/>
      <c r="I142" s="51"/>
      <c r="J142" s="52"/>
      <c r="K142" s="52"/>
      <c r="L142" s="50"/>
      <c r="M142" s="51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  <c r="IV142" s="2"/>
    </row>
    <row r="143" spans="1:256" s="3" customFormat="1" ht="27" hidden="1" customHeight="1">
      <c r="A143" s="15"/>
      <c r="B143" s="1007"/>
      <c r="C143" s="1347" t="s">
        <v>139</v>
      </c>
      <c r="D143" s="1347" t="s">
        <v>79</v>
      </c>
      <c r="E143" s="1348"/>
      <c r="F143" s="52"/>
      <c r="G143" s="52"/>
      <c r="H143" s="50"/>
      <c r="I143" s="51"/>
      <c r="J143" s="52"/>
      <c r="K143" s="52"/>
      <c r="L143" s="50"/>
      <c r="M143" s="51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</row>
    <row r="144" spans="1:256" s="3" customFormat="1" ht="27" hidden="1" customHeight="1">
      <c r="A144" s="15"/>
      <c r="B144" s="1340" t="s">
        <v>140</v>
      </c>
      <c r="C144" s="1327"/>
      <c r="D144" s="1327"/>
      <c r="E144" s="1328"/>
      <c r="F144" s="52"/>
      <c r="G144" s="52"/>
      <c r="H144" s="50"/>
      <c r="I144" s="51"/>
      <c r="J144" s="52"/>
      <c r="K144" s="52"/>
      <c r="L144" s="50"/>
      <c r="M144" s="51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</row>
    <row r="145" spans="1:256" s="3" customFormat="1" ht="27" hidden="1" customHeight="1">
      <c r="A145" s="15"/>
      <c r="B145" s="1007"/>
      <c r="C145" s="1327" t="s">
        <v>141</v>
      </c>
      <c r="D145" s="1327"/>
      <c r="E145" s="1328"/>
      <c r="F145" s="52"/>
      <c r="G145" s="52"/>
      <c r="H145" s="50"/>
      <c r="I145" s="51"/>
      <c r="J145" s="52"/>
      <c r="K145" s="52"/>
      <c r="L145" s="50"/>
      <c r="M145" s="51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  <c r="IU145" s="2"/>
      <c r="IV145" s="2"/>
    </row>
    <row r="146" spans="1:256" s="3" customFormat="1" ht="27" hidden="1" customHeight="1">
      <c r="A146" s="15"/>
      <c r="B146" s="1007"/>
      <c r="C146" s="1347" t="s">
        <v>142</v>
      </c>
      <c r="D146" s="1347" t="s">
        <v>79</v>
      </c>
      <c r="E146" s="1348"/>
      <c r="F146" s="52"/>
      <c r="G146" s="52"/>
      <c r="H146" s="50"/>
      <c r="I146" s="51"/>
      <c r="J146" s="52"/>
      <c r="K146" s="52"/>
      <c r="L146" s="50"/>
      <c r="M146" s="51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  <c r="IU146" s="2"/>
      <c r="IV146" s="2"/>
    </row>
    <row r="147" spans="1:256" s="3" customFormat="1" ht="27" hidden="1" customHeight="1">
      <c r="A147" s="15"/>
      <c r="B147" s="1340" t="s">
        <v>143</v>
      </c>
      <c r="C147" s="1327"/>
      <c r="D147" s="1327"/>
      <c r="E147" s="1328"/>
      <c r="F147" s="52"/>
      <c r="G147" s="52"/>
      <c r="H147" s="50"/>
      <c r="I147" s="51"/>
      <c r="J147" s="52"/>
      <c r="K147" s="52"/>
      <c r="L147" s="50"/>
      <c r="M147" s="51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  <c r="IU147" s="2"/>
      <c r="IV147" s="2"/>
    </row>
    <row r="148" spans="1:256" s="3" customFormat="1" ht="27" hidden="1" customHeight="1">
      <c r="A148" s="15"/>
      <c r="B148" s="1007"/>
      <c r="C148" s="1327" t="s">
        <v>144</v>
      </c>
      <c r="D148" s="1327"/>
      <c r="E148" s="1328"/>
      <c r="F148" s="52"/>
      <c r="G148" s="52"/>
      <c r="H148" s="50"/>
      <c r="I148" s="51"/>
      <c r="J148" s="52"/>
      <c r="K148" s="52"/>
      <c r="L148" s="50"/>
      <c r="M148" s="51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  <c r="IT148" s="2"/>
      <c r="IU148" s="2"/>
      <c r="IV148" s="2"/>
    </row>
    <row r="149" spans="1:256" s="3" customFormat="1" ht="27" hidden="1" customHeight="1">
      <c r="A149" s="15"/>
      <c r="B149" s="1007"/>
      <c r="C149" s="1347" t="s">
        <v>145</v>
      </c>
      <c r="D149" s="1347" t="s">
        <v>79</v>
      </c>
      <c r="E149" s="1348"/>
      <c r="F149" s="52"/>
      <c r="G149" s="52"/>
      <c r="H149" s="50"/>
      <c r="I149" s="51"/>
      <c r="J149" s="52"/>
      <c r="K149" s="52"/>
      <c r="L149" s="50"/>
      <c r="M149" s="51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  <c r="IT149" s="2"/>
      <c r="IU149" s="2"/>
      <c r="IV149" s="2"/>
    </row>
    <row r="150" spans="1:256" s="3" customFormat="1" ht="27" hidden="1" customHeight="1">
      <c r="A150" s="15"/>
      <c r="B150" s="1340" t="s">
        <v>146</v>
      </c>
      <c r="C150" s="1327"/>
      <c r="D150" s="1327"/>
      <c r="E150" s="1328"/>
      <c r="F150" s="52"/>
      <c r="G150" s="52"/>
      <c r="H150" s="50"/>
      <c r="I150" s="51"/>
      <c r="J150" s="52"/>
      <c r="K150" s="52"/>
      <c r="L150" s="50"/>
      <c r="M150" s="51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  <c r="IU150" s="2"/>
      <c r="IV150" s="2"/>
    </row>
    <row r="151" spans="1:256" s="3" customFormat="1" ht="27" hidden="1" customHeight="1">
      <c r="A151" s="15"/>
      <c r="B151" s="1007"/>
      <c r="C151" s="1327" t="s">
        <v>147</v>
      </c>
      <c r="D151" s="1327"/>
      <c r="E151" s="1328"/>
      <c r="F151" s="52"/>
      <c r="G151" s="52"/>
      <c r="H151" s="50"/>
      <c r="I151" s="51"/>
      <c r="J151" s="52"/>
      <c r="K151" s="52"/>
      <c r="L151" s="50"/>
      <c r="M151" s="51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  <c r="IT151" s="2"/>
      <c r="IU151" s="2"/>
      <c r="IV151" s="2"/>
    </row>
    <row r="152" spans="1:256" s="3" customFormat="1" ht="27" hidden="1" customHeight="1">
      <c r="A152" s="15"/>
      <c r="B152" s="1007"/>
      <c r="C152" s="1347" t="s">
        <v>148</v>
      </c>
      <c r="D152" s="1347" t="s">
        <v>79</v>
      </c>
      <c r="E152" s="1348"/>
      <c r="F152" s="52"/>
      <c r="G152" s="52"/>
      <c r="H152" s="50"/>
      <c r="I152" s="51"/>
      <c r="J152" s="52"/>
      <c r="K152" s="52"/>
      <c r="L152" s="50"/>
      <c r="M152" s="51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  <c r="IU152" s="2"/>
      <c r="IV152" s="2"/>
    </row>
    <row r="153" spans="1:256" s="3" customFormat="1" ht="27" hidden="1" customHeight="1">
      <c r="A153" s="15"/>
      <c r="B153" s="1329" t="s">
        <v>149</v>
      </c>
      <c r="C153" s="1330"/>
      <c r="D153" s="1330"/>
      <c r="E153" s="1331"/>
      <c r="F153" s="52"/>
      <c r="G153" s="52"/>
      <c r="H153" s="50"/>
      <c r="I153" s="51"/>
      <c r="J153" s="52"/>
      <c r="K153" s="52"/>
      <c r="L153" s="50"/>
      <c r="M153" s="51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  <c r="IU153" s="2"/>
      <c r="IV153" s="2"/>
    </row>
    <row r="154" spans="1:256" s="3" customFormat="1" ht="27" hidden="1" customHeight="1">
      <c r="A154" s="15"/>
      <c r="B154" s="1329" t="s">
        <v>150</v>
      </c>
      <c r="C154" s="1330"/>
      <c r="D154" s="1330"/>
      <c r="E154" s="1331"/>
      <c r="F154" s="52"/>
      <c r="G154" s="52"/>
      <c r="H154" s="50"/>
      <c r="I154" s="51"/>
      <c r="J154" s="52"/>
      <c r="K154" s="52"/>
      <c r="L154" s="50"/>
      <c r="M154" s="51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  <c r="IU154" s="2"/>
      <c r="IV154" s="2"/>
    </row>
    <row r="155" spans="1:256" s="3" customFormat="1" ht="20.25" hidden="1" customHeight="1">
      <c r="A155" s="15"/>
      <c r="B155" s="1332" t="s">
        <v>151</v>
      </c>
      <c r="C155" s="1330"/>
      <c r="D155" s="1330"/>
      <c r="E155" s="1331"/>
      <c r="F155" s="52"/>
      <c r="G155" s="52"/>
      <c r="H155" s="82"/>
      <c r="I155" s="51"/>
      <c r="J155" s="52"/>
      <c r="K155" s="52"/>
      <c r="L155" s="82"/>
      <c r="M155" s="51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  <c r="IU155" s="2"/>
      <c r="IV155" s="2"/>
    </row>
    <row r="156" spans="1:256" s="3" customFormat="1" ht="17.25" hidden="1" customHeight="1">
      <c r="A156" s="15"/>
      <c r="B156" s="1004"/>
      <c r="C156" s="1330" t="s">
        <v>151</v>
      </c>
      <c r="D156" s="1330"/>
      <c r="E156" s="1331"/>
      <c r="F156" s="52"/>
      <c r="G156" s="52"/>
      <c r="H156" s="50"/>
      <c r="I156" s="51"/>
      <c r="J156" s="52"/>
      <c r="K156" s="52"/>
      <c r="L156" s="50"/>
      <c r="M156" s="51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  <c r="IT156" s="2"/>
      <c r="IU156" s="2"/>
      <c r="IV156" s="2"/>
    </row>
    <row r="157" spans="1:256" s="3" customFormat="1" ht="18" hidden="1" customHeight="1">
      <c r="A157" s="15"/>
      <c r="B157" s="1007"/>
      <c r="C157" s="1347" t="s">
        <v>152</v>
      </c>
      <c r="D157" s="1347" t="s">
        <v>79</v>
      </c>
      <c r="E157" s="1348"/>
      <c r="F157" s="52"/>
      <c r="G157" s="52"/>
      <c r="H157" s="50"/>
      <c r="I157" s="51"/>
      <c r="J157" s="52"/>
      <c r="K157" s="52"/>
      <c r="L157" s="50"/>
      <c r="M157" s="51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  <c r="IT157" s="2"/>
      <c r="IU157" s="2"/>
      <c r="IV157" s="2"/>
    </row>
    <row r="158" spans="1:256" s="3" customFormat="1" ht="27" hidden="1" customHeight="1">
      <c r="A158" s="15"/>
      <c r="B158" s="1332" t="s">
        <v>153</v>
      </c>
      <c r="C158" s="1330"/>
      <c r="D158" s="1330"/>
      <c r="E158" s="1331"/>
      <c r="F158" s="52"/>
      <c r="G158" s="52"/>
      <c r="H158" s="50"/>
      <c r="I158" s="51"/>
      <c r="J158" s="52"/>
      <c r="K158" s="52"/>
      <c r="L158" s="50"/>
      <c r="M158" s="51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  <c r="IT158" s="2"/>
      <c r="IU158" s="2"/>
      <c r="IV158" s="2"/>
    </row>
    <row r="159" spans="1:256" s="3" customFormat="1" ht="27" hidden="1" customHeight="1">
      <c r="A159" s="15"/>
      <c r="B159" s="1004"/>
      <c r="C159" s="1330" t="s">
        <v>153</v>
      </c>
      <c r="D159" s="1330"/>
      <c r="E159" s="1331"/>
      <c r="F159" s="52"/>
      <c r="G159" s="52"/>
      <c r="H159" s="50"/>
      <c r="I159" s="51"/>
      <c r="J159" s="52"/>
      <c r="K159" s="52"/>
      <c r="L159" s="50"/>
      <c r="M159" s="51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  <c r="IV159" s="2"/>
    </row>
    <row r="160" spans="1:256" s="3" customFormat="1" ht="26.25" hidden="1" customHeight="1">
      <c r="A160" s="15"/>
      <c r="B160" s="1007"/>
      <c r="C160" s="1347" t="s">
        <v>154</v>
      </c>
      <c r="D160" s="1347" t="s">
        <v>79</v>
      </c>
      <c r="E160" s="1348"/>
      <c r="F160" s="52"/>
      <c r="G160" s="52"/>
      <c r="H160" s="50"/>
      <c r="I160" s="51"/>
      <c r="J160" s="52"/>
      <c r="K160" s="52"/>
      <c r="L160" s="50"/>
      <c r="M160" s="51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  <c r="IV160" s="2"/>
    </row>
    <row r="161" spans="1:256" s="3" customFormat="1" ht="12.75" hidden="1" customHeight="1">
      <c r="A161" s="15"/>
      <c r="B161" s="1329" t="s">
        <v>155</v>
      </c>
      <c r="C161" s="1330"/>
      <c r="D161" s="1330"/>
      <c r="E161" s="1331"/>
      <c r="F161" s="52"/>
      <c r="G161" s="52"/>
      <c r="H161" s="50"/>
      <c r="I161" s="51"/>
      <c r="J161" s="52"/>
      <c r="K161" s="52"/>
      <c r="L161" s="50"/>
      <c r="M161" s="51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  <c r="IV161" s="2"/>
    </row>
    <row r="162" spans="1:256" s="3" customFormat="1" ht="15.75" customHeight="1">
      <c r="A162" s="15"/>
      <c r="B162" s="1332" t="s">
        <v>156</v>
      </c>
      <c r="C162" s="1330"/>
      <c r="D162" s="1330"/>
      <c r="E162" s="1331"/>
      <c r="F162" s="21">
        <v>56.826000000000001</v>
      </c>
      <c r="G162" s="21">
        <v>6.9359999999999999</v>
      </c>
      <c r="H162" s="22">
        <v>12.768000000000001</v>
      </c>
      <c r="I162" s="23">
        <v>76.53</v>
      </c>
      <c r="J162" s="21">
        <v>56.927</v>
      </c>
      <c r="K162" s="21">
        <v>-5.4029999999999996</v>
      </c>
      <c r="L162" s="22">
        <v>0</v>
      </c>
      <c r="M162" s="23">
        <v>51.524000000000001</v>
      </c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  <c r="IV162" s="2"/>
    </row>
    <row r="163" spans="1:256" ht="27" customHeight="1">
      <c r="A163" s="15"/>
      <c r="B163" s="1004"/>
      <c r="C163" s="1330" t="s">
        <v>156</v>
      </c>
      <c r="D163" s="1330"/>
      <c r="E163" s="1331"/>
      <c r="F163" s="21">
        <v>80.569999999999993</v>
      </c>
      <c r="G163" s="21">
        <v>121.907</v>
      </c>
      <c r="H163" s="22">
        <v>22.58</v>
      </c>
      <c r="I163" s="23">
        <v>225.05699999999999</v>
      </c>
      <c r="J163" s="21">
        <v>103.218</v>
      </c>
      <c r="K163" s="21">
        <v>104.61199999999999</v>
      </c>
      <c r="L163" s="22">
        <v>4.0439999999999996</v>
      </c>
      <c r="M163" s="23">
        <v>211.874</v>
      </c>
    </row>
    <row r="164" spans="1:256" ht="27" customHeight="1" thickBot="1">
      <c r="A164" s="15"/>
      <c r="B164" s="1016"/>
      <c r="C164" s="1360" t="s">
        <v>157</v>
      </c>
      <c r="D164" s="1360" t="s">
        <v>79</v>
      </c>
      <c r="E164" s="1361"/>
      <c r="F164" s="25">
        <v>-23.744</v>
      </c>
      <c r="G164" s="26">
        <v>-114.971</v>
      </c>
      <c r="H164" s="27">
        <v>-9.8119999999999994</v>
      </c>
      <c r="I164" s="28">
        <v>-148.52699999999999</v>
      </c>
      <c r="J164" s="25">
        <v>-46.290999999999997</v>
      </c>
      <c r="K164" s="26">
        <v>-110.015</v>
      </c>
      <c r="L164" s="27">
        <v>-4.0439999999999996</v>
      </c>
      <c r="M164" s="28">
        <v>-160.35</v>
      </c>
    </row>
    <row r="165" spans="1:256" s="14" customFormat="1" ht="17.25" customHeight="1" thickBot="1">
      <c r="A165" s="29"/>
      <c r="B165" s="1362" t="s">
        <v>158</v>
      </c>
      <c r="C165" s="1363"/>
      <c r="D165" s="1363"/>
      <c r="E165" s="1364"/>
      <c r="F165" s="30">
        <v>116543.54300000001</v>
      </c>
      <c r="G165" s="31">
        <v>51069.800999999999</v>
      </c>
      <c r="H165" s="32">
        <v>3867.1869999999999</v>
      </c>
      <c r="I165" s="33">
        <v>171480.53099999999</v>
      </c>
      <c r="J165" s="30">
        <v>132321.41699999999</v>
      </c>
      <c r="K165" s="31">
        <v>40153.237000000001</v>
      </c>
      <c r="L165" s="32">
        <v>4204.49</v>
      </c>
      <c r="M165" s="33">
        <v>176679.144</v>
      </c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1:256" s="85" customFormat="1" ht="15.75" customHeight="1">
      <c r="A166" s="84"/>
      <c r="B166" s="1355" t="s">
        <v>159</v>
      </c>
      <c r="C166" s="1356"/>
      <c r="D166" s="1356"/>
      <c r="E166" s="1357"/>
      <c r="F166" s="77">
        <v>69070.254000000001</v>
      </c>
      <c r="G166" s="77">
        <v>29942.743999999999</v>
      </c>
      <c r="H166" s="78">
        <v>1909.277</v>
      </c>
      <c r="I166" s="19">
        <v>100922.27499999999</v>
      </c>
      <c r="J166" s="77">
        <v>79057.385999999999</v>
      </c>
      <c r="K166" s="77">
        <v>22432.677</v>
      </c>
      <c r="L166" s="78">
        <v>2224.4989999999998</v>
      </c>
      <c r="M166" s="19">
        <v>103714.56200000001</v>
      </c>
      <c r="N166" s="13"/>
      <c r="O166" s="13"/>
      <c r="P166" s="13"/>
      <c r="Q166" s="13"/>
      <c r="R166" s="13"/>
    </row>
    <row r="167" spans="1:256" ht="15.75" customHeight="1">
      <c r="A167" s="84"/>
      <c r="B167" s="1005"/>
      <c r="C167" s="1340" t="s">
        <v>159</v>
      </c>
      <c r="D167" s="1365"/>
      <c r="E167" s="1366"/>
      <c r="F167" s="17">
        <v>72566.001000000004</v>
      </c>
      <c r="G167" s="17">
        <v>30549.398000000001</v>
      </c>
      <c r="H167" s="18">
        <v>1967.7719999999999</v>
      </c>
      <c r="I167" s="19">
        <v>105083.171</v>
      </c>
      <c r="J167" s="17">
        <v>82900.601999999999</v>
      </c>
      <c r="K167" s="17">
        <v>23002.395</v>
      </c>
      <c r="L167" s="18">
        <v>2265.3879999999999</v>
      </c>
      <c r="M167" s="19">
        <v>108168.38499999999</v>
      </c>
    </row>
    <row r="168" spans="1:256" ht="18.75" customHeight="1">
      <c r="A168" s="15"/>
      <c r="B168" s="1004"/>
      <c r="C168" s="1347" t="s">
        <v>160</v>
      </c>
      <c r="D168" s="1347"/>
      <c r="E168" s="1348"/>
      <c r="F168" s="21">
        <v>-189.20099999999999</v>
      </c>
      <c r="G168" s="21">
        <v>-123.248</v>
      </c>
      <c r="H168" s="22">
        <v>-9.4499999999999993</v>
      </c>
      <c r="I168" s="23">
        <v>-321.899</v>
      </c>
      <c r="J168" s="21">
        <v>-205.667</v>
      </c>
      <c r="K168" s="21">
        <v>-115.383</v>
      </c>
      <c r="L168" s="22">
        <v>-10.946999999999999</v>
      </c>
      <c r="M168" s="23">
        <v>-331.99700000000001</v>
      </c>
    </row>
    <row r="169" spans="1:256" ht="18" customHeight="1">
      <c r="A169" s="15"/>
      <c r="B169" s="1004"/>
      <c r="C169" s="1347" t="s">
        <v>161</v>
      </c>
      <c r="D169" s="1347" t="s">
        <v>79</v>
      </c>
      <c r="E169" s="1348"/>
      <c r="F169" s="21">
        <v>-3306.5459999999998</v>
      </c>
      <c r="G169" s="21">
        <v>-483.40600000000001</v>
      </c>
      <c r="H169" s="22">
        <v>-49.045000000000002</v>
      </c>
      <c r="I169" s="23">
        <v>-3838.9969999999998</v>
      </c>
      <c r="J169" s="21">
        <v>-3637.549</v>
      </c>
      <c r="K169" s="21">
        <v>-454.33499999999998</v>
      </c>
      <c r="L169" s="22">
        <v>-29.942</v>
      </c>
      <c r="M169" s="23">
        <v>-4121.826</v>
      </c>
    </row>
    <row r="170" spans="1:256" ht="12.75" customHeight="1">
      <c r="A170" s="15"/>
      <c r="B170" s="1326" t="s">
        <v>162</v>
      </c>
      <c r="C170" s="1327"/>
      <c r="D170" s="1327"/>
      <c r="E170" s="1328"/>
      <c r="F170" s="21">
        <v>80.671999999999997</v>
      </c>
      <c r="G170" s="21">
        <v>12.991</v>
      </c>
      <c r="H170" s="22">
        <v>0</v>
      </c>
      <c r="I170" s="23">
        <v>93.662999999999997</v>
      </c>
      <c r="J170" s="21">
        <v>76.644000000000005</v>
      </c>
      <c r="K170" s="21">
        <v>12.145</v>
      </c>
      <c r="L170" s="22">
        <v>0</v>
      </c>
      <c r="M170" s="23">
        <v>88.789000000000001</v>
      </c>
    </row>
    <row r="171" spans="1:256" ht="12.75" customHeight="1">
      <c r="A171" s="15"/>
      <c r="B171" s="1004"/>
      <c r="C171" s="1347" t="s">
        <v>162</v>
      </c>
      <c r="D171" s="1347"/>
      <c r="E171" s="1348"/>
      <c r="F171" s="21">
        <v>81.337000000000003</v>
      </c>
      <c r="G171" s="21">
        <v>13.108000000000001</v>
      </c>
      <c r="H171" s="22">
        <v>0</v>
      </c>
      <c r="I171" s="23">
        <v>94.444999999999993</v>
      </c>
      <c r="J171" s="21">
        <v>77.644999999999996</v>
      </c>
      <c r="K171" s="21">
        <v>12.25</v>
      </c>
      <c r="L171" s="22">
        <v>0</v>
      </c>
      <c r="M171" s="23">
        <v>89.894999999999996</v>
      </c>
    </row>
    <row r="172" spans="1:256" ht="27" hidden="1" customHeight="1">
      <c r="A172" s="15"/>
      <c r="B172" s="1004"/>
      <c r="C172" s="1347" t="s">
        <v>163</v>
      </c>
      <c r="D172" s="1347"/>
      <c r="E172" s="1347"/>
      <c r="F172" s="52"/>
      <c r="G172" s="52"/>
      <c r="H172" s="50"/>
      <c r="I172" s="51"/>
      <c r="J172" s="52">
        <v>0</v>
      </c>
      <c r="K172" s="52">
        <v>-0.105</v>
      </c>
      <c r="L172" s="50">
        <v>0</v>
      </c>
      <c r="M172" s="51">
        <v>-0.105</v>
      </c>
    </row>
    <row r="173" spans="1:256" ht="27" customHeight="1">
      <c r="A173" s="15"/>
      <c r="B173" s="1004"/>
      <c r="C173" s="1347" t="s">
        <v>164</v>
      </c>
      <c r="D173" s="1347" t="s">
        <v>79</v>
      </c>
      <c r="E173" s="1348"/>
      <c r="F173" s="21">
        <v>-0.64400000000000002</v>
      </c>
      <c r="G173" s="21">
        <v>0</v>
      </c>
      <c r="H173" s="22">
        <v>0</v>
      </c>
      <c r="I173" s="23">
        <v>-0.64400000000000002</v>
      </c>
      <c r="J173" s="21">
        <v>-1.0009999999999999</v>
      </c>
      <c r="K173" s="21">
        <v>0</v>
      </c>
      <c r="L173" s="22">
        <v>0</v>
      </c>
      <c r="M173" s="23">
        <v>-1.0009999999999999</v>
      </c>
    </row>
    <row r="174" spans="1:256" ht="27" customHeight="1">
      <c r="A174" s="15"/>
      <c r="B174" s="1326" t="s">
        <v>165</v>
      </c>
      <c r="C174" s="1327"/>
      <c r="D174" s="1327"/>
      <c r="E174" s="1328"/>
      <c r="F174" s="21">
        <v>40.250999999999998</v>
      </c>
      <c r="G174" s="21">
        <v>36.081000000000003</v>
      </c>
      <c r="H174" s="22">
        <v>1.915</v>
      </c>
      <c r="I174" s="23">
        <v>78.247</v>
      </c>
      <c r="J174" s="21">
        <v>82.572999999999993</v>
      </c>
      <c r="K174" s="21">
        <v>16.913</v>
      </c>
      <c r="L174" s="22">
        <v>5.9340000000000002</v>
      </c>
      <c r="M174" s="23">
        <v>105.42</v>
      </c>
    </row>
    <row r="175" spans="1:256" ht="27" customHeight="1">
      <c r="A175" s="15"/>
      <c r="B175" s="1004"/>
      <c r="C175" s="1347" t="s">
        <v>165</v>
      </c>
      <c r="D175" s="1347"/>
      <c r="E175" s="1348"/>
      <c r="F175" s="21">
        <v>41.476999999999997</v>
      </c>
      <c r="G175" s="21">
        <v>37.566000000000003</v>
      </c>
      <c r="H175" s="22">
        <v>1.9530000000000001</v>
      </c>
      <c r="I175" s="23">
        <v>80.995999999999995</v>
      </c>
      <c r="J175" s="21">
        <v>86.084999999999994</v>
      </c>
      <c r="K175" s="21">
        <v>17.309999999999999</v>
      </c>
      <c r="L175" s="22">
        <v>5.9989999999999997</v>
      </c>
      <c r="M175" s="23">
        <v>109.39400000000001</v>
      </c>
    </row>
    <row r="176" spans="1:256" ht="27" hidden="1" customHeight="1">
      <c r="A176" s="15"/>
      <c r="B176" s="1004"/>
      <c r="C176" s="1347" t="s">
        <v>166</v>
      </c>
      <c r="D176" s="1347"/>
      <c r="E176" s="1348"/>
      <c r="F176" s="52"/>
      <c r="G176" s="52"/>
      <c r="H176" s="50"/>
      <c r="I176" s="51"/>
      <c r="J176" s="52"/>
      <c r="K176" s="52"/>
      <c r="L176" s="50"/>
      <c r="M176" s="51"/>
    </row>
    <row r="177" spans="1:256" ht="27" customHeight="1">
      <c r="A177" s="15"/>
      <c r="B177" s="1004"/>
      <c r="C177" s="1347" t="s">
        <v>167</v>
      </c>
      <c r="D177" s="1347"/>
      <c r="E177" s="1347"/>
      <c r="F177" s="52"/>
      <c r="G177" s="52"/>
      <c r="H177" s="86"/>
      <c r="I177" s="51"/>
      <c r="J177" s="52">
        <v>-0.56399999999999995</v>
      </c>
      <c r="K177" s="52">
        <v>-0.313</v>
      </c>
      <c r="L177" s="86">
        <v>-5.6000000000000001E-2</v>
      </c>
      <c r="M177" s="51">
        <v>-0.93300000000000005</v>
      </c>
    </row>
    <row r="178" spans="1:256" ht="27" customHeight="1">
      <c r="A178" s="15"/>
      <c r="B178" s="1004"/>
      <c r="C178" s="1347" t="s">
        <v>168</v>
      </c>
      <c r="D178" s="1347" t="s">
        <v>79</v>
      </c>
      <c r="E178" s="1348"/>
      <c r="F178" s="21">
        <v>-1.0980000000000001</v>
      </c>
      <c r="G178" s="21">
        <v>-1.353</v>
      </c>
      <c r="H178" s="22">
        <v>-0.01</v>
      </c>
      <c r="I178" s="23">
        <v>-2.4609999999999999</v>
      </c>
      <c r="J178" s="21">
        <v>-2.948</v>
      </c>
      <c r="K178" s="21">
        <v>-8.4000000000000005E-2</v>
      </c>
      <c r="L178" s="22">
        <v>-8.9999999999999993E-3</v>
      </c>
      <c r="M178" s="23">
        <v>-3.0409999999999999</v>
      </c>
    </row>
    <row r="179" spans="1:256" ht="12.75" customHeight="1">
      <c r="A179" s="15"/>
      <c r="B179" s="1332" t="s">
        <v>169</v>
      </c>
      <c r="C179" s="1330"/>
      <c r="D179" s="1330"/>
      <c r="E179" s="1331"/>
      <c r="F179" s="21">
        <v>45712.303999999996</v>
      </c>
      <c r="G179" s="21">
        <v>18680.073</v>
      </c>
      <c r="H179" s="22">
        <v>1471.5630000000001</v>
      </c>
      <c r="I179" s="23">
        <v>65863.94</v>
      </c>
      <c r="J179" s="21">
        <v>51240.432999999997</v>
      </c>
      <c r="K179" s="21">
        <v>15554.835999999999</v>
      </c>
      <c r="L179" s="22">
        <v>1460.085</v>
      </c>
      <c r="M179" s="23">
        <v>68255.354000000007</v>
      </c>
    </row>
    <row r="180" spans="1:256" s="3" customFormat="1" ht="12.75" customHeight="1">
      <c r="A180" s="15"/>
      <c r="B180" s="1004"/>
      <c r="C180" s="1347" t="s">
        <v>169</v>
      </c>
      <c r="D180" s="1347"/>
      <c r="E180" s="1348"/>
      <c r="F180" s="21">
        <v>46442.319000000003</v>
      </c>
      <c r="G180" s="21">
        <v>19083.975999999999</v>
      </c>
      <c r="H180" s="22">
        <v>1511.367</v>
      </c>
      <c r="I180" s="23">
        <v>67037.661999999997</v>
      </c>
      <c r="J180" s="21">
        <v>51997.760000000002</v>
      </c>
      <c r="K180" s="21">
        <v>15943.834000000001</v>
      </c>
      <c r="L180" s="22">
        <v>1497.5239999999999</v>
      </c>
      <c r="M180" s="23">
        <v>69439.118000000002</v>
      </c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  <c r="IT180" s="2"/>
      <c r="IU180" s="2"/>
      <c r="IV180" s="2"/>
    </row>
    <row r="181" spans="1:256" s="3" customFormat="1" ht="27" customHeight="1">
      <c r="A181" s="15"/>
      <c r="B181" s="1004"/>
      <c r="C181" s="1347" t="s">
        <v>170</v>
      </c>
      <c r="D181" s="1347"/>
      <c r="E181" s="1348"/>
      <c r="F181" s="21">
        <v>-257.77499999999998</v>
      </c>
      <c r="G181" s="21">
        <v>-155.84399999999999</v>
      </c>
      <c r="H181" s="22">
        <v>-11.224</v>
      </c>
      <c r="I181" s="23">
        <v>-424.84300000000002</v>
      </c>
      <c r="J181" s="21">
        <v>-283.21100000000001</v>
      </c>
      <c r="K181" s="21">
        <v>-143.749</v>
      </c>
      <c r="L181" s="22">
        <v>-12.372999999999999</v>
      </c>
      <c r="M181" s="23">
        <v>-439.33300000000003</v>
      </c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  <c r="IT181" s="2"/>
      <c r="IU181" s="2"/>
      <c r="IV181" s="2"/>
    </row>
    <row r="182" spans="1:256" s="3" customFormat="1" ht="27" customHeight="1">
      <c r="A182" s="15"/>
      <c r="B182" s="1004"/>
      <c r="C182" s="1347" t="s">
        <v>171</v>
      </c>
      <c r="D182" s="1347" t="s">
        <v>79</v>
      </c>
      <c r="E182" s="1348"/>
      <c r="F182" s="21">
        <v>-472.24</v>
      </c>
      <c r="G182" s="21">
        <v>-248.059</v>
      </c>
      <c r="H182" s="22">
        <v>-28.58</v>
      </c>
      <c r="I182" s="23">
        <v>-748.87900000000002</v>
      </c>
      <c r="J182" s="233">
        <v>-474.11599999999999</v>
      </c>
      <c r="K182" s="233">
        <v>-245.249</v>
      </c>
      <c r="L182" s="234">
        <v>-25.065999999999999</v>
      </c>
      <c r="M182" s="23">
        <v>-744.43100000000004</v>
      </c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  <c r="IT182" s="2"/>
      <c r="IU182" s="2"/>
      <c r="IV182" s="2"/>
    </row>
    <row r="183" spans="1:256" s="3" customFormat="1" ht="27" customHeight="1">
      <c r="A183" s="87"/>
      <c r="B183" s="1332" t="s">
        <v>172</v>
      </c>
      <c r="C183" s="1330"/>
      <c r="D183" s="1330"/>
      <c r="E183" s="1331"/>
      <c r="F183" s="21">
        <v>0.95099999999999996</v>
      </c>
      <c r="G183" s="21">
        <v>18.561</v>
      </c>
      <c r="H183" s="22">
        <v>0.45</v>
      </c>
      <c r="I183" s="23">
        <v>19.962</v>
      </c>
      <c r="J183" s="233">
        <v>12.324</v>
      </c>
      <c r="K183" s="233">
        <v>22.08</v>
      </c>
      <c r="L183" s="234">
        <v>0</v>
      </c>
      <c r="M183" s="235">
        <v>34.404000000000003</v>
      </c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  <c r="IT183" s="2"/>
      <c r="IU183" s="2"/>
      <c r="IV183" s="2"/>
    </row>
    <row r="184" spans="1:256" s="3" customFormat="1" ht="27" customHeight="1">
      <c r="A184" s="15"/>
      <c r="B184" s="1004"/>
      <c r="C184" s="1347" t="s">
        <v>172</v>
      </c>
      <c r="D184" s="1347"/>
      <c r="E184" s="1348"/>
      <c r="F184" s="21">
        <v>1.079</v>
      </c>
      <c r="G184" s="21">
        <v>18.847000000000001</v>
      </c>
      <c r="H184" s="22">
        <v>1.123</v>
      </c>
      <c r="I184" s="23">
        <v>21.048999999999999</v>
      </c>
      <c r="J184" s="233">
        <v>13.676</v>
      </c>
      <c r="K184" s="233">
        <v>22.939</v>
      </c>
      <c r="L184" s="234">
        <v>0</v>
      </c>
      <c r="M184" s="235">
        <v>36.615000000000002</v>
      </c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  <c r="IT184" s="2"/>
      <c r="IU184" s="2"/>
      <c r="IV184" s="2"/>
    </row>
    <row r="185" spans="1:256" s="3" customFormat="1" ht="27" customHeight="1">
      <c r="A185" s="15"/>
      <c r="B185" s="1004"/>
      <c r="C185" s="1347" t="s">
        <v>173</v>
      </c>
      <c r="D185" s="1347" t="s">
        <v>79</v>
      </c>
      <c r="E185" s="1348"/>
      <c r="F185" s="21">
        <v>-0.128</v>
      </c>
      <c r="G185" s="21">
        <v>-0.28599999999999998</v>
      </c>
      <c r="H185" s="22">
        <v>-0.67300000000000004</v>
      </c>
      <c r="I185" s="23">
        <v>-1.087</v>
      </c>
      <c r="J185" s="233">
        <v>-1.3520000000000001</v>
      </c>
      <c r="K185" s="233">
        <v>-0.85899999999999999</v>
      </c>
      <c r="L185" s="234">
        <v>0</v>
      </c>
      <c r="M185" s="235">
        <v>-2.2109999999999999</v>
      </c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  <c r="IT185" s="2"/>
      <c r="IU185" s="2"/>
      <c r="IV185" s="2"/>
    </row>
    <row r="186" spans="1:256" s="3" customFormat="1" ht="27" customHeight="1">
      <c r="A186" s="15"/>
      <c r="B186" s="1326" t="s">
        <v>174</v>
      </c>
      <c r="C186" s="1327"/>
      <c r="D186" s="1327"/>
      <c r="E186" s="1328"/>
      <c r="F186" s="21">
        <v>6.3949999999999996</v>
      </c>
      <c r="G186" s="21">
        <v>124.60899999999999</v>
      </c>
      <c r="H186" s="22">
        <v>0</v>
      </c>
      <c r="I186" s="23">
        <v>131.00399999999999</v>
      </c>
      <c r="J186" s="233">
        <v>0.57699999999999996</v>
      </c>
      <c r="K186" s="233">
        <v>99.156999999999996</v>
      </c>
      <c r="L186" s="234">
        <v>0</v>
      </c>
      <c r="M186" s="235">
        <v>99.733999999999995</v>
      </c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  <c r="IT186" s="2"/>
      <c r="IU186" s="2"/>
      <c r="IV186" s="2"/>
    </row>
    <row r="187" spans="1:256" s="3" customFormat="1" ht="27" customHeight="1">
      <c r="A187" s="15"/>
      <c r="B187" s="1004"/>
      <c r="C187" s="1347" t="s">
        <v>175</v>
      </c>
      <c r="D187" s="1347"/>
      <c r="E187" s="1348"/>
      <c r="F187" s="21">
        <v>6.4969999999999999</v>
      </c>
      <c r="G187" s="21">
        <v>128.685</v>
      </c>
      <c r="H187" s="22">
        <v>0</v>
      </c>
      <c r="I187" s="23">
        <v>135.18199999999999</v>
      </c>
      <c r="J187" s="21">
        <v>0.57699999999999996</v>
      </c>
      <c r="K187" s="21">
        <v>101.402</v>
      </c>
      <c r="L187" s="22">
        <v>0</v>
      </c>
      <c r="M187" s="23">
        <v>101.979</v>
      </c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  <c r="IT187" s="2"/>
      <c r="IU187" s="2"/>
      <c r="IV187" s="2"/>
    </row>
    <row r="188" spans="1:256" s="3" customFormat="1" ht="27" customHeight="1">
      <c r="A188" s="15"/>
      <c r="B188" s="1004"/>
      <c r="C188" s="1347" t="s">
        <v>176</v>
      </c>
      <c r="D188" s="1327"/>
      <c r="E188" s="1328"/>
      <c r="F188" s="21">
        <v>-4.5999999999999999E-2</v>
      </c>
      <c r="G188" s="21">
        <v>-4.0759999999999996</v>
      </c>
      <c r="H188" s="22">
        <v>0</v>
      </c>
      <c r="I188" s="23">
        <v>-4.1219999999999999</v>
      </c>
      <c r="J188" s="21">
        <v>0</v>
      </c>
      <c r="K188" s="21">
        <v>-2.2450000000000001</v>
      </c>
      <c r="L188" s="22">
        <v>0</v>
      </c>
      <c r="M188" s="23">
        <v>-2.2450000000000001</v>
      </c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  <c r="IT188" s="2"/>
      <c r="IU188" s="2"/>
      <c r="IV188" s="2"/>
    </row>
    <row r="189" spans="1:256" s="3" customFormat="1" ht="40.5" hidden="1" customHeight="1">
      <c r="A189" s="15"/>
      <c r="B189" s="1007"/>
      <c r="C189" s="1347" t="s">
        <v>177</v>
      </c>
      <c r="D189" s="1347" t="s">
        <v>79</v>
      </c>
      <c r="E189" s="1348"/>
      <c r="F189" s="52"/>
      <c r="G189" s="52"/>
      <c r="H189" s="50"/>
      <c r="I189" s="51"/>
      <c r="J189" s="52"/>
      <c r="K189" s="52"/>
      <c r="L189" s="50"/>
      <c r="M189" s="51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  <c r="IT189" s="2"/>
      <c r="IU189" s="2"/>
      <c r="IV189" s="2"/>
    </row>
    <row r="190" spans="1:256" s="3" customFormat="1" ht="27" hidden="1" customHeight="1">
      <c r="A190" s="15"/>
      <c r="B190" s="1340" t="s">
        <v>178</v>
      </c>
      <c r="C190" s="1327"/>
      <c r="D190" s="1327"/>
      <c r="E190" s="1328"/>
      <c r="F190" s="52"/>
      <c r="G190" s="52"/>
      <c r="H190" s="50"/>
      <c r="I190" s="51"/>
      <c r="J190" s="52"/>
      <c r="K190" s="52"/>
      <c r="L190" s="50"/>
      <c r="M190" s="51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  <c r="IT190" s="2"/>
      <c r="IU190" s="2"/>
      <c r="IV190" s="2"/>
    </row>
    <row r="191" spans="1:256" s="3" customFormat="1" ht="27" hidden="1" customHeight="1">
      <c r="A191" s="15"/>
      <c r="B191" s="1007"/>
      <c r="C191" s="1347" t="s">
        <v>179</v>
      </c>
      <c r="D191" s="1347"/>
      <c r="E191" s="1348"/>
      <c r="F191" s="52"/>
      <c r="G191" s="52"/>
      <c r="H191" s="50"/>
      <c r="I191" s="51"/>
      <c r="J191" s="52"/>
      <c r="K191" s="52"/>
      <c r="L191" s="50"/>
      <c r="M191" s="51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  <c r="IT191" s="2"/>
      <c r="IU191" s="2"/>
      <c r="IV191" s="2"/>
    </row>
    <row r="192" spans="1:256" s="3" customFormat="1" ht="27" hidden="1" customHeight="1">
      <c r="A192" s="15"/>
      <c r="B192" s="1007"/>
      <c r="C192" s="1347" t="s">
        <v>180</v>
      </c>
      <c r="D192" s="1347"/>
      <c r="E192" s="1348"/>
      <c r="F192" s="52"/>
      <c r="G192" s="52"/>
      <c r="H192" s="50"/>
      <c r="I192" s="51"/>
      <c r="J192" s="52"/>
      <c r="K192" s="52"/>
      <c r="L192" s="50"/>
      <c r="M192" s="51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  <c r="IT192" s="2"/>
      <c r="IU192" s="2"/>
      <c r="IV192" s="2"/>
    </row>
    <row r="193" spans="1:256" s="3" customFormat="1" ht="27" hidden="1" customHeight="1">
      <c r="A193" s="15"/>
      <c r="B193" s="1007"/>
      <c r="C193" s="1347" t="s">
        <v>181</v>
      </c>
      <c r="D193" s="1347" t="s">
        <v>79</v>
      </c>
      <c r="E193" s="1348"/>
      <c r="F193" s="52"/>
      <c r="G193" s="52"/>
      <c r="H193" s="50"/>
      <c r="I193" s="51"/>
      <c r="J193" s="52"/>
      <c r="K193" s="52"/>
      <c r="L193" s="50"/>
      <c r="M193" s="51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  <c r="IT193" s="2"/>
      <c r="IU193" s="2"/>
      <c r="IV193" s="2"/>
    </row>
    <row r="194" spans="1:256" s="3" customFormat="1" ht="27" customHeight="1">
      <c r="A194" s="15"/>
      <c r="B194" s="1329" t="s">
        <v>182</v>
      </c>
      <c r="C194" s="1330"/>
      <c r="D194" s="1330"/>
      <c r="E194" s="1331"/>
      <c r="F194" s="21">
        <v>0</v>
      </c>
      <c r="G194" s="21">
        <v>0</v>
      </c>
      <c r="H194" s="80">
        <v>308.15899999999999</v>
      </c>
      <c r="I194" s="23">
        <v>308.15899999999999</v>
      </c>
      <c r="J194" s="21">
        <v>0</v>
      </c>
      <c r="K194" s="21">
        <v>0</v>
      </c>
      <c r="L194" s="80">
        <v>308.15899999999999</v>
      </c>
      <c r="M194" s="23">
        <v>308.15899999999999</v>
      </c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  <c r="IT194" s="2"/>
      <c r="IU194" s="2"/>
      <c r="IV194" s="2"/>
    </row>
    <row r="195" spans="1:256" s="3" customFormat="1" ht="27" customHeight="1">
      <c r="A195" s="15"/>
      <c r="B195" s="1007"/>
      <c r="C195" s="1329" t="s">
        <v>182</v>
      </c>
      <c r="D195" s="1330"/>
      <c r="E195" s="1331"/>
      <c r="F195" s="21">
        <v>0</v>
      </c>
      <c r="G195" s="21">
        <v>0</v>
      </c>
      <c r="H195" s="22">
        <v>308.46699999999998</v>
      </c>
      <c r="I195" s="23">
        <v>308.46699999999998</v>
      </c>
      <c r="J195" s="233">
        <v>0</v>
      </c>
      <c r="K195" s="233">
        <v>0</v>
      </c>
      <c r="L195" s="234">
        <v>308.46699999999998</v>
      </c>
      <c r="M195" s="23">
        <v>308.46699999999998</v>
      </c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  <c r="IT195" s="2"/>
      <c r="IU195" s="2"/>
      <c r="IV195" s="2"/>
    </row>
    <row r="196" spans="1:256" s="3" customFormat="1" ht="27" hidden="1" customHeight="1">
      <c r="A196" s="15"/>
      <c r="B196" s="1007"/>
      <c r="C196" s="1340" t="s">
        <v>183</v>
      </c>
      <c r="D196" s="1327"/>
      <c r="E196" s="1328"/>
      <c r="F196" s="52"/>
      <c r="G196" s="52"/>
      <c r="H196" s="50"/>
      <c r="I196" s="51"/>
      <c r="J196" s="238"/>
      <c r="K196" s="238"/>
      <c r="L196" s="239"/>
      <c r="M196" s="51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  <c r="IT196" s="2"/>
      <c r="IU196" s="2"/>
      <c r="IV196" s="2"/>
    </row>
    <row r="197" spans="1:256" s="3" customFormat="1" ht="27" hidden="1" customHeight="1">
      <c r="A197" s="15"/>
      <c r="B197" s="1329" t="s">
        <v>184</v>
      </c>
      <c r="C197" s="1330"/>
      <c r="D197" s="1330"/>
      <c r="E197" s="1331"/>
      <c r="F197" s="52"/>
      <c r="G197" s="52"/>
      <c r="H197" s="50"/>
      <c r="I197" s="51"/>
      <c r="J197" s="238"/>
      <c r="K197" s="238"/>
      <c r="L197" s="239"/>
      <c r="M197" s="51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  <c r="IT197" s="2"/>
      <c r="IU197" s="2"/>
      <c r="IV197" s="2"/>
    </row>
    <row r="198" spans="1:256" s="3" customFormat="1" ht="27" hidden="1" customHeight="1">
      <c r="A198" s="15"/>
      <c r="B198" s="1007"/>
      <c r="C198" s="1329" t="s">
        <v>185</v>
      </c>
      <c r="D198" s="1330"/>
      <c r="E198" s="1331"/>
      <c r="F198" s="52"/>
      <c r="G198" s="52"/>
      <c r="H198" s="50"/>
      <c r="I198" s="51"/>
      <c r="J198" s="238"/>
      <c r="K198" s="238"/>
      <c r="L198" s="239"/>
      <c r="M198" s="51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  <c r="IT198" s="2"/>
      <c r="IU198" s="2"/>
      <c r="IV198" s="2"/>
    </row>
    <row r="199" spans="1:256" s="3" customFormat="1" ht="27" hidden="1" customHeight="1">
      <c r="A199" s="15"/>
      <c r="B199" s="1007"/>
      <c r="C199" s="1007" t="s">
        <v>186</v>
      </c>
      <c r="D199" s="1007" t="s">
        <v>79</v>
      </c>
      <c r="E199" s="1008"/>
      <c r="F199" s="52"/>
      <c r="G199" s="52"/>
      <c r="H199" s="50"/>
      <c r="I199" s="51"/>
      <c r="J199" s="238"/>
      <c r="K199" s="238"/>
      <c r="L199" s="239"/>
      <c r="M199" s="51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  <c r="IU199" s="2"/>
      <c r="IV199" s="2"/>
    </row>
    <row r="200" spans="1:256" s="3" customFormat="1" ht="27" hidden="1" customHeight="1">
      <c r="A200" s="15"/>
      <c r="B200" s="1329" t="s">
        <v>187</v>
      </c>
      <c r="C200" s="1330"/>
      <c r="D200" s="1330"/>
      <c r="E200" s="1331"/>
      <c r="F200" s="52"/>
      <c r="G200" s="52"/>
      <c r="H200" s="50"/>
      <c r="I200" s="51"/>
      <c r="J200" s="238"/>
      <c r="K200" s="238"/>
      <c r="L200" s="239"/>
      <c r="M200" s="51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  <c r="IT200" s="2"/>
      <c r="IU200" s="2"/>
      <c r="IV200" s="2"/>
    </row>
    <row r="201" spans="1:256" s="3" customFormat="1" ht="27" hidden="1" customHeight="1">
      <c r="A201" s="15"/>
      <c r="B201" s="1007"/>
      <c r="C201" s="1329" t="s">
        <v>188</v>
      </c>
      <c r="D201" s="1330"/>
      <c r="E201" s="1331"/>
      <c r="F201" s="52"/>
      <c r="G201" s="52"/>
      <c r="H201" s="50"/>
      <c r="I201" s="51"/>
      <c r="J201" s="238"/>
      <c r="K201" s="238"/>
      <c r="L201" s="239"/>
      <c r="M201" s="51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  <c r="IT201" s="2"/>
      <c r="IU201" s="2"/>
      <c r="IV201" s="2"/>
    </row>
    <row r="202" spans="1:256" s="3" customFormat="1" ht="27" hidden="1" customHeight="1">
      <c r="A202" s="15"/>
      <c r="B202" s="1007"/>
      <c r="C202" s="1340" t="s">
        <v>189</v>
      </c>
      <c r="D202" s="1327"/>
      <c r="E202" s="1328"/>
      <c r="F202" s="52"/>
      <c r="G202" s="52"/>
      <c r="H202" s="50"/>
      <c r="I202" s="51"/>
      <c r="J202" s="238"/>
      <c r="K202" s="238"/>
      <c r="L202" s="239"/>
      <c r="M202" s="51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  <c r="IT202" s="2"/>
      <c r="IU202" s="2"/>
      <c r="IV202" s="2"/>
    </row>
    <row r="203" spans="1:256" s="3" customFormat="1" ht="27" hidden="1" customHeight="1">
      <c r="A203" s="15"/>
      <c r="B203" s="1329" t="s">
        <v>190</v>
      </c>
      <c r="C203" s="1330"/>
      <c r="D203" s="1330"/>
      <c r="E203" s="1331"/>
      <c r="F203" s="52"/>
      <c r="G203" s="52"/>
      <c r="H203" s="50"/>
      <c r="I203" s="51"/>
      <c r="J203" s="238"/>
      <c r="K203" s="238"/>
      <c r="L203" s="239"/>
      <c r="M203" s="51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</row>
    <row r="204" spans="1:256" s="3" customFormat="1" ht="27" hidden="1" customHeight="1">
      <c r="A204" s="15"/>
      <c r="B204" s="1007"/>
      <c r="C204" s="1329" t="s">
        <v>191</v>
      </c>
      <c r="D204" s="1330"/>
      <c r="E204" s="1331"/>
      <c r="F204" s="52"/>
      <c r="G204" s="52"/>
      <c r="H204" s="50"/>
      <c r="I204" s="51"/>
      <c r="J204" s="238"/>
      <c r="K204" s="238"/>
      <c r="L204" s="239"/>
      <c r="M204" s="51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  <c r="IT204" s="2"/>
      <c r="IU204" s="2"/>
      <c r="IV204" s="2"/>
    </row>
    <row r="205" spans="1:256" s="3" customFormat="1" ht="27" hidden="1" customHeight="1">
      <c r="A205" s="15"/>
      <c r="B205" s="1007"/>
      <c r="C205" s="1007" t="s">
        <v>192</v>
      </c>
      <c r="D205" s="1007" t="s">
        <v>79</v>
      </c>
      <c r="E205" s="1008"/>
      <c r="F205" s="52"/>
      <c r="G205" s="52"/>
      <c r="H205" s="50"/>
      <c r="I205" s="51"/>
      <c r="J205" s="238"/>
      <c r="K205" s="238"/>
      <c r="L205" s="239"/>
      <c r="M205" s="51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  <c r="IT205" s="2"/>
      <c r="IU205" s="2"/>
      <c r="IV205" s="2"/>
    </row>
    <row r="206" spans="1:256" s="3" customFormat="1" ht="27" customHeight="1">
      <c r="A206" s="15"/>
      <c r="B206" s="1332" t="s">
        <v>193</v>
      </c>
      <c r="C206" s="1330"/>
      <c r="D206" s="1330"/>
      <c r="E206" s="1331"/>
      <c r="F206" s="21">
        <v>0</v>
      </c>
      <c r="G206" s="21">
        <v>126.34399999999999</v>
      </c>
      <c r="H206" s="22">
        <v>0</v>
      </c>
      <c r="I206" s="23">
        <v>126.34399999999999</v>
      </c>
      <c r="J206" s="233">
        <v>3.835</v>
      </c>
      <c r="K206" s="233">
        <v>60.677</v>
      </c>
      <c r="L206" s="234">
        <v>0</v>
      </c>
      <c r="M206" s="235">
        <v>64.512</v>
      </c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  <c r="IT206" s="2"/>
      <c r="IU206" s="2"/>
      <c r="IV206" s="2"/>
    </row>
    <row r="207" spans="1:256" s="3" customFormat="1" ht="27" customHeight="1">
      <c r="A207" s="15"/>
      <c r="B207" s="1004"/>
      <c r="C207" s="1329" t="s">
        <v>193</v>
      </c>
      <c r="D207" s="1330"/>
      <c r="E207" s="1331"/>
      <c r="F207" s="21">
        <v>0</v>
      </c>
      <c r="G207" s="21">
        <v>127.953</v>
      </c>
      <c r="H207" s="22">
        <v>0</v>
      </c>
      <c r="I207" s="23">
        <v>127.953</v>
      </c>
      <c r="J207" s="233">
        <v>3.8450000000000002</v>
      </c>
      <c r="K207" s="233">
        <v>61.62</v>
      </c>
      <c r="L207" s="234">
        <v>0</v>
      </c>
      <c r="M207" s="235">
        <v>65.465000000000003</v>
      </c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  <c r="IT207" s="2"/>
      <c r="IU207" s="2"/>
      <c r="IV207" s="2"/>
    </row>
    <row r="208" spans="1:256" s="3" customFormat="1" ht="27" hidden="1" customHeight="1">
      <c r="A208" s="15"/>
      <c r="B208" s="1004"/>
      <c r="C208" s="1347" t="s">
        <v>194</v>
      </c>
      <c r="D208" s="1327"/>
      <c r="E208" s="1328"/>
      <c r="F208" s="52">
        <v>0</v>
      </c>
      <c r="G208" s="52">
        <v>0</v>
      </c>
      <c r="H208" s="50">
        <v>0</v>
      </c>
      <c r="I208" s="51">
        <v>0</v>
      </c>
      <c r="J208" s="238"/>
      <c r="K208" s="238"/>
      <c r="L208" s="239"/>
      <c r="M208" s="236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  <c r="IT208" s="2"/>
      <c r="IU208" s="2"/>
      <c r="IV208" s="2"/>
    </row>
    <row r="209" spans="1:256" s="3" customFormat="1" ht="27" customHeight="1">
      <c r="A209" s="15"/>
      <c r="B209" s="1004"/>
      <c r="C209" s="1347" t="s">
        <v>195</v>
      </c>
      <c r="D209" s="1347" t="s">
        <v>79</v>
      </c>
      <c r="E209" s="1348"/>
      <c r="F209" s="21">
        <v>0</v>
      </c>
      <c r="G209" s="21">
        <v>-1.2350000000000001</v>
      </c>
      <c r="H209" s="22">
        <v>0</v>
      </c>
      <c r="I209" s="23">
        <v>-1.2350000000000001</v>
      </c>
      <c r="J209" s="233">
        <v>-4.0000000000000001E-3</v>
      </c>
      <c r="K209" s="233">
        <v>-0.61599999999999999</v>
      </c>
      <c r="L209" s="234">
        <v>0</v>
      </c>
      <c r="M209" s="235">
        <v>-0.62</v>
      </c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  <c r="IT209" s="2"/>
      <c r="IU209" s="2"/>
      <c r="IV209" s="2"/>
    </row>
    <row r="210" spans="1:256" s="3" customFormat="1" ht="27" hidden="1" customHeight="1">
      <c r="A210" s="15"/>
      <c r="B210" s="1329" t="s">
        <v>196</v>
      </c>
      <c r="C210" s="1330"/>
      <c r="D210" s="1330"/>
      <c r="E210" s="1331"/>
      <c r="F210" s="52"/>
      <c r="G210" s="52"/>
      <c r="H210" s="50"/>
      <c r="I210" s="51"/>
      <c r="J210" s="238"/>
      <c r="K210" s="238"/>
      <c r="L210" s="239"/>
      <c r="M210" s="236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  <c r="IT210" s="2"/>
      <c r="IU210" s="2"/>
      <c r="IV210" s="2"/>
    </row>
    <row r="211" spans="1:256" s="3" customFormat="1" ht="27" hidden="1" customHeight="1">
      <c r="A211" s="15"/>
      <c r="B211" s="1007"/>
      <c r="C211" s="1329" t="s">
        <v>197</v>
      </c>
      <c r="D211" s="1330"/>
      <c r="E211" s="1331"/>
      <c r="F211" s="52"/>
      <c r="G211" s="52"/>
      <c r="H211" s="50"/>
      <c r="I211" s="51"/>
      <c r="J211" s="238"/>
      <c r="K211" s="238"/>
      <c r="L211" s="239"/>
      <c r="M211" s="236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  <c r="IT211" s="2"/>
      <c r="IU211" s="2"/>
      <c r="IV211" s="2"/>
    </row>
    <row r="212" spans="1:256" s="3" customFormat="1" ht="27" hidden="1" customHeight="1">
      <c r="A212" s="15"/>
      <c r="B212" s="1007"/>
      <c r="C212" s="1340" t="s">
        <v>198</v>
      </c>
      <c r="D212" s="1327"/>
      <c r="E212" s="1328"/>
      <c r="F212" s="52"/>
      <c r="G212" s="52"/>
      <c r="H212" s="50"/>
      <c r="I212" s="51"/>
      <c r="J212" s="238"/>
      <c r="K212" s="238"/>
      <c r="L212" s="239"/>
      <c r="M212" s="236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  <c r="IT212" s="2"/>
      <c r="IU212" s="2"/>
      <c r="IV212" s="2"/>
    </row>
    <row r="213" spans="1:256" s="3" customFormat="1" ht="27" hidden="1" customHeight="1">
      <c r="A213" s="15"/>
      <c r="B213" s="1007"/>
      <c r="C213" s="1340" t="s">
        <v>199</v>
      </c>
      <c r="D213" s="1327"/>
      <c r="E213" s="1328"/>
      <c r="F213" s="52"/>
      <c r="G213" s="52"/>
      <c r="H213" s="50"/>
      <c r="I213" s="51"/>
      <c r="J213" s="238"/>
      <c r="K213" s="238"/>
      <c r="L213" s="239"/>
      <c r="M213" s="236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  <c r="IT213" s="2"/>
      <c r="IU213" s="2"/>
      <c r="IV213" s="2"/>
    </row>
    <row r="214" spans="1:256" s="3" customFormat="1" ht="27" hidden="1" customHeight="1">
      <c r="A214" s="15"/>
      <c r="B214" s="1329" t="s">
        <v>200</v>
      </c>
      <c r="C214" s="1330"/>
      <c r="D214" s="1330"/>
      <c r="E214" s="1331"/>
      <c r="F214" s="52"/>
      <c r="G214" s="52"/>
      <c r="H214" s="50"/>
      <c r="I214" s="51"/>
      <c r="J214" s="238"/>
      <c r="K214" s="238"/>
      <c r="L214" s="239"/>
      <c r="M214" s="236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  <c r="IT214" s="2"/>
      <c r="IU214" s="2"/>
      <c r="IV214" s="2"/>
    </row>
    <row r="215" spans="1:256" s="3" customFormat="1" ht="27" hidden="1" customHeight="1">
      <c r="A215" s="15"/>
      <c r="B215" s="1007"/>
      <c r="C215" s="1329" t="s">
        <v>201</v>
      </c>
      <c r="D215" s="1330"/>
      <c r="E215" s="1331"/>
      <c r="F215" s="52"/>
      <c r="G215" s="52"/>
      <c r="H215" s="50"/>
      <c r="I215" s="51"/>
      <c r="J215" s="238"/>
      <c r="K215" s="238"/>
      <c r="L215" s="239"/>
      <c r="M215" s="236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  <c r="IT215" s="2"/>
      <c r="IU215" s="2"/>
      <c r="IV215" s="2"/>
    </row>
    <row r="216" spans="1:256" s="3" customFormat="1" ht="27" hidden="1" customHeight="1">
      <c r="A216" s="15"/>
      <c r="B216" s="1007"/>
      <c r="C216" s="1340" t="s">
        <v>202</v>
      </c>
      <c r="D216" s="1327"/>
      <c r="E216" s="1328"/>
      <c r="F216" s="52"/>
      <c r="G216" s="52"/>
      <c r="H216" s="50"/>
      <c r="I216" s="51"/>
      <c r="J216" s="238"/>
      <c r="K216" s="238"/>
      <c r="L216" s="239"/>
      <c r="M216" s="236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  <c r="IU216" s="2"/>
      <c r="IV216" s="2"/>
    </row>
    <row r="217" spans="1:256" s="3" customFormat="1" ht="27" hidden="1" customHeight="1">
      <c r="A217" s="15"/>
      <c r="B217" s="1007"/>
      <c r="C217" s="1007" t="s">
        <v>203</v>
      </c>
      <c r="D217" s="1007" t="s">
        <v>79</v>
      </c>
      <c r="E217" s="1008"/>
      <c r="F217" s="52"/>
      <c r="G217" s="52"/>
      <c r="H217" s="50"/>
      <c r="I217" s="51"/>
      <c r="J217" s="238"/>
      <c r="K217" s="238"/>
      <c r="L217" s="239"/>
      <c r="M217" s="236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2"/>
      <c r="IV217" s="2"/>
    </row>
    <row r="218" spans="1:256" s="3" customFormat="1" ht="12.75" customHeight="1">
      <c r="A218" s="15"/>
      <c r="B218" s="1326" t="s">
        <v>204</v>
      </c>
      <c r="C218" s="1327"/>
      <c r="D218" s="1327"/>
      <c r="E218" s="1328"/>
      <c r="F218" s="21">
        <v>0.16700000000000001</v>
      </c>
      <c r="G218" s="21">
        <v>0</v>
      </c>
      <c r="H218" s="22">
        <v>0.82099999999999995</v>
      </c>
      <c r="I218" s="23">
        <v>0.98799999999999999</v>
      </c>
      <c r="J218" s="233">
        <v>0.14099999999999999</v>
      </c>
      <c r="K218" s="233">
        <v>0</v>
      </c>
      <c r="L218" s="234">
        <v>0.373</v>
      </c>
      <c r="M218" s="235">
        <v>0.51400000000000001</v>
      </c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  <c r="IV218" s="2"/>
    </row>
    <row r="219" spans="1:256" s="3" customFormat="1" ht="18.75" customHeight="1">
      <c r="A219" s="15"/>
      <c r="B219" s="1004"/>
      <c r="C219" s="1347" t="s">
        <v>204</v>
      </c>
      <c r="D219" s="1347"/>
      <c r="E219" s="1348"/>
      <c r="F219" s="21">
        <v>0.17</v>
      </c>
      <c r="G219" s="21">
        <v>0</v>
      </c>
      <c r="H219" s="22">
        <v>0.83399999999999996</v>
      </c>
      <c r="I219" s="23">
        <v>1.004</v>
      </c>
      <c r="J219" s="21">
        <v>0.14299999999999999</v>
      </c>
      <c r="K219" s="21">
        <v>0</v>
      </c>
      <c r="L219" s="22">
        <v>0.378</v>
      </c>
      <c r="M219" s="235">
        <v>0.52100000000000002</v>
      </c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  <c r="IV219" s="2"/>
    </row>
    <row r="220" spans="1:256" s="3" customFormat="1" ht="28.5" hidden="1" customHeight="1">
      <c r="A220" s="15"/>
      <c r="B220" s="1004"/>
      <c r="C220" s="1347" t="s">
        <v>205</v>
      </c>
      <c r="D220" s="1327"/>
      <c r="E220" s="1328"/>
      <c r="F220" s="52"/>
      <c r="G220" s="52"/>
      <c r="H220" s="50"/>
      <c r="I220" s="51"/>
      <c r="J220" s="52"/>
      <c r="K220" s="52"/>
      <c r="L220" s="50"/>
      <c r="M220" s="51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  <c r="IU220" s="2"/>
      <c r="IV220" s="2"/>
    </row>
    <row r="221" spans="1:256" s="3" customFormat="1" ht="27" hidden="1" customHeight="1">
      <c r="A221" s="15"/>
      <c r="B221" s="1004"/>
      <c r="C221" s="1347" t="s">
        <v>206</v>
      </c>
      <c r="D221" s="1347" t="s">
        <v>79</v>
      </c>
      <c r="E221" s="1348"/>
      <c r="F221" s="52"/>
      <c r="G221" s="52"/>
      <c r="H221" s="50"/>
      <c r="I221" s="51"/>
      <c r="J221" s="52"/>
      <c r="K221" s="52"/>
      <c r="L221" s="50"/>
      <c r="M221" s="51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  <c r="IT221" s="2"/>
      <c r="IU221" s="2"/>
      <c r="IV221" s="2"/>
    </row>
    <row r="222" spans="1:256" s="3" customFormat="1" ht="17.25" hidden="1" customHeight="1">
      <c r="A222" s="15"/>
      <c r="B222" s="1332" t="s">
        <v>207</v>
      </c>
      <c r="C222" s="1330"/>
      <c r="D222" s="1330"/>
      <c r="E222" s="1331"/>
      <c r="F222" s="52"/>
      <c r="G222" s="52"/>
      <c r="H222" s="50"/>
      <c r="I222" s="51"/>
      <c r="J222" s="52"/>
      <c r="K222" s="52"/>
      <c r="L222" s="50"/>
      <c r="M222" s="51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  <c r="IT222" s="2"/>
      <c r="IU222" s="2"/>
      <c r="IV222" s="2"/>
    </row>
    <row r="223" spans="1:256" s="3" customFormat="1" ht="15" hidden="1" customHeight="1">
      <c r="A223" s="15"/>
      <c r="B223" s="1004"/>
      <c r="C223" s="1329" t="s">
        <v>207</v>
      </c>
      <c r="D223" s="1330"/>
      <c r="E223" s="1331"/>
      <c r="F223" s="52"/>
      <c r="G223" s="52"/>
      <c r="H223" s="50"/>
      <c r="I223" s="51"/>
      <c r="J223" s="52"/>
      <c r="K223" s="52"/>
      <c r="L223" s="50"/>
      <c r="M223" s="51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  <c r="IT223" s="2"/>
      <c r="IU223" s="2"/>
      <c r="IV223" s="2"/>
    </row>
    <row r="224" spans="1:256" s="3" customFormat="1" ht="15" hidden="1" customHeight="1">
      <c r="A224" s="15"/>
      <c r="B224" s="1007"/>
      <c r="C224" s="1347" t="s">
        <v>208</v>
      </c>
      <c r="D224" s="1347" t="s">
        <v>79</v>
      </c>
      <c r="E224" s="1348"/>
      <c r="F224" s="52"/>
      <c r="G224" s="52"/>
      <c r="H224" s="50"/>
      <c r="I224" s="51"/>
      <c r="J224" s="52"/>
      <c r="K224" s="52"/>
      <c r="L224" s="50"/>
      <c r="M224" s="51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  <c r="IU224" s="2"/>
      <c r="IV224" s="2"/>
    </row>
    <row r="225" spans="1:256" s="3" customFormat="1" ht="15.75" hidden="1" customHeight="1">
      <c r="A225" s="15"/>
      <c r="B225" s="1329" t="s">
        <v>155</v>
      </c>
      <c r="C225" s="1330"/>
      <c r="D225" s="1330"/>
      <c r="E225" s="1331"/>
      <c r="F225" s="52"/>
      <c r="G225" s="52"/>
      <c r="H225" s="50"/>
      <c r="I225" s="51"/>
      <c r="J225" s="52"/>
      <c r="K225" s="52"/>
      <c r="L225" s="50"/>
      <c r="M225" s="51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  <c r="IU225" s="2"/>
      <c r="IV225" s="2"/>
    </row>
    <row r="226" spans="1:256" s="3" customFormat="1" ht="27" customHeight="1">
      <c r="A226" s="15"/>
      <c r="B226" s="1332" t="s">
        <v>209</v>
      </c>
      <c r="C226" s="1330"/>
      <c r="D226" s="1330"/>
      <c r="E226" s="1331"/>
      <c r="F226" s="21">
        <v>1962.241</v>
      </c>
      <c r="G226" s="21">
        <v>2181.2890000000002</v>
      </c>
      <c r="H226" s="22">
        <v>175.00200000000001</v>
      </c>
      <c r="I226" s="23">
        <v>4318.5320000000002</v>
      </c>
      <c r="J226" s="21">
        <v>2185.8359999999998</v>
      </c>
      <c r="K226" s="21">
        <v>2004.729</v>
      </c>
      <c r="L226" s="22">
        <v>205.44</v>
      </c>
      <c r="M226" s="23">
        <v>4396.0050000000001</v>
      </c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  <c r="IU226" s="2"/>
      <c r="IV226" s="2"/>
    </row>
    <row r="227" spans="1:256" s="3" customFormat="1" ht="27" customHeight="1">
      <c r="A227" s="15"/>
      <c r="B227" s="1004"/>
      <c r="C227" s="1330" t="s">
        <v>209</v>
      </c>
      <c r="D227" s="1330"/>
      <c r="E227" s="1331"/>
      <c r="F227" s="21">
        <v>11274.294</v>
      </c>
      <c r="G227" s="21">
        <v>5884.1880000000001</v>
      </c>
      <c r="H227" s="22">
        <v>694.67399999999998</v>
      </c>
      <c r="I227" s="23">
        <v>17853.155999999999</v>
      </c>
      <c r="J227" s="21">
        <v>12234.003000000001</v>
      </c>
      <c r="K227" s="21">
        <v>5217.0050000000001</v>
      </c>
      <c r="L227" s="22">
        <v>732.84299999999996</v>
      </c>
      <c r="M227" s="23">
        <v>18183.850999999999</v>
      </c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  <c r="IT227" s="2"/>
      <c r="IU227" s="2"/>
      <c r="IV227" s="2"/>
    </row>
    <row r="228" spans="1:256" ht="28.5" customHeight="1">
      <c r="A228" s="15"/>
      <c r="B228" s="1004"/>
      <c r="C228" s="1347" t="s">
        <v>210</v>
      </c>
      <c r="D228" s="1347" t="s">
        <v>79</v>
      </c>
      <c r="E228" s="1348"/>
      <c r="F228" s="21">
        <v>-9312.0529999999999</v>
      </c>
      <c r="G228" s="21">
        <v>-3702.8989999999999</v>
      </c>
      <c r="H228" s="22">
        <v>-519.67200000000003</v>
      </c>
      <c r="I228" s="23">
        <v>-13534.624</v>
      </c>
      <c r="J228" s="21">
        <v>-10048.166999999999</v>
      </c>
      <c r="K228" s="21">
        <v>-3212.2759999999998</v>
      </c>
      <c r="L228" s="22">
        <v>-527.40300000000002</v>
      </c>
      <c r="M228" s="23">
        <v>-13787.846</v>
      </c>
    </row>
    <row r="229" spans="1:256" ht="15.75" customHeight="1">
      <c r="A229" s="15"/>
      <c r="B229" s="1332" t="s">
        <v>211</v>
      </c>
      <c r="C229" s="1330"/>
      <c r="D229" s="1330"/>
      <c r="E229" s="1331"/>
      <c r="F229" s="21">
        <v>-322.74299999999999</v>
      </c>
      <c r="G229" s="21">
        <v>-34.991999999999997</v>
      </c>
      <c r="H229" s="22">
        <v>0</v>
      </c>
      <c r="I229" s="23">
        <v>-357.73500000000001</v>
      </c>
      <c r="J229" s="21">
        <v>-333.06099999999998</v>
      </c>
      <c r="K229" s="21">
        <v>-31.337</v>
      </c>
      <c r="L229" s="22">
        <v>0</v>
      </c>
      <c r="M229" s="23">
        <v>-364.39800000000002</v>
      </c>
    </row>
    <row r="230" spans="1:256" ht="29.25" customHeight="1" thickBot="1">
      <c r="A230" s="15"/>
      <c r="B230" s="1370" t="s">
        <v>212</v>
      </c>
      <c r="C230" s="1342"/>
      <c r="D230" s="1342"/>
      <c r="E230" s="1343"/>
      <c r="F230" s="25">
        <v>-6.9489999999999998</v>
      </c>
      <c r="G230" s="26">
        <v>-17.899000000000001</v>
      </c>
      <c r="H230" s="27">
        <v>0</v>
      </c>
      <c r="I230" s="28">
        <v>-24.847999999999999</v>
      </c>
      <c r="J230" s="25">
        <v>-5.2720000000000002</v>
      </c>
      <c r="K230" s="26">
        <v>-18.64</v>
      </c>
      <c r="L230" s="27">
        <v>0</v>
      </c>
      <c r="M230" s="28">
        <v>-23.911999999999999</v>
      </c>
    </row>
    <row r="231" spans="1:256" s="14" customFormat="1" ht="15.75" customHeight="1" thickBot="1">
      <c r="A231" s="29"/>
      <c r="B231" s="1371" t="s">
        <v>213</v>
      </c>
      <c r="C231" s="1372"/>
      <c r="D231" s="1372"/>
      <c r="E231" s="1373"/>
      <c r="F231" s="30">
        <v>816.28899999999999</v>
      </c>
      <c r="G231" s="31">
        <v>468.44900000000001</v>
      </c>
      <c r="H231" s="32">
        <v>30.771999999999998</v>
      </c>
      <c r="I231" s="33">
        <v>1315.51</v>
      </c>
      <c r="J231" s="30">
        <v>917.55600000000004</v>
      </c>
      <c r="K231" s="31">
        <v>387.83300000000003</v>
      </c>
      <c r="L231" s="32">
        <v>33.655999999999999</v>
      </c>
      <c r="M231" s="33">
        <v>1339.0450000000001</v>
      </c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</row>
    <row r="232" spans="1:256" ht="27" customHeight="1">
      <c r="A232" s="15"/>
      <c r="B232" s="1374" t="s">
        <v>214</v>
      </c>
      <c r="C232" s="1375"/>
      <c r="D232" s="1375"/>
      <c r="E232" s="1376"/>
      <c r="F232" s="17">
        <v>311.68900000000002</v>
      </c>
      <c r="G232" s="17">
        <v>132.52600000000001</v>
      </c>
      <c r="H232" s="18">
        <v>21.375</v>
      </c>
      <c r="I232" s="19">
        <v>465.59</v>
      </c>
      <c r="J232" s="17">
        <v>318.18400000000003</v>
      </c>
      <c r="K232" s="17">
        <v>123.621</v>
      </c>
      <c r="L232" s="18">
        <v>23.161999999999999</v>
      </c>
      <c r="M232" s="19">
        <v>464.96699999999998</v>
      </c>
    </row>
    <row r="233" spans="1:256" ht="30" customHeight="1">
      <c r="A233" s="15"/>
      <c r="B233" s="1367" t="s">
        <v>215</v>
      </c>
      <c r="C233" s="1368"/>
      <c r="D233" s="1368"/>
      <c r="E233" s="1369"/>
      <c r="F233" s="21">
        <v>205.476</v>
      </c>
      <c r="G233" s="21">
        <v>141.15799999999999</v>
      </c>
      <c r="H233" s="22">
        <v>1.6E-2</v>
      </c>
      <c r="I233" s="23">
        <v>346.65</v>
      </c>
      <c r="J233" s="21">
        <v>219.69</v>
      </c>
      <c r="K233" s="21">
        <v>138.642</v>
      </c>
      <c r="L233" s="22">
        <v>1.0999999999999999E-2</v>
      </c>
      <c r="M233" s="23">
        <v>358.34300000000002</v>
      </c>
    </row>
    <row r="234" spans="1:256" ht="30" customHeight="1">
      <c r="A234" s="15"/>
      <c r="B234" s="1367" t="s">
        <v>216</v>
      </c>
      <c r="C234" s="1368"/>
      <c r="D234" s="1368"/>
      <c r="E234" s="1369"/>
      <c r="F234" s="21">
        <v>239.98599999999999</v>
      </c>
      <c r="G234" s="21">
        <v>171.72300000000001</v>
      </c>
      <c r="H234" s="22">
        <v>8.6940000000000008</v>
      </c>
      <c r="I234" s="23">
        <v>420.40300000000002</v>
      </c>
      <c r="J234" s="21">
        <v>307.697</v>
      </c>
      <c r="K234" s="21">
        <v>87.143000000000001</v>
      </c>
      <c r="L234" s="22">
        <v>9.2230000000000008</v>
      </c>
      <c r="M234" s="23">
        <v>404.06299999999999</v>
      </c>
    </row>
    <row r="235" spans="1:256" ht="27" customHeight="1">
      <c r="A235" s="15"/>
      <c r="B235" s="1367" t="s">
        <v>217</v>
      </c>
      <c r="C235" s="1368"/>
      <c r="D235" s="1368"/>
      <c r="E235" s="1369"/>
      <c r="F235" s="21">
        <v>0</v>
      </c>
      <c r="G235" s="21">
        <v>1.274</v>
      </c>
      <c r="H235" s="22">
        <v>0.35699999999999998</v>
      </c>
      <c r="I235" s="23">
        <v>1.631</v>
      </c>
      <c r="J235" s="21">
        <v>0</v>
      </c>
      <c r="K235" s="21">
        <v>1.0680000000000001</v>
      </c>
      <c r="L235" s="22">
        <v>0.372</v>
      </c>
      <c r="M235" s="23">
        <v>1.44</v>
      </c>
    </row>
    <row r="236" spans="1:256" ht="33" customHeight="1">
      <c r="A236" s="15"/>
      <c r="B236" s="1367" t="s">
        <v>218</v>
      </c>
      <c r="C236" s="1368"/>
      <c r="D236" s="1368"/>
      <c r="E236" s="1369"/>
      <c r="F236" s="21">
        <v>0</v>
      </c>
      <c r="G236" s="21">
        <v>16.795999999999999</v>
      </c>
      <c r="H236" s="22">
        <v>0</v>
      </c>
      <c r="I236" s="23">
        <v>16.795999999999999</v>
      </c>
      <c r="J236" s="21">
        <v>0</v>
      </c>
      <c r="K236" s="21">
        <v>24.158000000000001</v>
      </c>
      <c r="L236" s="22">
        <v>0</v>
      </c>
      <c r="M236" s="23">
        <v>24.158000000000001</v>
      </c>
    </row>
    <row r="237" spans="1:256" ht="29.25" customHeight="1">
      <c r="A237" s="15"/>
      <c r="B237" s="1367" t="s">
        <v>219</v>
      </c>
      <c r="C237" s="1368"/>
      <c r="D237" s="1368"/>
      <c r="E237" s="1369"/>
      <c r="F237" s="21">
        <v>35.341999999999999</v>
      </c>
      <c r="G237" s="21">
        <v>0</v>
      </c>
      <c r="H237" s="22">
        <v>0.11700000000000001</v>
      </c>
      <c r="I237" s="23">
        <v>35.459000000000003</v>
      </c>
      <c r="J237" s="21">
        <v>23.288</v>
      </c>
      <c r="K237" s="21">
        <v>0</v>
      </c>
      <c r="L237" s="22">
        <v>0.01</v>
      </c>
      <c r="M237" s="23">
        <v>23.297999999999998</v>
      </c>
    </row>
    <row r="238" spans="1:256" ht="27" customHeight="1">
      <c r="A238" s="15"/>
      <c r="B238" s="1367" t="s">
        <v>220</v>
      </c>
      <c r="C238" s="1368"/>
      <c r="D238" s="1368"/>
      <c r="E238" s="1369"/>
      <c r="F238" s="21">
        <v>18.818000000000001</v>
      </c>
      <c r="G238" s="21">
        <v>3.4049999999999998</v>
      </c>
      <c r="H238" s="22">
        <v>0</v>
      </c>
      <c r="I238" s="23">
        <v>22.222999999999999</v>
      </c>
      <c r="J238" s="21">
        <v>45.42</v>
      </c>
      <c r="K238" s="21">
        <v>7.32</v>
      </c>
      <c r="L238" s="22">
        <v>0.123</v>
      </c>
      <c r="M238" s="23">
        <v>52.863</v>
      </c>
    </row>
    <row r="239" spans="1:256" ht="17.25" hidden="1" customHeight="1">
      <c r="A239" s="15"/>
      <c r="B239" s="1367" t="s">
        <v>221</v>
      </c>
      <c r="C239" s="1368"/>
      <c r="D239" s="1368"/>
      <c r="E239" s="1369"/>
      <c r="F239" s="52"/>
      <c r="G239" s="52"/>
      <c r="H239" s="50"/>
      <c r="I239" s="51"/>
      <c r="J239" s="52">
        <v>0</v>
      </c>
      <c r="K239" s="52">
        <v>0.40699999999999997</v>
      </c>
      <c r="L239" s="50">
        <v>5.0000000000000001E-3</v>
      </c>
      <c r="M239" s="51">
        <v>0.41199999999999998</v>
      </c>
    </row>
    <row r="240" spans="1:256" ht="27" customHeight="1">
      <c r="A240" s="15"/>
      <c r="B240" s="1367" t="s">
        <v>222</v>
      </c>
      <c r="C240" s="1368"/>
      <c r="D240" s="1368"/>
      <c r="E240" s="1369"/>
      <c r="F240" s="21">
        <v>3.3149999999999999</v>
      </c>
      <c r="G240" s="21">
        <v>1.125</v>
      </c>
      <c r="H240" s="22">
        <v>0.27</v>
      </c>
      <c r="I240" s="23">
        <v>4.71</v>
      </c>
      <c r="J240" s="21">
        <v>2.488</v>
      </c>
      <c r="K240" s="21">
        <v>7.1130000000000004</v>
      </c>
      <c r="L240" s="22">
        <v>0.78200000000000003</v>
      </c>
      <c r="M240" s="23">
        <v>10.382999999999999</v>
      </c>
    </row>
    <row r="241" spans="1:32" ht="27.75" customHeight="1">
      <c r="A241" s="15"/>
      <c r="B241" s="1367" t="s">
        <v>223</v>
      </c>
      <c r="C241" s="1368"/>
      <c r="D241" s="1368"/>
      <c r="E241" s="1369"/>
      <c r="F241" s="20">
        <v>1.6619999999999999</v>
      </c>
      <c r="G241" s="21">
        <v>0</v>
      </c>
      <c r="H241" s="22">
        <v>0</v>
      </c>
      <c r="I241" s="23">
        <v>1.6619999999999999</v>
      </c>
      <c r="J241" s="21">
        <v>0.71599999999999997</v>
      </c>
      <c r="K241" s="21">
        <v>0</v>
      </c>
      <c r="L241" s="22">
        <v>0</v>
      </c>
      <c r="M241" s="23">
        <v>0.71599999999999997</v>
      </c>
    </row>
    <row r="242" spans="1:32" ht="27.75" customHeight="1" thickBot="1">
      <c r="A242" s="15"/>
      <c r="B242" s="1380" t="s">
        <v>224</v>
      </c>
      <c r="C242" s="1381"/>
      <c r="D242" s="1381"/>
      <c r="E242" s="1382"/>
      <c r="F242" s="89">
        <v>0</v>
      </c>
      <c r="G242" s="90">
        <v>0</v>
      </c>
      <c r="H242" s="91">
        <v>0</v>
      </c>
      <c r="I242" s="92">
        <v>0</v>
      </c>
      <c r="J242" s="76">
        <v>7.2999999999999995E-2</v>
      </c>
      <c r="K242" s="76">
        <v>-1.639</v>
      </c>
      <c r="L242" s="93">
        <v>-3.2000000000000001E-2</v>
      </c>
      <c r="M242" s="94">
        <v>-1.5980000000000001</v>
      </c>
    </row>
    <row r="243" spans="1:32" s="14" customFormat="1" ht="27" customHeight="1" thickBot="1">
      <c r="A243" s="29"/>
      <c r="B243" s="1371" t="s">
        <v>225</v>
      </c>
      <c r="C243" s="1372"/>
      <c r="D243" s="1372"/>
      <c r="E243" s="1373"/>
      <c r="F243" s="9">
        <v>198.59299999999999</v>
      </c>
      <c r="G243" s="10">
        <v>0</v>
      </c>
      <c r="H243" s="11">
        <v>251.60599999999999</v>
      </c>
      <c r="I243" s="12">
        <v>450.19900000000001</v>
      </c>
      <c r="J243" s="9">
        <v>187.446</v>
      </c>
      <c r="K243" s="10">
        <v>0</v>
      </c>
      <c r="L243" s="11">
        <v>251.60599999999999</v>
      </c>
      <c r="M243" s="12">
        <v>439.05200000000002</v>
      </c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</row>
    <row r="244" spans="1:32" ht="15.75" customHeight="1">
      <c r="A244" s="15"/>
      <c r="B244" s="1383" t="s">
        <v>226</v>
      </c>
      <c r="C244" s="1384"/>
      <c r="D244" s="1384"/>
      <c r="E244" s="1385"/>
      <c r="F244" s="17">
        <v>167.72900000000001</v>
      </c>
      <c r="G244" s="17">
        <v>0</v>
      </c>
      <c r="H244" s="18">
        <v>0</v>
      </c>
      <c r="I244" s="19">
        <v>167.72900000000001</v>
      </c>
      <c r="J244" s="17">
        <v>156.58199999999999</v>
      </c>
      <c r="K244" s="17">
        <v>0</v>
      </c>
      <c r="L244" s="18">
        <v>0</v>
      </c>
      <c r="M244" s="19">
        <v>156.58199999999999</v>
      </c>
    </row>
    <row r="245" spans="1:32" ht="15" customHeight="1" thickBot="1">
      <c r="A245" s="15"/>
      <c r="B245" s="1315" t="s">
        <v>227</v>
      </c>
      <c r="C245" s="1316"/>
      <c r="D245" s="1316"/>
      <c r="E245" s="1338"/>
      <c r="F245" s="25">
        <v>30.864000000000001</v>
      </c>
      <c r="G245" s="26">
        <v>0</v>
      </c>
      <c r="H245" s="27">
        <v>251.60599999999999</v>
      </c>
      <c r="I245" s="28">
        <v>282.47000000000003</v>
      </c>
      <c r="J245" s="25">
        <v>30.864000000000001</v>
      </c>
      <c r="K245" s="26">
        <v>0</v>
      </c>
      <c r="L245" s="27">
        <v>251.60599999999999</v>
      </c>
      <c r="M245" s="28">
        <v>282.47000000000003</v>
      </c>
    </row>
    <row r="246" spans="1:32" ht="14.25" hidden="1" customHeight="1">
      <c r="A246" s="15"/>
      <c r="B246" s="1340" t="s">
        <v>228</v>
      </c>
      <c r="C246" s="1327"/>
      <c r="D246" s="1327"/>
      <c r="E246" s="1328"/>
      <c r="F246" s="73"/>
      <c r="G246" s="73"/>
      <c r="H246" s="74"/>
      <c r="I246" s="75"/>
      <c r="J246" s="73"/>
      <c r="K246" s="73"/>
      <c r="L246" s="74"/>
      <c r="M246" s="75"/>
    </row>
    <row r="247" spans="1:32" s="14" customFormat="1" ht="12.75" customHeight="1" thickBot="1">
      <c r="A247" s="29"/>
      <c r="B247" s="1377" t="s">
        <v>229</v>
      </c>
      <c r="C247" s="1378"/>
      <c r="D247" s="1378"/>
      <c r="E247" s="1379"/>
      <c r="F247" s="95">
        <v>970.97900000000004</v>
      </c>
      <c r="G247" s="96">
        <v>696.23</v>
      </c>
      <c r="H247" s="97">
        <v>157.19900000000001</v>
      </c>
      <c r="I247" s="28">
        <v>1824.4079999999999</v>
      </c>
      <c r="J247" s="95">
        <v>1243.9849999999999</v>
      </c>
      <c r="K247" s="96">
        <v>513.45399999999995</v>
      </c>
      <c r="L247" s="97">
        <v>141.38300000000001</v>
      </c>
      <c r="M247" s="28">
        <v>1898.8219999999999</v>
      </c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</row>
    <row r="248" spans="1:32" ht="15.75" customHeight="1">
      <c r="A248" s="15"/>
      <c r="B248" s="1311" t="s">
        <v>230</v>
      </c>
      <c r="C248" s="1312"/>
      <c r="D248" s="1312"/>
      <c r="E248" s="1339"/>
      <c r="F248" s="77">
        <v>68.147999999999996</v>
      </c>
      <c r="G248" s="77">
        <v>49.962000000000003</v>
      </c>
      <c r="H248" s="78">
        <v>2.109</v>
      </c>
      <c r="I248" s="19">
        <v>120.21899999999999</v>
      </c>
      <c r="J248" s="77">
        <v>72.897999999999996</v>
      </c>
      <c r="K248" s="77">
        <v>50.823999999999998</v>
      </c>
      <c r="L248" s="78">
        <v>6.0369999999999999</v>
      </c>
      <c r="M248" s="19">
        <v>129.75899999999999</v>
      </c>
    </row>
    <row r="249" spans="1:32" ht="16.5" customHeight="1">
      <c r="A249" s="15"/>
      <c r="B249" s="1367" t="s">
        <v>231</v>
      </c>
      <c r="C249" s="1368"/>
      <c r="D249" s="1368"/>
      <c r="E249" s="1369"/>
      <c r="F249" s="61">
        <v>6.2789999999999999</v>
      </c>
      <c r="G249" s="61">
        <v>11.14</v>
      </c>
      <c r="H249" s="62">
        <v>1.399</v>
      </c>
      <c r="I249" s="23">
        <v>18.818000000000001</v>
      </c>
      <c r="J249" s="61">
        <v>10.034000000000001</v>
      </c>
      <c r="K249" s="61">
        <v>9.0969999999999995</v>
      </c>
      <c r="L249" s="62">
        <v>1.8620000000000001</v>
      </c>
      <c r="M249" s="23">
        <v>20.992999999999999</v>
      </c>
    </row>
    <row r="250" spans="1:32" ht="12.75" hidden="1" customHeight="1">
      <c r="A250" s="15"/>
      <c r="B250" s="1332" t="s">
        <v>232</v>
      </c>
      <c r="C250" s="1330"/>
      <c r="D250" s="1330"/>
      <c r="E250" s="1331"/>
      <c r="F250" s="98"/>
      <c r="G250" s="98"/>
      <c r="H250" s="99"/>
      <c r="I250" s="51"/>
      <c r="J250" s="98">
        <v>0</v>
      </c>
      <c r="K250" s="98">
        <v>0</v>
      </c>
      <c r="L250" s="99">
        <v>0</v>
      </c>
      <c r="M250" s="51">
        <v>0</v>
      </c>
    </row>
    <row r="251" spans="1:32" ht="12.75" customHeight="1">
      <c r="A251" s="15"/>
      <c r="B251" s="1313" t="s">
        <v>233</v>
      </c>
      <c r="C251" s="1314"/>
      <c r="D251" s="1314"/>
      <c r="E251" s="1337"/>
      <c r="F251" s="61">
        <v>15.505000000000001</v>
      </c>
      <c r="G251" s="61">
        <v>0.35</v>
      </c>
      <c r="H251" s="62">
        <v>0</v>
      </c>
      <c r="I251" s="23">
        <v>15.855</v>
      </c>
      <c r="J251" s="61">
        <v>15.505000000000001</v>
      </c>
      <c r="K251" s="61">
        <v>0.35</v>
      </c>
      <c r="L251" s="62">
        <v>0</v>
      </c>
      <c r="M251" s="23">
        <v>15.855</v>
      </c>
    </row>
    <row r="252" spans="1:32" ht="12.75" customHeight="1">
      <c r="A252" s="15"/>
      <c r="B252" s="1313" t="s">
        <v>234</v>
      </c>
      <c r="C252" s="1314"/>
      <c r="D252" s="1314"/>
      <c r="E252" s="1337"/>
      <c r="F252" s="61">
        <v>70.302999999999997</v>
      </c>
      <c r="G252" s="61">
        <v>74.466999999999999</v>
      </c>
      <c r="H252" s="62">
        <v>8.06</v>
      </c>
      <c r="I252" s="23">
        <v>152.83000000000001</v>
      </c>
      <c r="J252" s="61">
        <v>104.074</v>
      </c>
      <c r="K252" s="61">
        <v>44.677</v>
      </c>
      <c r="L252" s="62">
        <v>8.5489999999999995</v>
      </c>
      <c r="M252" s="23">
        <v>157.30000000000001</v>
      </c>
    </row>
    <row r="253" spans="1:32" ht="12.75" customHeight="1">
      <c r="A253" s="15"/>
      <c r="B253" s="1367" t="s">
        <v>235</v>
      </c>
      <c r="C253" s="1368"/>
      <c r="D253" s="1368"/>
      <c r="E253" s="1369"/>
      <c r="F253" s="61">
        <v>572.42499999999995</v>
      </c>
      <c r="G253" s="61">
        <v>209.23699999999999</v>
      </c>
      <c r="H253" s="62">
        <v>122.58199999999999</v>
      </c>
      <c r="I253" s="23">
        <v>904.24400000000003</v>
      </c>
      <c r="J253" s="61">
        <v>611.40099999999995</v>
      </c>
      <c r="K253" s="61">
        <v>188.70599999999999</v>
      </c>
      <c r="L253" s="62">
        <v>103.193</v>
      </c>
      <c r="M253" s="23">
        <v>903.3</v>
      </c>
    </row>
    <row r="254" spans="1:32" ht="16.5" customHeight="1" thickBot="1">
      <c r="A254" s="15"/>
      <c r="B254" s="1315" t="s">
        <v>236</v>
      </c>
      <c r="C254" s="1316"/>
      <c r="D254" s="1316"/>
      <c r="E254" s="1338"/>
      <c r="F254" s="100">
        <v>238.31899999999999</v>
      </c>
      <c r="G254" s="101">
        <v>351.07400000000001</v>
      </c>
      <c r="H254" s="102">
        <v>23.048999999999999</v>
      </c>
      <c r="I254" s="28">
        <v>612.44200000000001</v>
      </c>
      <c r="J254" s="100">
        <v>430.07299999999998</v>
      </c>
      <c r="K254" s="101">
        <v>219.8</v>
      </c>
      <c r="L254" s="102">
        <v>21.742000000000001</v>
      </c>
      <c r="M254" s="28">
        <v>671.61500000000001</v>
      </c>
    </row>
    <row r="255" spans="1:32" s="14" customFormat="1" ht="26.25" customHeight="1" thickBot="1">
      <c r="A255" s="29"/>
      <c r="B255" s="1352" t="s">
        <v>237</v>
      </c>
      <c r="C255" s="1353"/>
      <c r="D255" s="1353"/>
      <c r="E255" s="1354"/>
      <c r="F255" s="30">
        <v>3865.942</v>
      </c>
      <c r="G255" s="31">
        <v>1183.7</v>
      </c>
      <c r="H255" s="32">
        <v>346.88200000000001</v>
      </c>
      <c r="I255" s="33">
        <v>5396.5240000000003</v>
      </c>
      <c r="J255" s="30">
        <v>4158.5590000000002</v>
      </c>
      <c r="K255" s="31">
        <v>1370.01</v>
      </c>
      <c r="L255" s="32">
        <v>440.18799999999999</v>
      </c>
      <c r="M255" s="33">
        <v>5968.7569999999996</v>
      </c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</row>
    <row r="256" spans="1:32" ht="16.5" customHeight="1">
      <c r="A256" s="15"/>
      <c r="B256" s="1386" t="s">
        <v>238</v>
      </c>
      <c r="C256" s="1387"/>
      <c r="D256" s="1387"/>
      <c r="E256" s="1388"/>
      <c r="F256" s="17">
        <v>3865.942</v>
      </c>
      <c r="G256" s="17">
        <v>1183.7</v>
      </c>
      <c r="H256" s="18">
        <v>346.88200000000001</v>
      </c>
      <c r="I256" s="19">
        <v>5396.5240000000003</v>
      </c>
      <c r="J256" s="17">
        <v>4454.0450000000001</v>
      </c>
      <c r="K256" s="17">
        <v>1680.3710000000001</v>
      </c>
      <c r="L256" s="18">
        <v>461.58800000000002</v>
      </c>
      <c r="M256" s="19">
        <v>6596.0039999999999</v>
      </c>
    </row>
    <row r="257" spans="1:32" ht="29.25" customHeight="1" thickBot="1">
      <c r="A257" s="15"/>
      <c r="B257" s="1389" t="s">
        <v>239</v>
      </c>
      <c r="C257" s="1390"/>
      <c r="D257" s="1390"/>
      <c r="E257" s="1391"/>
      <c r="F257" s="103">
        <v>0</v>
      </c>
      <c r="G257" s="103">
        <v>0</v>
      </c>
      <c r="H257" s="93">
        <v>0</v>
      </c>
      <c r="I257" s="94">
        <v>0</v>
      </c>
      <c r="J257" s="103">
        <v>-295.48599999999999</v>
      </c>
      <c r="K257" s="103">
        <v>-310.36099999999999</v>
      </c>
      <c r="L257" s="93">
        <v>-21.4</v>
      </c>
      <c r="M257" s="94">
        <v>-627.24699999999996</v>
      </c>
    </row>
    <row r="258" spans="1:32" s="14" customFormat="1" ht="12.75" customHeight="1" thickBot="1">
      <c r="A258" s="29"/>
      <c r="B258" s="1352" t="s">
        <v>240</v>
      </c>
      <c r="C258" s="1353"/>
      <c r="D258" s="1353"/>
      <c r="E258" s="1354"/>
      <c r="F258" s="9">
        <v>311.07499999999999</v>
      </c>
      <c r="G258" s="10">
        <v>431.95499999999998</v>
      </c>
      <c r="H258" s="11">
        <v>171.071</v>
      </c>
      <c r="I258" s="12">
        <v>914.101</v>
      </c>
      <c r="J258" s="9">
        <v>364.00200000000001</v>
      </c>
      <c r="K258" s="10">
        <v>364.423</v>
      </c>
      <c r="L258" s="11">
        <v>165.14400000000001</v>
      </c>
      <c r="M258" s="12">
        <v>893.56899999999996</v>
      </c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</row>
    <row r="259" spans="1:32" ht="13.5" customHeight="1">
      <c r="A259" s="15"/>
      <c r="B259" s="1386" t="s">
        <v>241</v>
      </c>
      <c r="C259" s="1387"/>
      <c r="D259" s="1387"/>
      <c r="E259" s="1388"/>
      <c r="F259" s="49">
        <v>0</v>
      </c>
      <c r="G259" s="49">
        <v>0</v>
      </c>
      <c r="H259" s="104">
        <v>0</v>
      </c>
      <c r="I259" s="39">
        <v>0</v>
      </c>
      <c r="J259" s="49">
        <v>0</v>
      </c>
      <c r="K259" s="49">
        <v>0</v>
      </c>
      <c r="L259" s="104">
        <v>0</v>
      </c>
      <c r="M259" s="39">
        <v>0</v>
      </c>
    </row>
    <row r="260" spans="1:32" ht="15" customHeight="1">
      <c r="A260" s="15"/>
      <c r="B260" s="1313" t="s">
        <v>242</v>
      </c>
      <c r="C260" s="1314"/>
      <c r="D260" s="1314"/>
      <c r="E260" s="1337"/>
      <c r="F260" s="21">
        <v>138.029</v>
      </c>
      <c r="G260" s="21">
        <v>155.26400000000001</v>
      </c>
      <c r="H260" s="22">
        <v>28.370999999999999</v>
      </c>
      <c r="I260" s="23">
        <v>321.66399999999999</v>
      </c>
      <c r="J260" s="21">
        <v>137.69999999999999</v>
      </c>
      <c r="K260" s="21">
        <v>156.35300000000001</v>
      </c>
      <c r="L260" s="22">
        <v>28.375</v>
      </c>
      <c r="M260" s="23">
        <v>322.428</v>
      </c>
    </row>
    <row r="261" spans="1:32" ht="14.25" customHeight="1">
      <c r="A261" s="15"/>
      <c r="B261" s="1313" t="s">
        <v>243</v>
      </c>
      <c r="C261" s="1314"/>
      <c r="D261" s="1314"/>
      <c r="E261" s="1337"/>
      <c r="F261" s="21">
        <v>834.81</v>
      </c>
      <c r="G261" s="21">
        <v>601.56899999999996</v>
      </c>
      <c r="H261" s="22">
        <v>222.71100000000001</v>
      </c>
      <c r="I261" s="23">
        <v>1659.09</v>
      </c>
      <c r="J261" s="21">
        <v>967.75699999999995</v>
      </c>
      <c r="K261" s="21">
        <v>515.74800000000005</v>
      </c>
      <c r="L261" s="22">
        <v>223.59800000000001</v>
      </c>
      <c r="M261" s="23">
        <v>1707.1030000000001</v>
      </c>
    </row>
    <row r="262" spans="1:32" ht="12.75" hidden="1" customHeight="1">
      <c r="A262" s="15"/>
      <c r="B262" s="1326" t="s">
        <v>244</v>
      </c>
      <c r="C262" s="1327"/>
      <c r="D262" s="1327"/>
      <c r="E262" s="1328"/>
      <c r="F262" s="21">
        <v>0</v>
      </c>
      <c r="G262" s="21">
        <v>0</v>
      </c>
      <c r="H262" s="22">
        <v>0</v>
      </c>
      <c r="I262" s="23">
        <v>0</v>
      </c>
      <c r="J262" s="21">
        <v>0</v>
      </c>
      <c r="K262" s="21">
        <v>0</v>
      </c>
      <c r="L262" s="22">
        <v>0</v>
      </c>
      <c r="M262" s="23">
        <v>0</v>
      </c>
    </row>
    <row r="263" spans="1:32" ht="12.75" customHeight="1">
      <c r="A263" s="15"/>
      <c r="B263" s="1313" t="s">
        <v>245</v>
      </c>
      <c r="C263" s="1314"/>
      <c r="D263" s="1314"/>
      <c r="E263" s="1337"/>
      <c r="F263" s="21">
        <v>6.8419999999999996</v>
      </c>
      <c r="G263" s="21">
        <v>130.03100000000001</v>
      </c>
      <c r="H263" s="22">
        <v>0.14000000000000001</v>
      </c>
      <c r="I263" s="23">
        <v>137.01300000000001</v>
      </c>
      <c r="J263" s="21">
        <v>6.78</v>
      </c>
      <c r="K263" s="21">
        <v>130.03100000000001</v>
      </c>
      <c r="L263" s="22">
        <v>0.14000000000000001</v>
      </c>
      <c r="M263" s="23">
        <v>136.95099999999999</v>
      </c>
    </row>
    <row r="264" spans="1:32" ht="14.25" customHeight="1">
      <c r="A264" s="15"/>
      <c r="B264" s="1313" t="s">
        <v>246</v>
      </c>
      <c r="C264" s="1314"/>
      <c r="D264" s="1314"/>
      <c r="E264" s="1337"/>
      <c r="F264" s="21">
        <v>24.276</v>
      </c>
      <c r="G264" s="21">
        <v>2.633</v>
      </c>
      <c r="H264" s="22">
        <v>11.010999999999999</v>
      </c>
      <c r="I264" s="23">
        <v>37.92</v>
      </c>
      <c r="J264" s="21">
        <v>17.353999999999999</v>
      </c>
      <c r="K264" s="21">
        <v>2.633</v>
      </c>
      <c r="L264" s="22">
        <v>11.010999999999999</v>
      </c>
      <c r="M264" s="23">
        <v>30.998000000000001</v>
      </c>
    </row>
    <row r="265" spans="1:32" ht="16.5" customHeight="1" thickBot="1">
      <c r="A265" s="15"/>
      <c r="B265" s="1313" t="s">
        <v>247</v>
      </c>
      <c r="C265" s="1314"/>
      <c r="D265" s="1314"/>
      <c r="E265" s="1337"/>
      <c r="F265" s="21">
        <v>-692.88199999999995</v>
      </c>
      <c r="G265" s="21">
        <v>-457.54199999999997</v>
      </c>
      <c r="H265" s="22">
        <v>-91.162000000000006</v>
      </c>
      <c r="I265" s="23">
        <v>-1241.586</v>
      </c>
      <c r="J265" s="21">
        <v>-765.58900000000006</v>
      </c>
      <c r="K265" s="21">
        <v>-440.34199999999998</v>
      </c>
      <c r="L265" s="22">
        <v>-97.98</v>
      </c>
      <c r="M265" s="23">
        <v>-1303.9110000000001</v>
      </c>
    </row>
    <row r="266" spans="1:32" ht="17.25" hidden="1" customHeight="1">
      <c r="A266" s="15"/>
      <c r="B266" s="1329" t="s">
        <v>248</v>
      </c>
      <c r="C266" s="1330"/>
      <c r="D266" s="1330"/>
      <c r="E266" s="1331"/>
      <c r="F266" s="76"/>
      <c r="G266" s="76"/>
      <c r="H266" s="76"/>
      <c r="I266" s="55"/>
      <c r="J266" s="76"/>
      <c r="K266" s="76"/>
      <c r="L266" s="76"/>
      <c r="M266" s="55"/>
    </row>
    <row r="267" spans="1:32" s="105" customFormat="1" ht="27" customHeight="1" thickBot="1">
      <c r="A267" s="29"/>
      <c r="B267" s="1352" t="s">
        <v>249</v>
      </c>
      <c r="C267" s="1353"/>
      <c r="D267" s="1353"/>
      <c r="E267" s="1354"/>
      <c r="F267" s="9">
        <v>3673.201</v>
      </c>
      <c r="G267" s="10">
        <v>2805.8890000000001</v>
      </c>
      <c r="H267" s="11">
        <v>790.875</v>
      </c>
      <c r="I267" s="12">
        <v>7269.9650000000001</v>
      </c>
      <c r="J267" s="9">
        <v>4072.2890000000002</v>
      </c>
      <c r="K267" s="10">
        <v>2323.3989999999999</v>
      </c>
      <c r="L267" s="11">
        <v>786.30399999999997</v>
      </c>
      <c r="M267" s="12">
        <v>7181.9920000000002</v>
      </c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</row>
    <row r="268" spans="1:32" s="109" customFormat="1" ht="12.75" hidden="1" customHeight="1">
      <c r="A268" s="106"/>
      <c r="B268" s="1401" t="s">
        <v>250</v>
      </c>
      <c r="C268" s="1402"/>
      <c r="D268" s="1402"/>
      <c r="E268" s="1403"/>
      <c r="F268" s="107"/>
      <c r="G268" s="107"/>
      <c r="H268" s="108"/>
      <c r="I268" s="39"/>
      <c r="J268" s="107"/>
      <c r="K268" s="107"/>
      <c r="L268" s="108"/>
      <c r="M268" s="39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s="109" customFormat="1" ht="13.5" customHeight="1">
      <c r="A269" s="106"/>
      <c r="B269" s="1392" t="s">
        <v>251</v>
      </c>
      <c r="C269" s="1393"/>
      <c r="D269" s="1393"/>
      <c r="E269" s="1394"/>
      <c r="F269" s="110">
        <v>3743.9560000000001</v>
      </c>
      <c r="G269" s="110">
        <v>2293.6759999999999</v>
      </c>
      <c r="H269" s="111">
        <v>705.36</v>
      </c>
      <c r="I269" s="23">
        <v>6742.9920000000002</v>
      </c>
      <c r="J269" s="110">
        <v>4118.6270000000004</v>
      </c>
      <c r="K269" s="110">
        <v>1899.0940000000001</v>
      </c>
      <c r="L269" s="111">
        <v>705.36</v>
      </c>
      <c r="M269" s="23">
        <v>6723.0810000000001</v>
      </c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s="109" customFormat="1" ht="12.75" customHeight="1">
      <c r="A270" s="106"/>
      <c r="B270" s="1392" t="s">
        <v>252</v>
      </c>
      <c r="C270" s="1393"/>
      <c r="D270" s="1393"/>
      <c r="E270" s="1394"/>
      <c r="F270" s="110">
        <v>3217.32</v>
      </c>
      <c r="G270" s="110">
        <v>1992.8779999999999</v>
      </c>
      <c r="H270" s="111">
        <v>462.30700000000002</v>
      </c>
      <c r="I270" s="23">
        <v>5672.5050000000001</v>
      </c>
      <c r="J270" s="110">
        <v>3590.55</v>
      </c>
      <c r="K270" s="110">
        <v>1665.2260000000001</v>
      </c>
      <c r="L270" s="111">
        <v>465.63299999999998</v>
      </c>
      <c r="M270" s="23">
        <v>5721.4089999999997</v>
      </c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s="109" customFormat="1" ht="12.75" customHeight="1">
      <c r="A271" s="106"/>
      <c r="B271" s="1392" t="s">
        <v>253</v>
      </c>
      <c r="C271" s="1393"/>
      <c r="D271" s="1393"/>
      <c r="E271" s="1394"/>
      <c r="F271" s="110">
        <v>317.81799999999998</v>
      </c>
      <c r="G271" s="110">
        <v>123.601</v>
      </c>
      <c r="H271" s="111">
        <v>59.241999999999997</v>
      </c>
      <c r="I271" s="23">
        <v>500.661</v>
      </c>
      <c r="J271" s="110">
        <v>332.07499999999999</v>
      </c>
      <c r="K271" s="110">
        <v>124.792</v>
      </c>
      <c r="L271" s="111">
        <v>63.156999999999996</v>
      </c>
      <c r="M271" s="23">
        <v>520.024</v>
      </c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s="109" customFormat="1" ht="18.75" customHeight="1">
      <c r="A272" s="106"/>
      <c r="B272" s="1392" t="s">
        <v>254</v>
      </c>
      <c r="C272" s="1393"/>
      <c r="D272" s="1393"/>
      <c r="E272" s="1394"/>
      <c r="F272" s="110">
        <v>105.584</v>
      </c>
      <c r="G272" s="110">
        <v>153.08600000000001</v>
      </c>
      <c r="H272" s="111">
        <v>4.9119999999999999</v>
      </c>
      <c r="I272" s="23">
        <v>263.58199999999999</v>
      </c>
      <c r="J272" s="110">
        <v>145.66</v>
      </c>
      <c r="K272" s="110">
        <v>157.898</v>
      </c>
      <c r="L272" s="111">
        <v>8.7720000000000002</v>
      </c>
      <c r="M272" s="23">
        <v>312.33</v>
      </c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s="109" customFormat="1" ht="12.75" customHeight="1">
      <c r="A273" s="106"/>
      <c r="B273" s="1367" t="s">
        <v>255</v>
      </c>
      <c r="C273" s="1368"/>
      <c r="D273" s="1368"/>
      <c r="E273" s="1369"/>
      <c r="F273" s="110">
        <v>-3701.5749999999998</v>
      </c>
      <c r="G273" s="110">
        <v>-1757.5450000000001</v>
      </c>
      <c r="H273" s="111">
        <v>-440.94600000000003</v>
      </c>
      <c r="I273" s="23">
        <v>-5900.0659999999998</v>
      </c>
      <c r="J273" s="110">
        <v>-4104.7209999999995</v>
      </c>
      <c r="K273" s="110">
        <v>-1523.8040000000001</v>
      </c>
      <c r="L273" s="111">
        <v>-456.61799999999999</v>
      </c>
      <c r="M273" s="23">
        <v>-6085.143</v>
      </c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s="109" customFormat="1" ht="15" customHeight="1" thickBot="1">
      <c r="A274" s="106"/>
      <c r="B274" s="1395" t="s">
        <v>256</v>
      </c>
      <c r="C274" s="1396"/>
      <c r="D274" s="1396"/>
      <c r="E274" s="1397"/>
      <c r="F274" s="112">
        <v>-9.9610000000000003</v>
      </c>
      <c r="G274" s="113">
        <v>0</v>
      </c>
      <c r="H274" s="114">
        <v>0</v>
      </c>
      <c r="I274" s="28">
        <v>-9.9610000000000003</v>
      </c>
      <c r="J274" s="112">
        <v>-9.9610000000000003</v>
      </c>
      <c r="K274" s="113">
        <v>0</v>
      </c>
      <c r="L274" s="114">
        <v>0</v>
      </c>
      <c r="M274" s="28">
        <v>-9.9610000000000003</v>
      </c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s="105" customFormat="1" ht="16.5" customHeight="1" thickBot="1">
      <c r="A275" s="29"/>
      <c r="B275" s="1398" t="s">
        <v>257</v>
      </c>
      <c r="C275" s="1399"/>
      <c r="D275" s="1399"/>
      <c r="E275" s="1400"/>
      <c r="F275" s="30">
        <v>18.719000000000001</v>
      </c>
      <c r="G275" s="31">
        <v>0</v>
      </c>
      <c r="H275" s="32">
        <v>57.607999999999997</v>
      </c>
      <c r="I275" s="33">
        <v>76.326999999999998</v>
      </c>
      <c r="J275" s="30">
        <v>18.719000000000001</v>
      </c>
      <c r="K275" s="31">
        <v>0</v>
      </c>
      <c r="L275" s="32">
        <v>57.607999999999997</v>
      </c>
      <c r="M275" s="33">
        <v>76.326999999999998</v>
      </c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</row>
    <row r="276" spans="1:32" s="109" customFormat="1" ht="31.5" customHeight="1" thickBot="1">
      <c r="A276" s="106"/>
      <c r="B276" s="1414" t="s">
        <v>258</v>
      </c>
      <c r="C276" s="1415"/>
      <c r="D276" s="1415"/>
      <c r="E276" s="1416"/>
      <c r="F276" s="115">
        <v>18.719000000000001</v>
      </c>
      <c r="G276" s="116">
        <v>0</v>
      </c>
      <c r="H276" s="117">
        <v>57.607999999999997</v>
      </c>
      <c r="I276" s="33">
        <v>76.326999999999998</v>
      </c>
      <c r="J276" s="115">
        <v>18.719000000000001</v>
      </c>
      <c r="K276" s="116">
        <v>0</v>
      </c>
      <c r="L276" s="117">
        <v>57.607999999999997</v>
      </c>
      <c r="M276" s="33">
        <v>76.326999999999998</v>
      </c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s="109" customFormat="1" ht="27" hidden="1" customHeight="1">
      <c r="A277" s="106"/>
      <c r="B277" s="1417" t="s">
        <v>259</v>
      </c>
      <c r="C277" s="1418"/>
      <c r="D277" s="1418"/>
      <c r="E277" s="1419"/>
      <c r="F277" s="118"/>
      <c r="G277" s="119"/>
      <c r="H277" s="120"/>
      <c r="I277" s="75"/>
      <c r="J277" s="118"/>
      <c r="K277" s="119"/>
      <c r="L277" s="120"/>
      <c r="M277" s="75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s="105" customFormat="1" ht="18" customHeight="1" thickBot="1">
      <c r="A278" s="29"/>
      <c r="B278" s="1411" t="s">
        <v>260</v>
      </c>
      <c r="C278" s="1412"/>
      <c r="D278" s="1412"/>
      <c r="E278" s="1413"/>
      <c r="F278" s="95">
        <v>-38.411000000000001</v>
      </c>
      <c r="G278" s="96">
        <v>-452.86200000000002</v>
      </c>
      <c r="H278" s="97">
        <v>0</v>
      </c>
      <c r="I278" s="28">
        <v>-491.27300000000002</v>
      </c>
      <c r="J278" s="95">
        <v>-29.292000000000002</v>
      </c>
      <c r="K278" s="96">
        <v>-6.2590000000000003</v>
      </c>
      <c r="L278" s="97">
        <v>0</v>
      </c>
      <c r="M278" s="28">
        <v>-35.551000000000002</v>
      </c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</row>
    <row r="279" spans="1:32" s="109" customFormat="1" ht="27" customHeight="1">
      <c r="A279" s="106"/>
      <c r="B279" s="1401" t="s">
        <v>261</v>
      </c>
      <c r="C279" s="1402"/>
      <c r="D279" s="1402"/>
      <c r="E279" s="1403"/>
      <c r="F279" s="121">
        <v>2916.94</v>
      </c>
      <c r="G279" s="121">
        <v>4185.027</v>
      </c>
      <c r="H279" s="122">
        <v>48.725999999999999</v>
      </c>
      <c r="I279" s="19">
        <v>7150.6930000000002</v>
      </c>
      <c r="J279" s="121">
        <v>4373.7579999999998</v>
      </c>
      <c r="K279" s="121">
        <v>3291.038</v>
      </c>
      <c r="L279" s="122">
        <v>99.225999999999999</v>
      </c>
      <c r="M279" s="19">
        <v>7764.0219999999999</v>
      </c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s="109" customFormat="1" ht="29.25" customHeight="1">
      <c r="A280" s="106"/>
      <c r="B280" s="1392" t="s">
        <v>262</v>
      </c>
      <c r="C280" s="1393"/>
      <c r="D280" s="1393"/>
      <c r="E280" s="1394"/>
      <c r="F280" s="110">
        <v>907.76900000000001</v>
      </c>
      <c r="G280" s="110">
        <v>247.001</v>
      </c>
      <c r="H280" s="111">
        <v>0</v>
      </c>
      <c r="I280" s="23">
        <v>1154.77</v>
      </c>
      <c r="J280" s="110">
        <v>977.50400000000002</v>
      </c>
      <c r="K280" s="110">
        <v>469.23</v>
      </c>
      <c r="L280" s="111">
        <v>0</v>
      </c>
      <c r="M280" s="23">
        <v>1446.7339999999999</v>
      </c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s="109" customFormat="1" ht="27" customHeight="1">
      <c r="A281" s="106"/>
      <c r="B281" s="1392" t="s">
        <v>263</v>
      </c>
      <c r="C281" s="1393"/>
      <c r="D281" s="1393"/>
      <c r="E281" s="1394"/>
      <c r="F281" s="110">
        <v>-2946.5430000000001</v>
      </c>
      <c r="G281" s="110">
        <v>-4153.5940000000001</v>
      </c>
      <c r="H281" s="111">
        <v>-48.725999999999999</v>
      </c>
      <c r="I281" s="23">
        <v>-7148.8630000000003</v>
      </c>
      <c r="J281" s="110">
        <v>-4181.9290000000001</v>
      </c>
      <c r="K281" s="110">
        <v>-3232.2339999999999</v>
      </c>
      <c r="L281" s="111">
        <v>-99.225999999999999</v>
      </c>
      <c r="M281" s="23">
        <v>-7513.3890000000001</v>
      </c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s="109" customFormat="1" ht="27" customHeight="1">
      <c r="A282" s="106"/>
      <c r="B282" s="1392" t="s">
        <v>264</v>
      </c>
      <c r="C282" s="1393"/>
      <c r="D282" s="1393"/>
      <c r="E282" s="1394"/>
      <c r="F282" s="110">
        <v>-914.74400000000003</v>
      </c>
      <c r="G282" s="110">
        <v>-516.04600000000005</v>
      </c>
      <c r="H282" s="111">
        <v>0</v>
      </c>
      <c r="I282" s="23">
        <v>-1430.79</v>
      </c>
      <c r="J282" s="110">
        <v>-977.505</v>
      </c>
      <c r="K282" s="110">
        <v>-534.29300000000001</v>
      </c>
      <c r="L282" s="111">
        <v>0</v>
      </c>
      <c r="M282" s="23">
        <v>-1511.798</v>
      </c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s="109" customFormat="1" ht="27" customHeight="1">
      <c r="A283" s="106"/>
      <c r="B283" s="1405" t="s">
        <v>265</v>
      </c>
      <c r="C283" s="1406"/>
      <c r="D283" s="1406"/>
      <c r="E283" s="1407"/>
      <c r="F283" s="110">
        <v>0</v>
      </c>
      <c r="G283" s="110">
        <v>126.748</v>
      </c>
      <c r="H283" s="111">
        <v>0.85299999999999998</v>
      </c>
      <c r="I283" s="23">
        <v>127.601</v>
      </c>
      <c r="J283" s="110">
        <v>4.7510000000000003</v>
      </c>
      <c r="K283" s="110">
        <v>122.461</v>
      </c>
      <c r="L283" s="111">
        <v>1.387</v>
      </c>
      <c r="M283" s="23">
        <v>128.59899999999999</v>
      </c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s="109" customFormat="1" ht="27" customHeight="1" thickBot="1">
      <c r="A284" s="123"/>
      <c r="B284" s="1408" t="s">
        <v>266</v>
      </c>
      <c r="C284" s="1409"/>
      <c r="D284" s="1409"/>
      <c r="E284" s="1410"/>
      <c r="F284" s="112">
        <v>-1.833</v>
      </c>
      <c r="G284" s="113">
        <v>-341.99799999999999</v>
      </c>
      <c r="H284" s="114">
        <v>-0.85299999999999998</v>
      </c>
      <c r="I284" s="28">
        <v>-344.68400000000003</v>
      </c>
      <c r="J284" s="112">
        <v>-225.87100000000001</v>
      </c>
      <c r="K284" s="113">
        <v>-122.461</v>
      </c>
      <c r="L284" s="114">
        <v>-1.387</v>
      </c>
      <c r="M284" s="28">
        <v>-349.71899999999999</v>
      </c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s="109" customFormat="1" ht="13.5" thickBot="1">
      <c r="A285" s="124"/>
      <c r="B285" s="1411" t="s">
        <v>267</v>
      </c>
      <c r="C285" s="1412"/>
      <c r="D285" s="1412"/>
      <c r="E285" s="1413"/>
      <c r="F285" s="240">
        <v>0</v>
      </c>
      <c r="G285" s="240">
        <v>-1.3380000000000001</v>
      </c>
      <c r="H285" s="241">
        <v>0</v>
      </c>
      <c r="I285" s="125">
        <v>-1.3380000000000001</v>
      </c>
      <c r="J285" s="240">
        <v>0</v>
      </c>
      <c r="K285" s="240">
        <v>-5.0000000000000001E-3</v>
      </c>
      <c r="L285" s="241">
        <v>0</v>
      </c>
      <c r="M285" s="125">
        <v>-5.0000000000000001E-3</v>
      </c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s="14" customFormat="1" ht="13.5" customHeight="1" thickBot="1">
      <c r="A286" s="126"/>
      <c r="B286" s="1371" t="s">
        <v>268</v>
      </c>
      <c r="C286" s="1372"/>
      <c r="D286" s="1372"/>
      <c r="E286" s="1373"/>
      <c r="F286" s="127">
        <v>202899.916</v>
      </c>
      <c r="G286" s="127">
        <v>94762.501999999993</v>
      </c>
      <c r="H286" s="128">
        <v>11218.275</v>
      </c>
      <c r="I286" s="12">
        <v>308880.69300000003</v>
      </c>
      <c r="J286" s="127">
        <v>228798.07</v>
      </c>
      <c r="K286" s="127">
        <v>76151.294999999998</v>
      </c>
      <c r="L286" s="128">
        <v>12212.33</v>
      </c>
      <c r="M286" s="12">
        <v>317161.69500000001</v>
      </c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</row>
    <row r="288" spans="1:32">
      <c r="A288" s="1017" t="s">
        <v>269</v>
      </c>
      <c r="E288" s="129"/>
    </row>
    <row r="289" spans="2:5" hidden="1">
      <c r="B289" s="1404"/>
      <c r="C289" s="1404"/>
      <c r="D289" s="1404"/>
      <c r="E289" s="1404"/>
    </row>
    <row r="290" spans="2:5" hidden="1">
      <c r="B290" s="1404"/>
      <c r="C290" s="1404"/>
      <c r="D290" s="1404"/>
      <c r="E290" s="1404"/>
    </row>
    <row r="292" spans="2:5">
      <c r="E292" s="130"/>
    </row>
  </sheetData>
  <mergeCells count="284">
    <mergeCell ref="B290:E290"/>
    <mergeCell ref="B282:E282"/>
    <mergeCell ref="B283:E283"/>
    <mergeCell ref="B284:E284"/>
    <mergeCell ref="B285:E285"/>
    <mergeCell ref="B286:E286"/>
    <mergeCell ref="B289:E289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C228:E228"/>
    <mergeCell ref="B229:E229"/>
    <mergeCell ref="B230:E230"/>
    <mergeCell ref="B231:E231"/>
    <mergeCell ref="B232:E232"/>
    <mergeCell ref="B233:E233"/>
    <mergeCell ref="B222:E222"/>
    <mergeCell ref="C223:E223"/>
    <mergeCell ref="C224:E224"/>
    <mergeCell ref="B225:E225"/>
    <mergeCell ref="B226:E226"/>
    <mergeCell ref="C227:E227"/>
    <mergeCell ref="C215:E215"/>
    <mergeCell ref="C216:E216"/>
    <mergeCell ref="B218:E218"/>
    <mergeCell ref="C219:E219"/>
    <mergeCell ref="C220:E220"/>
    <mergeCell ref="C221:E221"/>
    <mergeCell ref="C209:E209"/>
    <mergeCell ref="B210:E210"/>
    <mergeCell ref="C211:E211"/>
    <mergeCell ref="C212:E212"/>
    <mergeCell ref="C213:E213"/>
    <mergeCell ref="B214:E214"/>
    <mergeCell ref="C202:E202"/>
    <mergeCell ref="B203:E203"/>
    <mergeCell ref="C204:E204"/>
    <mergeCell ref="B206:E206"/>
    <mergeCell ref="C207:E207"/>
    <mergeCell ref="C208:E208"/>
    <mergeCell ref="C195:E195"/>
    <mergeCell ref="C196:E196"/>
    <mergeCell ref="B197:E197"/>
    <mergeCell ref="C198:E198"/>
    <mergeCell ref="B200:E200"/>
    <mergeCell ref="C201:E201"/>
    <mergeCell ref="C189:E189"/>
    <mergeCell ref="B190:E190"/>
    <mergeCell ref="C191:E191"/>
    <mergeCell ref="C192:E192"/>
    <mergeCell ref="C193:E193"/>
    <mergeCell ref="B194:E194"/>
    <mergeCell ref="B183:E183"/>
    <mergeCell ref="C184:E184"/>
    <mergeCell ref="C185:E185"/>
    <mergeCell ref="B186:E186"/>
    <mergeCell ref="C187:E187"/>
    <mergeCell ref="C188:E188"/>
    <mergeCell ref="C177:E177"/>
    <mergeCell ref="C178:E178"/>
    <mergeCell ref="B179:E179"/>
    <mergeCell ref="C180:E180"/>
    <mergeCell ref="C181:E181"/>
    <mergeCell ref="C182:E182"/>
    <mergeCell ref="C171:E171"/>
    <mergeCell ref="C172:E172"/>
    <mergeCell ref="C173:E173"/>
    <mergeCell ref="B174:E174"/>
    <mergeCell ref="C175:E175"/>
    <mergeCell ref="C176:E176"/>
    <mergeCell ref="B165:E165"/>
    <mergeCell ref="B166:E166"/>
    <mergeCell ref="C167:E167"/>
    <mergeCell ref="C168:E168"/>
    <mergeCell ref="C169:E169"/>
    <mergeCell ref="B170:E170"/>
    <mergeCell ref="C159:E159"/>
    <mergeCell ref="C160:E160"/>
    <mergeCell ref="B161:E161"/>
    <mergeCell ref="B162:E162"/>
    <mergeCell ref="C163:E163"/>
    <mergeCell ref="C164:E164"/>
    <mergeCell ref="B153:E153"/>
    <mergeCell ref="B154:E154"/>
    <mergeCell ref="B155:E155"/>
    <mergeCell ref="C156:E156"/>
    <mergeCell ref="C157:E157"/>
    <mergeCell ref="B158:E158"/>
    <mergeCell ref="B147:E147"/>
    <mergeCell ref="C148:E148"/>
    <mergeCell ref="C149:E149"/>
    <mergeCell ref="B150:E150"/>
    <mergeCell ref="C151:E151"/>
    <mergeCell ref="C152:E152"/>
    <mergeCell ref="B141:E141"/>
    <mergeCell ref="C142:E142"/>
    <mergeCell ref="C143:E143"/>
    <mergeCell ref="B144:E144"/>
    <mergeCell ref="C145:E145"/>
    <mergeCell ref="C146:E146"/>
    <mergeCell ref="B135:E135"/>
    <mergeCell ref="C136:E136"/>
    <mergeCell ref="C137:E137"/>
    <mergeCell ref="B138:E138"/>
    <mergeCell ref="C139:E139"/>
    <mergeCell ref="C140:E140"/>
    <mergeCell ref="C129:E129"/>
    <mergeCell ref="C130:E130"/>
    <mergeCell ref="B131:E131"/>
    <mergeCell ref="C132:E132"/>
    <mergeCell ref="C133:E133"/>
    <mergeCell ref="C134:E134"/>
    <mergeCell ref="B123:E123"/>
    <mergeCell ref="C124:E124"/>
    <mergeCell ref="C125:E125"/>
    <mergeCell ref="C126:E126"/>
    <mergeCell ref="B127:E127"/>
    <mergeCell ref="C128:E128"/>
    <mergeCell ref="C117:E117"/>
    <mergeCell ref="C118:E118"/>
    <mergeCell ref="B119:E119"/>
    <mergeCell ref="C120:E120"/>
    <mergeCell ref="C121:E121"/>
    <mergeCell ref="C122:E122"/>
    <mergeCell ref="B111:E111"/>
    <mergeCell ref="C112:E112"/>
    <mergeCell ref="C113:E113"/>
    <mergeCell ref="C114:E114"/>
    <mergeCell ref="B115:E115"/>
    <mergeCell ref="C116:E116"/>
    <mergeCell ref="C105:E105"/>
    <mergeCell ref="C106:E106"/>
    <mergeCell ref="B107:E107"/>
    <mergeCell ref="C108:E108"/>
    <mergeCell ref="C109:E109"/>
    <mergeCell ref="C110:E110"/>
    <mergeCell ref="B99:E99"/>
    <mergeCell ref="C100:E100"/>
    <mergeCell ref="C101:E101"/>
    <mergeCell ref="C102:E102"/>
    <mergeCell ref="B103:E103"/>
    <mergeCell ref="C104:E104"/>
    <mergeCell ref="C93:E93"/>
    <mergeCell ref="C94:E94"/>
    <mergeCell ref="B95:E95"/>
    <mergeCell ref="C96:E96"/>
    <mergeCell ref="C97:E97"/>
    <mergeCell ref="C98:E98"/>
    <mergeCell ref="C87:E87"/>
    <mergeCell ref="C88:E88"/>
    <mergeCell ref="C89:E89"/>
    <mergeCell ref="B90:E90"/>
    <mergeCell ref="C91:E91"/>
    <mergeCell ref="C92:E92"/>
    <mergeCell ref="C81:E81"/>
    <mergeCell ref="B82:E82"/>
    <mergeCell ref="C83:E83"/>
    <mergeCell ref="C84:E84"/>
    <mergeCell ref="C85:E85"/>
    <mergeCell ref="B86:E86"/>
    <mergeCell ref="B75:E75"/>
    <mergeCell ref="C76:E76"/>
    <mergeCell ref="C77:E77"/>
    <mergeCell ref="B78:E78"/>
    <mergeCell ref="C79:E79"/>
    <mergeCell ref="C80:E80"/>
    <mergeCell ref="B69:E69"/>
    <mergeCell ref="B70:E70"/>
    <mergeCell ref="B71:E71"/>
    <mergeCell ref="C72:E72"/>
    <mergeCell ref="C73:E73"/>
    <mergeCell ref="C74:E74"/>
    <mergeCell ref="B63:E63"/>
    <mergeCell ref="B64:E64"/>
    <mergeCell ref="B65:E65"/>
    <mergeCell ref="B66:E66"/>
    <mergeCell ref="B67:E67"/>
    <mergeCell ref="B68:E68"/>
    <mergeCell ref="B57:E57"/>
    <mergeCell ref="B58:E58"/>
    <mergeCell ref="B59:E59"/>
    <mergeCell ref="B60:E60"/>
    <mergeCell ref="B61:E61"/>
    <mergeCell ref="B62:E62"/>
    <mergeCell ref="B51:E51"/>
    <mergeCell ref="B52:E52"/>
    <mergeCell ref="B53:E53"/>
    <mergeCell ref="B54:E54"/>
    <mergeCell ref="B55:E55"/>
    <mergeCell ref="B56:E56"/>
    <mergeCell ref="B45:E45"/>
    <mergeCell ref="B46:E46"/>
    <mergeCell ref="B47:E47"/>
    <mergeCell ref="B48:E48"/>
    <mergeCell ref="B49:E49"/>
    <mergeCell ref="B50:E50"/>
    <mergeCell ref="B39:E39"/>
    <mergeCell ref="B40:E40"/>
    <mergeCell ref="B41:E41"/>
    <mergeCell ref="B42:E42"/>
    <mergeCell ref="B43:E43"/>
    <mergeCell ref="B44:E44"/>
    <mergeCell ref="C33:E33"/>
    <mergeCell ref="C34:E34"/>
    <mergeCell ref="C35:E35"/>
    <mergeCell ref="C36:E36"/>
    <mergeCell ref="B37:E37"/>
    <mergeCell ref="B38:E38"/>
    <mergeCell ref="B27:E27"/>
    <mergeCell ref="B28:E28"/>
    <mergeCell ref="C29:E29"/>
    <mergeCell ref="C30:E30"/>
    <mergeCell ref="B31:E31"/>
    <mergeCell ref="C32:E32"/>
    <mergeCell ref="B21:E21"/>
    <mergeCell ref="B22:E22"/>
    <mergeCell ref="B23:E23"/>
    <mergeCell ref="B24:E24"/>
    <mergeCell ref="B25:E25"/>
    <mergeCell ref="B26:E26"/>
    <mergeCell ref="B17:E17"/>
    <mergeCell ref="B18:E18"/>
    <mergeCell ref="B19:E19"/>
    <mergeCell ref="B20:E20"/>
    <mergeCell ref="B9:E9"/>
    <mergeCell ref="B10:E10"/>
    <mergeCell ref="B11:E11"/>
    <mergeCell ref="B12:E12"/>
    <mergeCell ref="B13:E13"/>
    <mergeCell ref="B14:E14"/>
    <mergeCell ref="L5:M5"/>
    <mergeCell ref="B6:E7"/>
    <mergeCell ref="F6:I6"/>
    <mergeCell ref="J6:M6"/>
    <mergeCell ref="B8:E8"/>
    <mergeCell ref="L1:M1"/>
    <mergeCell ref="B3:M3"/>
    <mergeCell ref="B15:E15"/>
    <mergeCell ref="B16:E16"/>
  </mergeCells>
  <pageMargins left="0.83" right="0.17" top="0.5" bottom="0.22" header="0.18" footer="0.2"/>
  <pageSetup paperSize="9" scale="50" fitToWidth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5"/>
  <sheetViews>
    <sheetView workbookViewId="0">
      <selection activeCell="J32" sqref="J32"/>
    </sheetView>
  </sheetViews>
  <sheetFormatPr defaultRowHeight="14.25"/>
  <cols>
    <col min="1" max="1" width="9.140625" style="545"/>
    <col min="2" max="2" width="12.7109375" style="545" customWidth="1"/>
    <col min="3" max="3" width="15" style="545" customWidth="1"/>
    <col min="4" max="16384" width="9.140625" style="545"/>
  </cols>
  <sheetData>
    <row r="1" spans="2:11">
      <c r="J1" s="1625" t="s">
        <v>506</v>
      </c>
      <c r="K1" s="1625"/>
    </row>
    <row r="3" spans="2:11" ht="15" customHeight="1">
      <c r="B3" s="1626" t="s">
        <v>503</v>
      </c>
      <c r="C3" s="1626"/>
      <c r="D3" s="1626"/>
      <c r="E3" s="1626"/>
      <c r="F3" s="1626"/>
      <c r="G3" s="1626"/>
      <c r="H3" s="1626"/>
      <c r="I3" s="1626"/>
      <c r="J3" s="1626"/>
      <c r="K3" s="1626"/>
    </row>
    <row r="4" spans="2:11" ht="15" thickBot="1">
      <c r="B4" s="843"/>
      <c r="C4" s="844"/>
      <c r="D4" s="844"/>
      <c r="E4" s="844"/>
      <c r="F4" s="844"/>
      <c r="G4" s="844"/>
      <c r="H4" s="845"/>
      <c r="I4" s="845"/>
      <c r="J4" s="844"/>
      <c r="K4" s="844"/>
    </row>
    <row r="5" spans="2:11">
      <c r="B5" s="1627" t="s">
        <v>504</v>
      </c>
      <c r="C5" s="1628"/>
      <c r="D5" s="1630">
        <v>40633</v>
      </c>
      <c r="E5" s="1631"/>
      <c r="F5" s="1631"/>
      <c r="G5" s="1632"/>
      <c r="H5" s="1630">
        <v>40724</v>
      </c>
      <c r="I5" s="1631"/>
      <c r="J5" s="1631"/>
      <c r="K5" s="1632"/>
    </row>
    <row r="6" spans="2:11" ht="26.25" thickBot="1">
      <c r="B6" s="1624"/>
      <c r="C6" s="1629"/>
      <c r="D6" s="846" t="s">
        <v>478</v>
      </c>
      <c r="E6" s="848" t="s">
        <v>479</v>
      </c>
      <c r="F6" s="848" t="s">
        <v>480</v>
      </c>
      <c r="G6" s="849" t="s">
        <v>6</v>
      </c>
      <c r="H6" s="850" t="s">
        <v>478</v>
      </c>
      <c r="I6" s="848" t="s">
        <v>479</v>
      </c>
      <c r="J6" s="848" t="s">
        <v>480</v>
      </c>
      <c r="K6" s="849" t="s">
        <v>6</v>
      </c>
    </row>
    <row r="7" spans="2:11">
      <c r="B7" s="1622" t="s">
        <v>481</v>
      </c>
      <c r="C7" s="851" t="s">
        <v>459</v>
      </c>
      <c r="D7" s="852">
        <v>0.6080568168413365</v>
      </c>
      <c r="E7" s="853">
        <v>0.35293968911078338</v>
      </c>
      <c r="F7" s="853">
        <v>3.9003494047880047E-2</v>
      </c>
      <c r="G7" s="854">
        <v>1</v>
      </c>
      <c r="H7" s="855">
        <v>0.74617466609790961</v>
      </c>
      <c r="I7" s="856">
        <v>0.21221061414343528</v>
      </c>
      <c r="J7" s="856">
        <v>4.1614719758655126E-2</v>
      </c>
      <c r="K7" s="854">
        <v>1</v>
      </c>
    </row>
    <row r="8" spans="2:11">
      <c r="B8" s="1623"/>
      <c r="C8" s="857" t="s">
        <v>493</v>
      </c>
      <c r="D8" s="858">
        <v>0.76614095024478435</v>
      </c>
      <c r="E8" s="859">
        <v>0.21028957479472477</v>
      </c>
      <c r="F8" s="859">
        <v>2.3569474960490916E-2</v>
      </c>
      <c r="G8" s="860">
        <v>1</v>
      </c>
      <c r="H8" s="861">
        <v>0.80256797809532165</v>
      </c>
      <c r="I8" s="862">
        <v>0.17139865588669967</v>
      </c>
      <c r="J8" s="862">
        <v>2.6033366017978701E-2</v>
      </c>
      <c r="K8" s="854">
        <v>1</v>
      </c>
    </row>
    <row r="9" spans="2:11" ht="15" thickBot="1">
      <c r="B9" s="1633"/>
      <c r="C9" s="863" t="s">
        <v>460</v>
      </c>
      <c r="D9" s="864">
        <v>0.71495794404409219</v>
      </c>
      <c r="E9" s="865">
        <v>0.2162701959925718</v>
      </c>
      <c r="F9" s="865">
        <v>6.8771859963336054E-2</v>
      </c>
      <c r="G9" s="866">
        <v>1</v>
      </c>
      <c r="H9" s="867">
        <v>0.7002567876414787</v>
      </c>
      <c r="I9" s="865">
        <v>0.20748874828345135</v>
      </c>
      <c r="J9" s="865">
        <v>9.2254464075069931E-2</v>
      </c>
      <c r="K9" s="868">
        <v>1</v>
      </c>
    </row>
    <row r="10" spans="2:11">
      <c r="B10" s="1627" t="s">
        <v>482</v>
      </c>
      <c r="C10" s="869" t="s">
        <v>505</v>
      </c>
      <c r="D10" s="870">
        <v>0.71817634662553953</v>
      </c>
      <c r="E10" s="871">
        <v>0.24935516185040232</v>
      </c>
      <c r="F10" s="871">
        <v>3.2468491524058098E-2</v>
      </c>
      <c r="G10" s="872">
        <v>0.99999999999999989</v>
      </c>
      <c r="H10" s="873">
        <v>0.78739160516595974</v>
      </c>
      <c r="I10" s="874">
        <v>0.18295629508223868</v>
      </c>
      <c r="J10" s="874">
        <v>2.9652099751801608E-2</v>
      </c>
      <c r="K10" s="854">
        <v>1</v>
      </c>
    </row>
    <row r="11" spans="2:11">
      <c r="B11" s="1623"/>
      <c r="C11" s="875" t="s">
        <v>483</v>
      </c>
      <c r="D11" s="858">
        <v>0.72885665536798427</v>
      </c>
      <c r="E11" s="859">
        <v>0.23978892477280819</v>
      </c>
      <c r="F11" s="859">
        <v>3.1354419859207568E-2</v>
      </c>
      <c r="G11" s="860">
        <v>1</v>
      </c>
      <c r="H11" s="861">
        <v>0.79415773358240715</v>
      </c>
      <c r="I11" s="862">
        <v>0.16783720457729409</v>
      </c>
      <c r="J11" s="862">
        <v>3.800506184029874E-2</v>
      </c>
      <c r="K11" s="854">
        <v>1</v>
      </c>
    </row>
    <row r="12" spans="2:11" ht="15" thickBot="1">
      <c r="B12" s="1624"/>
      <c r="C12" s="876" t="s">
        <v>484</v>
      </c>
      <c r="D12" s="877">
        <v>0.70938743230588253</v>
      </c>
      <c r="E12" s="878">
        <v>0.27359085379532216</v>
      </c>
      <c r="F12" s="878">
        <v>1.7021713898795296E-2</v>
      </c>
      <c r="G12" s="868">
        <v>0.99999999999999989</v>
      </c>
      <c r="H12" s="879">
        <v>0.74909334064808963</v>
      </c>
      <c r="I12" s="880">
        <v>0.22807760502389265</v>
      </c>
      <c r="J12" s="880">
        <v>2.2829054328017729E-2</v>
      </c>
      <c r="K12" s="881">
        <v>1</v>
      </c>
    </row>
    <row r="13" spans="2:11">
      <c r="B13" s="1622" t="s">
        <v>487</v>
      </c>
      <c r="C13" s="882" t="s">
        <v>461</v>
      </c>
      <c r="D13" s="852">
        <v>0.74173298019432576</v>
      </c>
      <c r="E13" s="853">
        <v>0.21592892629033061</v>
      </c>
      <c r="F13" s="853">
        <v>4.2338093515343657E-2</v>
      </c>
      <c r="G13" s="854">
        <v>1</v>
      </c>
      <c r="H13" s="855">
        <v>0.77550569803726055</v>
      </c>
      <c r="I13" s="856">
        <v>0.17758378935743604</v>
      </c>
      <c r="J13" s="856">
        <v>4.6910512605303351E-2</v>
      </c>
      <c r="K13" s="872">
        <v>0.99999999999999989</v>
      </c>
    </row>
    <row r="14" spans="2:11" ht="25.5">
      <c r="B14" s="1623"/>
      <c r="C14" s="875" t="s">
        <v>462</v>
      </c>
      <c r="D14" s="858">
        <v>0.37079677614874129</v>
      </c>
      <c r="E14" s="859">
        <v>0.53314007575142741</v>
      </c>
      <c r="F14" s="859">
        <v>9.6063148099831269E-2</v>
      </c>
      <c r="G14" s="860">
        <v>1</v>
      </c>
      <c r="H14" s="883">
        <v>0.45080397238887132</v>
      </c>
      <c r="I14" s="859">
        <v>0.31279108778023368</v>
      </c>
      <c r="J14" s="862">
        <v>0.236404939830895</v>
      </c>
      <c r="K14" s="854">
        <v>1</v>
      </c>
    </row>
    <row r="15" spans="2:11" ht="15" thickBot="1">
      <c r="B15" s="1624"/>
      <c r="C15" s="847" t="s">
        <v>463</v>
      </c>
      <c r="D15" s="877">
        <v>0.71972221623643395</v>
      </c>
      <c r="E15" s="878">
        <v>0.26406700045713094</v>
      </c>
      <c r="F15" s="878">
        <v>1.6210783306435092E-2</v>
      </c>
      <c r="G15" s="868">
        <v>1</v>
      </c>
      <c r="H15" s="879">
        <v>0.79688875112184943</v>
      </c>
      <c r="I15" s="880">
        <v>0.18600418847644956</v>
      </c>
      <c r="J15" s="880">
        <v>1.7107060401700992E-2</v>
      </c>
      <c r="K15" s="868">
        <v>1</v>
      </c>
    </row>
  </sheetData>
  <mergeCells count="8">
    <mergeCell ref="B13:B15"/>
    <mergeCell ref="J1:K1"/>
    <mergeCell ref="B3:K3"/>
    <mergeCell ref="B5:C6"/>
    <mergeCell ref="D5:G5"/>
    <mergeCell ref="H5:K5"/>
    <mergeCell ref="B7:B9"/>
    <mergeCell ref="B10:B12"/>
  </mergeCells>
  <pageMargins left="0.7" right="0.7" top="0.75" bottom="0.75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B25" sqref="B25"/>
    </sheetView>
  </sheetViews>
  <sheetFormatPr defaultRowHeight="12.75"/>
  <cols>
    <col min="1" max="1" width="9.140625" style="1798"/>
    <col min="2" max="2" width="11.42578125" style="1798" customWidth="1"/>
    <col min="3" max="3" width="21.85546875" style="1798" bestFit="1" customWidth="1"/>
    <col min="4" max="4" width="9.85546875" style="1798" customWidth="1"/>
    <col min="5" max="5" width="9" style="1798" customWidth="1"/>
    <col min="6" max="16384" width="9.140625" style="1798"/>
  </cols>
  <sheetData>
    <row r="1" spans="1:9">
      <c r="A1" s="1797"/>
      <c r="B1" s="1797"/>
      <c r="C1" s="1797"/>
      <c r="D1" s="1797"/>
      <c r="E1" s="1797"/>
      <c r="F1" s="1797"/>
      <c r="G1" s="1797"/>
      <c r="H1" s="1797"/>
      <c r="I1" s="1797"/>
    </row>
    <row r="2" spans="1:9">
      <c r="A2" s="1797"/>
      <c r="B2" s="1797"/>
      <c r="C2" s="1797"/>
      <c r="D2" s="1799"/>
      <c r="E2" s="1799"/>
      <c r="F2" s="1797"/>
      <c r="G2" s="1797"/>
      <c r="H2" s="1797"/>
      <c r="I2" s="1800" t="s">
        <v>915</v>
      </c>
    </row>
    <row r="4" spans="1:9" ht="14.25">
      <c r="B4" s="1801" t="s">
        <v>501</v>
      </c>
      <c r="C4" s="1801"/>
      <c r="D4" s="1801"/>
      <c r="E4" s="1801"/>
      <c r="F4" s="1801"/>
      <c r="G4" s="1801"/>
      <c r="H4" s="1801"/>
      <c r="I4" s="1801"/>
    </row>
    <row r="5" spans="1:9">
      <c r="B5" s="1802"/>
    </row>
    <row r="6" spans="1:9" ht="13.5" thickBot="1"/>
    <row r="7" spans="1:9">
      <c r="B7" s="1803" t="s">
        <v>507</v>
      </c>
      <c r="C7" s="1804"/>
      <c r="D7" s="1805">
        <v>40633</v>
      </c>
      <c r="E7" s="1806"/>
      <c r="F7" s="1806"/>
      <c r="G7" s="1805">
        <v>40724</v>
      </c>
      <c r="H7" s="1806"/>
      <c r="I7" s="1806"/>
    </row>
    <row r="8" spans="1:9" ht="26.25" thickBot="1">
      <c r="B8" s="1807"/>
      <c r="C8" s="1808"/>
      <c r="D8" s="1809" t="s">
        <v>478</v>
      </c>
      <c r="E8" s="1810" t="s">
        <v>479</v>
      </c>
      <c r="F8" s="1811" t="s">
        <v>480</v>
      </c>
      <c r="G8" s="1809" t="s">
        <v>478</v>
      </c>
      <c r="H8" s="1810" t="s">
        <v>479</v>
      </c>
      <c r="I8" s="1812" t="s">
        <v>480</v>
      </c>
    </row>
    <row r="9" spans="1:9">
      <c r="B9" s="1813" t="s">
        <v>481</v>
      </c>
      <c r="C9" s="1814" t="s">
        <v>459</v>
      </c>
      <c r="D9" s="1815">
        <f>'[2]rptKNBIFOSiteBankiStPozSm 2 '!$Z$3697</f>
        <v>0.22359904223932317</v>
      </c>
      <c r="E9" s="1816">
        <f>'[2]rptKNBIFOSiteBankiStPozSm 2 '!$AA$3697</f>
        <v>0.37734369305485027</v>
      </c>
      <c r="F9" s="1817">
        <f>'[2]rptKNBIFOSiteBankiStPozSm 2 '!$AB$3697</f>
        <v>0.35249422930469793</v>
      </c>
      <c r="G9" s="1815">
        <f>[3]rptKNBIFOSiteBankiStPozSm!$AD$3794</f>
        <v>0.24223448981025339</v>
      </c>
      <c r="H9" s="1816">
        <f>[3]rptKNBIFOSiteBankiStPozSm!$AE$3794</f>
        <v>0.29490692847539418</v>
      </c>
      <c r="I9" s="1817">
        <f>[3]rptKNBIFOSiteBankiStPozSm!$AA$3794</f>
        <v>0.32516023728280402</v>
      </c>
    </row>
    <row r="10" spans="1:9">
      <c r="B10" s="1818"/>
      <c r="C10" s="1819" t="s">
        <v>493</v>
      </c>
      <c r="D10" s="1820">
        <f>'[2]rptKNBIFOSiteBankiStPozSm 2 '!$Z$3696</f>
        <v>0.7387819912996223</v>
      </c>
      <c r="E10" s="1821">
        <f>'[2]rptKNBIFOSiteBankiStPozSm 2 '!$AA$3696</f>
        <v>0.58957109989578527</v>
      </c>
      <c r="F10" s="1822">
        <f>'[2]rptKNBIFOSiteBankiStPozSm 2 '!$AB$3696</f>
        <v>0.55857340322850479</v>
      </c>
      <c r="G10" s="1820">
        <f>[3]rptKNBIFOSiteBankiStPozSm!$AD$3793</f>
        <v>0.72294561340876951</v>
      </c>
      <c r="H10" s="1821">
        <f>[3]rptKNBIFOSiteBankiStPozSm!$AE$3793</f>
        <v>0.66092717021919523</v>
      </c>
      <c r="I10" s="1822">
        <f>[3]rptKNBIFOSiteBankiStPozSm!$AA$3793</f>
        <v>0.56442871755515722</v>
      </c>
    </row>
    <row r="11" spans="1:9">
      <c r="B11" s="1818"/>
      <c r="C11" s="1823" t="s">
        <v>460</v>
      </c>
      <c r="D11" s="1824">
        <f>'[2]rptKNBIFOSiteBankiStPozSm 2 '!$Z$3698</f>
        <v>3.7618966461054573E-2</v>
      </c>
      <c r="E11" s="1825">
        <f>'[2]rptKNBIFOSiteBankiStPozSm 2 '!$AA$3698</f>
        <v>3.3085207049364448E-2</v>
      </c>
      <c r="F11" s="1826">
        <f>'[2]rptKNBIFOSiteBankiStPozSm 2 '!$AB$3698</f>
        <v>8.8932367466797349E-2</v>
      </c>
      <c r="G11" s="1824">
        <f>[3]rptKNBIFOSiteBankiStPozSm!$AD$3795</f>
        <v>3.4819896780977112E-2</v>
      </c>
      <c r="H11" s="1825">
        <f>[3]rptKNBIFOSiteBankiStPozSm!$AE$3795</f>
        <v>4.4165901305410572E-2</v>
      </c>
      <c r="I11" s="1826">
        <f>[3]rptKNBIFOSiteBankiStPozSm!$AA$3795</f>
        <v>0.11041104516203877</v>
      </c>
    </row>
    <row r="12" spans="1:9" ht="13.5" thickBot="1">
      <c r="B12" s="1827"/>
      <c r="C12" s="1823" t="s">
        <v>6</v>
      </c>
      <c r="D12" s="1828">
        <f t="shared" ref="D12:I12" si="0">D9+D10+D11</f>
        <v>1</v>
      </c>
      <c r="E12" s="1829">
        <f t="shared" si="0"/>
        <v>1</v>
      </c>
      <c r="F12" s="1830">
        <f t="shared" si="0"/>
        <v>1.0000000000000002</v>
      </c>
      <c r="G12" s="1828">
        <f t="shared" si="0"/>
        <v>1</v>
      </c>
      <c r="H12" s="1829">
        <f t="shared" si="0"/>
        <v>1</v>
      </c>
      <c r="I12" s="1830">
        <f t="shared" si="0"/>
        <v>1</v>
      </c>
    </row>
    <row r="13" spans="1:9">
      <c r="B13" s="1813" t="s">
        <v>482</v>
      </c>
      <c r="C13" s="1831" t="s">
        <v>505</v>
      </c>
      <c r="D13" s="1832">
        <f>'[2]rptKNBIFOSiteBankiStPozSm 2 '!$Z$3700</f>
        <v>0.3238037492879598</v>
      </c>
      <c r="E13" s="1833">
        <f>'[2]rptKNBIFOSiteBankiStPozSm 2 '!$AA$3700</f>
        <v>0.32687368422522478</v>
      </c>
      <c r="F13" s="1834">
        <f>'[2]rptKNBIFOSiteBankiStPozSm 2 '!$AB$3700</f>
        <v>0.35977883211230821</v>
      </c>
      <c r="G13" s="1832">
        <f>[3]rptKNBIFOSiteBankiStPozSm!$AD$3797</f>
        <v>0.34321616108366215</v>
      </c>
      <c r="H13" s="1833">
        <f>[3]rptKNBIFOSiteBankiStPozSm!$AE$3797</f>
        <v>0.34138678127804234</v>
      </c>
      <c r="I13" s="1834">
        <f>[3]rptKNBIFOSiteBankiStPozSm!$AA$3797</f>
        <v>0.31109095208721194</v>
      </c>
    </row>
    <row r="14" spans="1:9">
      <c r="B14" s="1818"/>
      <c r="C14" s="1819" t="s">
        <v>483</v>
      </c>
      <c r="D14" s="1820">
        <f>'[2]rptKNBIFOSiteBankiStPozSm 2 '!$Z$3701</f>
        <v>0.51644458612051314</v>
      </c>
      <c r="E14" s="1821">
        <f>'[2]rptKNBIFOSiteBankiStPozSm 2 '!$AA$3701</f>
        <v>0.49399385324017464</v>
      </c>
      <c r="F14" s="1822">
        <f>'[2]rptKNBIFOSiteBankiStPozSm 2 '!$AB$3701</f>
        <v>0.5460131408336083</v>
      </c>
      <c r="G14" s="1820">
        <f>[3]rptKNBIFOSiteBankiStPozSm!$AD$3798</f>
        <v>0.49519415299790653</v>
      </c>
      <c r="H14" s="1821">
        <f>[3]rptKNBIFOSiteBankiStPozSm!$AE$3798</f>
        <v>0.44800139965943436</v>
      </c>
      <c r="I14" s="1822">
        <f>[3]rptKNBIFOSiteBankiStPozSm!$AA$3798</f>
        <v>0.57038114498545989</v>
      </c>
    </row>
    <row r="15" spans="1:9">
      <c r="B15" s="1818"/>
      <c r="C15" s="1819" t="s">
        <v>484</v>
      </c>
      <c r="D15" s="1820">
        <f>'[2]rptKNBIFOSiteBankiStPozSm 2 '!$Z$3702</f>
        <v>0.15975166459152706</v>
      </c>
      <c r="E15" s="1821">
        <f>'[2]rptKNBIFOSiteBankiStPozSm 2 '!$AA$3702</f>
        <v>0.17913246253460055</v>
      </c>
      <c r="F15" s="1822">
        <f>'[2]rptKNBIFOSiteBankiStPozSm 2 '!$AB$3702</f>
        <v>9.420802705408346E-2</v>
      </c>
      <c r="G15" s="1820">
        <f>[3]rptKNBIFOSiteBankiStPozSm!$AD$3799</f>
        <v>0.16158968591843134</v>
      </c>
      <c r="H15" s="1821">
        <f>[3]rptKNBIFOSiteBankiStPozSm!$AE$3799</f>
        <v>0.2106118190625233</v>
      </c>
      <c r="I15" s="1822">
        <f>[3]rptKNBIFOSiteBankiStPozSm!$AA$3799</f>
        <v>0.11852790292732823</v>
      </c>
    </row>
    <row r="16" spans="1:9" ht="13.5" thickBot="1">
      <c r="B16" s="1827"/>
      <c r="C16" s="1811" t="s">
        <v>6</v>
      </c>
      <c r="D16" s="1835">
        <f t="shared" ref="D16:I16" si="1">D13+D14+D15</f>
        <v>1</v>
      </c>
      <c r="E16" s="1836">
        <f t="shared" si="1"/>
        <v>1</v>
      </c>
      <c r="F16" s="1837">
        <f t="shared" si="1"/>
        <v>1</v>
      </c>
      <c r="G16" s="1835">
        <f t="shared" si="1"/>
        <v>1</v>
      </c>
      <c r="H16" s="1836">
        <f t="shared" si="1"/>
        <v>1</v>
      </c>
      <c r="I16" s="1837">
        <f t="shared" si="1"/>
        <v>1</v>
      </c>
    </row>
    <row r="17" spans="2:9">
      <c r="B17" s="1813" t="s">
        <v>487</v>
      </c>
      <c r="C17" s="1814" t="s">
        <v>461</v>
      </c>
      <c r="D17" s="1815">
        <f>'[2]rptKNBIFOSiteBankiStPozSm 2 '!$Z$3704</f>
        <v>0.45297479027973386</v>
      </c>
      <c r="E17" s="1816">
        <f>'[2]rptKNBIFOSiteBankiStPozSm 2 '!$AA$3704</f>
        <v>0.38339645018336482</v>
      </c>
      <c r="F17" s="1817">
        <f>'[2]rptKNBIFOSiteBankiStPozSm 2 '!$AB$3704</f>
        <v>0.63544864903486531</v>
      </c>
      <c r="G17" s="1815">
        <f>[3]rptKNBIFOSiteBankiStPozSm!$AD$3801</f>
        <v>0.45317468664619281</v>
      </c>
      <c r="H17" s="1816">
        <f>[3]rptKNBIFOSiteBankiStPozSm!$AE$3801</f>
        <v>0.44422844455653626</v>
      </c>
      <c r="I17" s="1817">
        <f>[3]rptKNBIFOSiteBankiStPozSm!$AA$3801</f>
        <v>0.6597901187194849</v>
      </c>
    </row>
    <row r="18" spans="2:9" ht="25.5">
      <c r="B18" s="1818"/>
      <c r="C18" s="1819" t="s">
        <v>508</v>
      </c>
      <c r="D18" s="1820">
        <f>'[2]rptKNBIFOSiteBankiStPozSm 2 '!$Z$3705</f>
        <v>1.0620336799206542E-2</v>
      </c>
      <c r="E18" s="1821">
        <f>'[2]rptKNBIFOSiteBankiStPozSm 2 '!$AA$3705</f>
        <v>4.4397088318130891E-2</v>
      </c>
      <c r="F18" s="1822">
        <f>'[2]rptKNBIFOSiteBankiStPozSm 2 '!$AB$3705</f>
        <v>6.7621044534014088E-2</v>
      </c>
      <c r="G18" s="1820">
        <f>[3]rptKNBIFOSiteBankiStPozSm!$AD$3802</f>
        <v>4.7639945631512285E-3</v>
      </c>
      <c r="H18" s="1821">
        <f>'[4]Кн бифо 30.06.2011'!$AE$3806</f>
        <v>1.4150125377891308E-2</v>
      </c>
      <c r="I18" s="1822">
        <f>[3]rptKNBIFOSiteBankiStPozSm!$AA$3802</f>
        <v>6.0130532313496188E-2</v>
      </c>
    </row>
    <row r="19" spans="2:9">
      <c r="B19" s="1818"/>
      <c r="C19" s="1823" t="s">
        <v>463</v>
      </c>
      <c r="D19" s="1824">
        <f>'[2]rptKNBIFOSiteBankiStPozSm 2 '!$Z$3706</f>
        <v>0.53640487292105965</v>
      </c>
      <c r="E19" s="1825">
        <f>'[2]rptKNBIFOSiteBankiStPozSm 2 '!$AA$3706</f>
        <v>0.57220646149850429</v>
      </c>
      <c r="F19" s="1826">
        <f>'[2]rptKNBIFOSiteBankiStPozSm 2 '!$AB$3706</f>
        <v>0.29693030643112062</v>
      </c>
      <c r="G19" s="1824">
        <f>[3]rptKNBIFOSiteBankiStPozSm!$AD$3803</f>
        <v>0.542061318790656</v>
      </c>
      <c r="H19" s="1825">
        <f>'[4]Кн бифо 30.06.2011'!$AE$3807</f>
        <v>0.54162143006557251</v>
      </c>
      <c r="I19" s="1826">
        <f>[3]rptKNBIFOSiteBankiStPozSm!$AA$3803</f>
        <v>0.28007934896701892</v>
      </c>
    </row>
    <row r="20" spans="2:9" ht="13.5" thickBot="1">
      <c r="B20" s="1827"/>
      <c r="C20" s="1811" t="s">
        <v>6</v>
      </c>
      <c r="D20" s="1835">
        <f>D17+D18+D19</f>
        <v>1</v>
      </c>
      <c r="E20" s="1836">
        <f>E17+E18+E19</f>
        <v>1</v>
      </c>
      <c r="F20" s="1837">
        <f>F17+F18+F19</f>
        <v>1</v>
      </c>
      <c r="G20" s="1835">
        <v>1</v>
      </c>
      <c r="H20" s="1836">
        <f>H17+H18+H19</f>
        <v>1</v>
      </c>
      <c r="I20" s="1837">
        <v>1</v>
      </c>
    </row>
  </sheetData>
  <mergeCells count="7">
    <mergeCell ref="B13:B16"/>
    <mergeCell ref="B17:B20"/>
    <mergeCell ref="B4:I4"/>
    <mergeCell ref="B7:C8"/>
    <mergeCell ref="D7:F7"/>
    <mergeCell ref="G7:I7"/>
    <mergeCell ref="B9:B1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12"/>
  <sheetViews>
    <sheetView workbookViewId="0">
      <selection activeCell="J19" sqref="J19"/>
    </sheetView>
  </sheetViews>
  <sheetFormatPr defaultRowHeight="15"/>
  <cols>
    <col min="1" max="1" width="9.140625" style="1039"/>
    <col min="2" max="2" width="19.140625" style="1039" customWidth="1"/>
    <col min="3" max="3" width="14.7109375" style="1039" customWidth="1"/>
    <col min="4" max="4" width="9.140625" style="1039"/>
    <col min="5" max="5" width="13.7109375" style="1039" customWidth="1"/>
    <col min="6" max="6" width="9.140625" style="1039"/>
    <col min="7" max="7" width="14" style="1039" customWidth="1"/>
    <col min="8" max="8" width="9.140625" style="1039"/>
    <col min="9" max="9" width="14.140625" style="1039" customWidth="1"/>
    <col min="10" max="10" width="9.140625" style="1039"/>
    <col min="11" max="11" width="14.7109375" style="1039" customWidth="1"/>
    <col min="12" max="12" width="9.140625" style="1039"/>
    <col min="13" max="13" width="14" style="1039" customWidth="1"/>
    <col min="14" max="16384" width="9.140625" style="1039"/>
  </cols>
  <sheetData>
    <row r="1" spans="2:14">
      <c r="M1" s="1634" t="s">
        <v>776</v>
      </c>
      <c r="N1" s="1634"/>
    </row>
    <row r="3" spans="2:14" ht="33.75" customHeight="1">
      <c r="B3" s="1635" t="s">
        <v>839</v>
      </c>
      <c r="C3" s="1635"/>
      <c r="D3" s="1635"/>
      <c r="E3" s="1635"/>
      <c r="F3" s="1635"/>
      <c r="G3" s="1635"/>
      <c r="H3" s="1635"/>
      <c r="I3" s="1635"/>
      <c r="J3" s="1635"/>
      <c r="K3" s="1635"/>
      <c r="L3" s="1635"/>
      <c r="M3" s="1635"/>
      <c r="N3" s="1635"/>
    </row>
    <row r="4" spans="2:14" ht="15.75" thickBot="1">
      <c r="B4" s="1040"/>
      <c r="C4" s="1040"/>
      <c r="D4" s="1040"/>
      <c r="E4" s="1040"/>
      <c r="F4" s="1040"/>
      <c r="G4" s="1040"/>
      <c r="H4" s="1040"/>
      <c r="I4" s="1040"/>
      <c r="J4" s="1040"/>
      <c r="K4" s="1040"/>
      <c r="L4" s="1040"/>
      <c r="M4" s="1040"/>
      <c r="N4" s="1041"/>
    </row>
    <row r="5" spans="2:14" ht="39.75" customHeight="1" thickBot="1">
      <c r="B5" s="1636" t="s">
        <v>763</v>
      </c>
      <c r="C5" s="1638" t="s">
        <v>764</v>
      </c>
      <c r="D5" s="1639"/>
      <c r="E5" s="1638" t="s">
        <v>765</v>
      </c>
      <c r="F5" s="1640"/>
      <c r="G5" s="1639" t="s">
        <v>766</v>
      </c>
      <c r="H5" s="1639"/>
      <c r="I5" s="1638" t="s">
        <v>767</v>
      </c>
      <c r="J5" s="1640"/>
      <c r="K5" s="1638" t="s">
        <v>768</v>
      </c>
      <c r="L5" s="1639"/>
      <c r="M5" s="1638" t="s">
        <v>837</v>
      </c>
      <c r="N5" s="1639"/>
    </row>
    <row r="6" spans="2:14" ht="39" thickBot="1">
      <c r="B6" s="1637"/>
      <c r="C6" s="1030" t="s">
        <v>612</v>
      </c>
      <c r="D6" s="1031" t="s">
        <v>769</v>
      </c>
      <c r="E6" s="1030" t="s">
        <v>612</v>
      </c>
      <c r="F6" s="1031" t="s">
        <v>769</v>
      </c>
      <c r="G6" s="1030" t="s">
        <v>612</v>
      </c>
      <c r="H6" s="1031" t="s">
        <v>769</v>
      </c>
      <c r="I6" s="1030" t="s">
        <v>612</v>
      </c>
      <c r="J6" s="1031" t="s">
        <v>769</v>
      </c>
      <c r="K6" s="1030" t="s">
        <v>612</v>
      </c>
      <c r="L6" s="1031" t="s">
        <v>769</v>
      </c>
      <c r="M6" s="1030" t="s">
        <v>612</v>
      </c>
      <c r="N6" s="1032" t="s">
        <v>769</v>
      </c>
    </row>
    <row r="7" spans="2:14" ht="25.5">
      <c r="B7" s="1061" t="s">
        <v>770</v>
      </c>
      <c r="C7" s="1042">
        <v>30.506</v>
      </c>
      <c r="D7" s="1043">
        <v>1.6696361261383044E-3</v>
      </c>
      <c r="E7" s="1044">
        <v>14.272</v>
      </c>
      <c r="F7" s="1043">
        <v>3.7611102569788074E-3</v>
      </c>
      <c r="G7" s="1044">
        <v>588.55899999999997</v>
      </c>
      <c r="H7" s="1045">
        <v>1.875295256708422E-2</v>
      </c>
      <c r="I7" s="1044">
        <v>255.566</v>
      </c>
      <c r="J7" s="1045">
        <v>8.5506868621288337E-3</v>
      </c>
      <c r="K7" s="1044">
        <v>45.610999999999997</v>
      </c>
      <c r="L7" s="1045">
        <v>1.8362411546527221E-2</v>
      </c>
      <c r="M7" s="1044">
        <v>934.51400000000001</v>
      </c>
      <c r="N7" s="1046">
        <v>1.088887364541917E-2</v>
      </c>
    </row>
    <row r="8" spans="2:14">
      <c r="B8" s="1060" t="s">
        <v>771</v>
      </c>
      <c r="C8" s="1033">
        <v>1042.173</v>
      </c>
      <c r="D8" s="1047">
        <v>5.7039588621449394E-2</v>
      </c>
      <c r="E8" s="1034">
        <v>195.584</v>
      </c>
      <c r="F8" s="1048">
        <v>5.1542389889359802E-2</v>
      </c>
      <c r="G8" s="1034">
        <v>3513.558</v>
      </c>
      <c r="H8" s="1049">
        <v>0.11195069061164523</v>
      </c>
      <c r="I8" s="1050">
        <v>2898.5207500000001</v>
      </c>
      <c r="J8" s="1048">
        <v>9.697824944097734E-2</v>
      </c>
      <c r="K8" s="1050">
        <v>606.84400000000005</v>
      </c>
      <c r="L8" s="1049">
        <v>0.24430771683455232</v>
      </c>
      <c r="M8" s="1050">
        <v>8256.6797499999993</v>
      </c>
      <c r="N8" s="1049">
        <v>9.6206094856193844E-2</v>
      </c>
    </row>
    <row r="9" spans="2:14" ht="25.5">
      <c r="B9" s="1035" t="s">
        <v>772</v>
      </c>
      <c r="C9" s="1033">
        <v>750.52700000000004</v>
      </c>
      <c r="D9" s="1049">
        <v>4.1077394376260519E-2</v>
      </c>
      <c r="E9" s="1033">
        <v>261.64699999999999</v>
      </c>
      <c r="F9" s="1048">
        <v>6.8952019016797497E-2</v>
      </c>
      <c r="G9" s="1033">
        <v>8442.8773499999988</v>
      </c>
      <c r="H9" s="1049">
        <v>0.26901105662178254</v>
      </c>
      <c r="I9" s="1050">
        <v>6432.1594000000005</v>
      </c>
      <c r="J9" s="1048">
        <v>0.21520617326521715</v>
      </c>
      <c r="K9" s="1050">
        <v>367.88299999999998</v>
      </c>
      <c r="L9" s="1049">
        <v>0.14810504148058742</v>
      </c>
      <c r="M9" s="1050">
        <v>16255.093749999998</v>
      </c>
      <c r="N9" s="1049">
        <v>0.18940290026494291</v>
      </c>
    </row>
    <row r="10" spans="2:14" ht="25.5">
      <c r="B10" s="1035" t="s">
        <v>773</v>
      </c>
      <c r="C10" s="1033">
        <v>2325.28928</v>
      </c>
      <c r="D10" s="1049">
        <v>0.12726634057595643</v>
      </c>
      <c r="E10" s="1033">
        <v>1249.741</v>
      </c>
      <c r="F10" s="1048">
        <v>0.32934512988137271</v>
      </c>
      <c r="G10" s="1036">
        <v>12807.60475</v>
      </c>
      <c r="H10" s="1051">
        <v>0.40808211984645987</v>
      </c>
      <c r="I10" s="1052">
        <v>13035.77022</v>
      </c>
      <c r="J10" s="1053">
        <v>0.43614874106056484</v>
      </c>
      <c r="K10" s="1050">
        <v>487.95400000000001</v>
      </c>
      <c r="L10" s="1049">
        <v>0.19644410698678266</v>
      </c>
      <c r="M10" s="1052">
        <v>29906.359250000005</v>
      </c>
      <c r="N10" s="1051">
        <v>0.34846622636767655</v>
      </c>
    </row>
    <row r="11" spans="2:14" ht="25.5">
      <c r="B11" s="1035" t="s">
        <v>774</v>
      </c>
      <c r="C11" s="1033">
        <v>4202.1806100000003</v>
      </c>
      <c r="D11" s="1049">
        <v>0.22999123303657962</v>
      </c>
      <c r="E11" s="1033">
        <v>1240.5050000000001</v>
      </c>
      <c r="F11" s="1048">
        <v>0.32691116026720124</v>
      </c>
      <c r="G11" s="1033">
        <v>3591.4857000000002</v>
      </c>
      <c r="H11" s="1049">
        <v>0.11443366081813594</v>
      </c>
      <c r="I11" s="1050">
        <v>3969.4933900000001</v>
      </c>
      <c r="J11" s="1048">
        <v>0.13281068287323136</v>
      </c>
      <c r="K11" s="1054">
        <v>243.71799999999999</v>
      </c>
      <c r="L11" s="1055">
        <v>9.8117783370163358E-2</v>
      </c>
      <c r="M11" s="1050">
        <v>13247.382700000002</v>
      </c>
      <c r="N11" s="1049">
        <v>0.1543573197970409</v>
      </c>
    </row>
    <row r="12" spans="2:14" ht="15.75" thickBot="1">
      <c r="B12" s="1037" t="s">
        <v>775</v>
      </c>
      <c r="C12" s="1038">
        <v>9920.3710299999984</v>
      </c>
      <c r="D12" s="1056">
        <v>0.54295580726361559</v>
      </c>
      <c r="E12" s="1038">
        <v>832.87519999999995</v>
      </c>
      <c r="F12" s="1057">
        <v>0.21948819068829004</v>
      </c>
      <c r="G12" s="1038">
        <v>2440.7863500000003</v>
      </c>
      <c r="H12" s="1056">
        <v>7.7769519534892223E-2</v>
      </c>
      <c r="I12" s="1058">
        <v>3296.8494000000001</v>
      </c>
      <c r="J12" s="1057">
        <v>0.11030546649788051</v>
      </c>
      <c r="K12" s="1058">
        <v>731.923</v>
      </c>
      <c r="L12" s="1056">
        <v>0.29466293978138702</v>
      </c>
      <c r="M12" s="1059">
        <v>17222.804979999997</v>
      </c>
      <c r="N12" s="1056">
        <v>0.20067858506872663</v>
      </c>
    </row>
  </sheetData>
  <mergeCells count="9">
    <mergeCell ref="M1:N1"/>
    <mergeCell ref="B3:N3"/>
    <mergeCell ref="B5:B6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pageSetup paperSize="9" scale="7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29"/>
  <sheetViews>
    <sheetView topLeftCell="A16" workbookViewId="0">
      <selection activeCell="B22" sqref="B22"/>
    </sheetView>
  </sheetViews>
  <sheetFormatPr defaultRowHeight="14.25"/>
  <cols>
    <col min="1" max="1" width="9.140625" style="545"/>
    <col min="2" max="2" width="15.7109375" style="545" customWidth="1"/>
    <col min="3" max="3" width="9.85546875" style="545" customWidth="1"/>
    <col min="4" max="4" width="9.140625" style="545"/>
    <col min="5" max="5" width="9.7109375" style="545" customWidth="1"/>
    <col min="6" max="6" width="13.140625" style="545" customWidth="1"/>
    <col min="7" max="7" width="13.28515625" style="545" customWidth="1"/>
    <col min="8" max="8" width="13" style="545" customWidth="1"/>
    <col min="9" max="9" width="9.85546875" style="545" customWidth="1"/>
    <col min="10" max="10" width="9.140625" style="545"/>
    <col min="11" max="11" width="18.5703125" style="545" customWidth="1"/>
    <col min="12" max="13" width="13.5703125" style="545" customWidth="1"/>
    <col min="14" max="14" width="14.7109375" style="545" customWidth="1"/>
    <col min="15" max="15" width="10.85546875" style="545" customWidth="1"/>
    <col min="16" max="16" width="14" style="545" customWidth="1"/>
    <col min="17" max="17" width="13.7109375" style="545" customWidth="1"/>
    <col min="18" max="16384" width="9.140625" style="545"/>
  </cols>
  <sheetData>
    <row r="1" spans="2:17">
      <c r="P1" s="1634" t="s">
        <v>802</v>
      </c>
      <c r="Q1" s="1634"/>
    </row>
    <row r="4" spans="2:17" ht="15" customHeight="1">
      <c r="B4" s="1641" t="s">
        <v>815</v>
      </c>
      <c r="C4" s="1641"/>
      <c r="D4" s="1641"/>
      <c r="E4" s="1641"/>
      <c r="F4" s="1641"/>
      <c r="G4" s="1641"/>
      <c r="H4" s="1641"/>
      <c r="I4" s="1641"/>
      <c r="J4" s="1641"/>
      <c r="K4" s="1641"/>
      <c r="L4" s="1641"/>
      <c r="M4" s="1641"/>
      <c r="N4" s="1641"/>
      <c r="O4" s="1641"/>
      <c r="P4" s="1641"/>
      <c r="Q4" s="1641"/>
    </row>
    <row r="6" spans="2:17" ht="15.75" customHeight="1" thickBot="1"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1642" t="s">
        <v>1</v>
      </c>
      <c r="Q6" s="1642"/>
    </row>
    <row r="7" spans="2:17" ht="15" thickBot="1">
      <c r="B7" s="1643"/>
      <c r="C7" s="1645">
        <v>40633</v>
      </c>
      <c r="D7" s="1646"/>
      <c r="E7" s="1646"/>
      <c r="F7" s="1646"/>
      <c r="G7" s="1646"/>
      <c r="H7" s="1647"/>
      <c r="I7" s="1645">
        <v>40724</v>
      </c>
      <c r="J7" s="1646"/>
      <c r="K7" s="1646"/>
      <c r="L7" s="1646"/>
      <c r="M7" s="1646"/>
      <c r="N7" s="1647"/>
      <c r="O7" s="1648" t="s">
        <v>777</v>
      </c>
      <c r="P7" s="1649"/>
      <c r="Q7" s="1650"/>
    </row>
    <row r="8" spans="2:17" ht="51.75" thickBot="1">
      <c r="B8" s="1644"/>
      <c r="C8" s="1062" t="s">
        <v>778</v>
      </c>
      <c r="D8" s="1063" t="s">
        <v>779</v>
      </c>
      <c r="E8" s="1063" t="s">
        <v>780</v>
      </c>
      <c r="F8" s="1063" t="s">
        <v>781</v>
      </c>
      <c r="G8" s="1063" t="s">
        <v>782</v>
      </c>
      <c r="H8" s="1064" t="s">
        <v>783</v>
      </c>
      <c r="I8" s="1065" t="s">
        <v>778</v>
      </c>
      <c r="J8" s="1063" t="s">
        <v>779</v>
      </c>
      <c r="K8" s="1063" t="s">
        <v>780</v>
      </c>
      <c r="L8" s="1063" t="s">
        <v>781</v>
      </c>
      <c r="M8" s="1063" t="s">
        <v>782</v>
      </c>
      <c r="N8" s="1066" t="s">
        <v>783</v>
      </c>
      <c r="O8" s="1107" t="s">
        <v>778</v>
      </c>
      <c r="P8" s="1108" t="s">
        <v>781</v>
      </c>
      <c r="Q8" s="1109" t="s">
        <v>783</v>
      </c>
    </row>
    <row r="9" spans="2:17" ht="39" thickBot="1">
      <c r="B9" s="1067" t="s">
        <v>784</v>
      </c>
      <c r="C9" s="1068">
        <v>104557.451</v>
      </c>
      <c r="D9" s="1069">
        <v>838.048</v>
      </c>
      <c r="E9" s="1069">
        <v>11968.824000000001</v>
      </c>
      <c r="F9" s="1069">
        <v>1504.0329999999999</v>
      </c>
      <c r="G9" s="1069">
        <v>26464.254000000001</v>
      </c>
      <c r="H9" s="1070">
        <v>145332.60999999999</v>
      </c>
      <c r="I9" s="1071">
        <v>107600.22900000001</v>
      </c>
      <c r="J9" s="1069">
        <v>834.59899999999993</v>
      </c>
      <c r="K9" s="1069">
        <v>12267.838</v>
      </c>
      <c r="L9" s="1069">
        <v>1517.097</v>
      </c>
      <c r="M9" s="1069">
        <v>27085.978999999999</v>
      </c>
      <c r="N9" s="1072">
        <v>149305.742</v>
      </c>
      <c r="O9" s="1110">
        <v>3042.7780000000057</v>
      </c>
      <c r="P9" s="1111">
        <v>13.064000000000078</v>
      </c>
      <c r="Q9" s="1112">
        <v>3973.1320000000123</v>
      </c>
    </row>
    <row r="10" spans="2:17" ht="38.25">
      <c r="B10" s="1073" t="s">
        <v>785</v>
      </c>
      <c r="C10" s="1074">
        <v>3631.1309999999999</v>
      </c>
      <c r="D10" s="1075">
        <v>31.593</v>
      </c>
      <c r="E10" s="1075">
        <v>302.654</v>
      </c>
      <c r="F10" s="1075">
        <v>211.61600000000001</v>
      </c>
      <c r="G10" s="1075">
        <v>180.49600000000001</v>
      </c>
      <c r="H10" s="1076">
        <v>4357.49</v>
      </c>
      <c r="I10" s="1077">
        <v>3649.5059999999999</v>
      </c>
      <c r="J10" s="1075">
        <v>32.353999999999999</v>
      </c>
      <c r="K10" s="1075">
        <v>310.50200000000001</v>
      </c>
      <c r="L10" s="1075">
        <v>233.20699999999999</v>
      </c>
      <c r="M10" s="1075">
        <v>164.82599999999999</v>
      </c>
      <c r="N10" s="1078">
        <v>4390.3950000000004</v>
      </c>
      <c r="O10" s="1113">
        <v>18.375</v>
      </c>
      <c r="P10" s="1114">
        <v>21.59099999999998</v>
      </c>
      <c r="Q10" s="1115">
        <v>32.905000000000655</v>
      </c>
    </row>
    <row r="11" spans="2:17">
      <c r="B11" s="1079" t="s">
        <v>786</v>
      </c>
      <c r="C11" s="1080">
        <v>34394.667000000001</v>
      </c>
      <c r="D11" s="1081">
        <v>265.28699999999998</v>
      </c>
      <c r="E11" s="1081">
        <v>6472.6930000000002</v>
      </c>
      <c r="F11" s="1081">
        <v>413.95100000000002</v>
      </c>
      <c r="G11" s="1081">
        <v>9096.018</v>
      </c>
      <c r="H11" s="1082">
        <v>50642.616000000002</v>
      </c>
      <c r="I11" s="1083">
        <v>35984.800000000003</v>
      </c>
      <c r="J11" s="1081">
        <v>267.92399999999998</v>
      </c>
      <c r="K11" s="1081">
        <v>6010.125</v>
      </c>
      <c r="L11" s="1081">
        <v>491.00700000000001</v>
      </c>
      <c r="M11" s="1081">
        <v>9349.6319999999996</v>
      </c>
      <c r="N11" s="1084">
        <v>52103.487999999998</v>
      </c>
      <c r="O11" s="1113">
        <v>1590.1330000000016</v>
      </c>
      <c r="P11" s="1114">
        <v>77.055999999999983</v>
      </c>
      <c r="Q11" s="1115">
        <v>1460.8719999999958</v>
      </c>
    </row>
    <row r="12" spans="2:17">
      <c r="B12" s="1079" t="s">
        <v>787</v>
      </c>
      <c r="C12" s="1080">
        <v>10515.146000000001</v>
      </c>
      <c r="D12" s="1081">
        <v>92.536000000000001</v>
      </c>
      <c r="E12" s="1081">
        <v>722.173</v>
      </c>
      <c r="F12" s="1081">
        <v>25.893999999999998</v>
      </c>
      <c r="G12" s="1081">
        <v>5274.66</v>
      </c>
      <c r="H12" s="1082">
        <v>16630.409</v>
      </c>
      <c r="I12" s="1083">
        <v>10741.814</v>
      </c>
      <c r="J12" s="1081">
        <v>92.241</v>
      </c>
      <c r="K12" s="1081">
        <v>916.76300000000003</v>
      </c>
      <c r="L12" s="1081">
        <v>26.495999999999999</v>
      </c>
      <c r="M12" s="1081">
        <v>5414.7</v>
      </c>
      <c r="N12" s="1084">
        <v>17192.013999999999</v>
      </c>
      <c r="O12" s="1113">
        <v>226.66799999999967</v>
      </c>
      <c r="P12" s="1114">
        <v>0.60200000000000031</v>
      </c>
      <c r="Q12" s="1115">
        <v>561.60499999999956</v>
      </c>
    </row>
    <row r="13" spans="2:17" ht="25.5">
      <c r="B13" s="1079" t="s">
        <v>788</v>
      </c>
      <c r="C13" s="1080">
        <v>35041.39</v>
      </c>
      <c r="D13" s="1081">
        <v>258.82499999999999</v>
      </c>
      <c r="E13" s="1081">
        <v>2393.2089999999998</v>
      </c>
      <c r="F13" s="1081">
        <v>262.41699999999997</v>
      </c>
      <c r="G13" s="1081">
        <v>7702.5069999999996</v>
      </c>
      <c r="H13" s="1082">
        <v>45658.347999999998</v>
      </c>
      <c r="I13" s="1083">
        <v>36128.173000000003</v>
      </c>
      <c r="J13" s="1081">
        <v>271.83999999999997</v>
      </c>
      <c r="K13" s="1081">
        <v>2527.7860000000001</v>
      </c>
      <c r="L13" s="1081">
        <v>178.51400000000001</v>
      </c>
      <c r="M13" s="1081">
        <v>7964.6729999999998</v>
      </c>
      <c r="N13" s="1084">
        <v>47070.985999999997</v>
      </c>
      <c r="O13" s="1113">
        <v>1086.7830000000031</v>
      </c>
      <c r="P13" s="1114">
        <v>-83.902999999999963</v>
      </c>
      <c r="Q13" s="1115">
        <v>1412.637999999999</v>
      </c>
    </row>
    <row r="14" spans="2:17" ht="63.75">
      <c r="B14" s="1079" t="s">
        <v>789</v>
      </c>
      <c r="C14" s="1080">
        <v>3002.7890000000002</v>
      </c>
      <c r="D14" s="1081">
        <v>32.040999999999997</v>
      </c>
      <c r="E14" s="1081">
        <v>631.10299999999995</v>
      </c>
      <c r="F14" s="1081">
        <v>11.835000000000001</v>
      </c>
      <c r="G14" s="1081">
        <v>166.13800000000001</v>
      </c>
      <c r="H14" s="1082">
        <v>3843.9059999999999</v>
      </c>
      <c r="I14" s="1083">
        <v>2665.453</v>
      </c>
      <c r="J14" s="1081">
        <v>22.663</v>
      </c>
      <c r="K14" s="1081">
        <v>942.01400000000001</v>
      </c>
      <c r="L14" s="1081">
        <v>10.930999999999999</v>
      </c>
      <c r="M14" s="1081">
        <v>117.736</v>
      </c>
      <c r="N14" s="1084">
        <v>3758.797</v>
      </c>
      <c r="O14" s="1113">
        <v>-337.33600000000024</v>
      </c>
      <c r="P14" s="1114">
        <v>-0.90400000000000169</v>
      </c>
      <c r="Q14" s="1115">
        <v>-85.108999999999924</v>
      </c>
    </row>
    <row r="15" spans="2:17" ht="25.5">
      <c r="B15" s="1079" t="s">
        <v>790</v>
      </c>
      <c r="C15" s="1080">
        <v>5884.192</v>
      </c>
      <c r="D15" s="1081">
        <v>47.847999999999999</v>
      </c>
      <c r="E15" s="1081">
        <v>430.76400000000001</v>
      </c>
      <c r="F15" s="1081">
        <v>34.534999999999997</v>
      </c>
      <c r="G15" s="1081">
        <v>2058.5030000000002</v>
      </c>
      <c r="H15" s="1082">
        <v>8455.8420000000006</v>
      </c>
      <c r="I15" s="1083">
        <v>5958.598</v>
      </c>
      <c r="J15" s="1081">
        <v>47.972000000000001</v>
      </c>
      <c r="K15" s="1081">
        <v>535.39599999999996</v>
      </c>
      <c r="L15" s="1081">
        <v>34.762</v>
      </c>
      <c r="M15" s="1081">
        <v>2116.1610000000001</v>
      </c>
      <c r="N15" s="1084">
        <v>8692.8889999999992</v>
      </c>
      <c r="O15" s="1113">
        <v>74.405999999999949</v>
      </c>
      <c r="P15" s="1114">
        <v>0.22700000000000387</v>
      </c>
      <c r="Q15" s="1115">
        <v>237.04699999999866</v>
      </c>
    </row>
    <row r="16" spans="2:17" ht="38.25">
      <c r="B16" s="1079" t="s">
        <v>791</v>
      </c>
      <c r="C16" s="1080">
        <v>3111.1770000000001</v>
      </c>
      <c r="D16" s="1081">
        <v>31.47</v>
      </c>
      <c r="E16" s="1081">
        <v>421.35700000000003</v>
      </c>
      <c r="F16" s="1081">
        <v>321.26100000000002</v>
      </c>
      <c r="G16" s="1081">
        <v>117.771</v>
      </c>
      <c r="H16" s="1082">
        <v>4003.0360000000001</v>
      </c>
      <c r="I16" s="1083">
        <v>3252.85</v>
      </c>
      <c r="J16" s="1081">
        <v>26.170999999999999</v>
      </c>
      <c r="K16" s="1081">
        <v>461.798</v>
      </c>
      <c r="L16" s="1081">
        <v>321.94900000000001</v>
      </c>
      <c r="M16" s="1081">
        <v>141.994</v>
      </c>
      <c r="N16" s="1084">
        <v>4204.7619999999997</v>
      </c>
      <c r="O16" s="1113">
        <v>141.67299999999977</v>
      </c>
      <c r="P16" s="1114">
        <v>0.68799999999998818</v>
      </c>
      <c r="Q16" s="1115">
        <v>201.72599999999966</v>
      </c>
    </row>
    <row r="17" spans="2:17" ht="15" thickBot="1">
      <c r="B17" s="1085" t="s">
        <v>792</v>
      </c>
      <c r="C17" s="1086">
        <v>8976.9590000000007</v>
      </c>
      <c r="D17" s="1087">
        <v>78.447999999999993</v>
      </c>
      <c r="E17" s="1087">
        <v>594.87099999999998</v>
      </c>
      <c r="F17" s="1087">
        <v>222.524</v>
      </c>
      <c r="G17" s="1087">
        <v>1868.1610000000001</v>
      </c>
      <c r="H17" s="1088">
        <v>11740.963</v>
      </c>
      <c r="I17" s="1089">
        <v>9219.0349999999999</v>
      </c>
      <c r="J17" s="1087">
        <v>73.433999999999997</v>
      </c>
      <c r="K17" s="1087">
        <v>563.45399999999995</v>
      </c>
      <c r="L17" s="1087">
        <v>220.23099999999999</v>
      </c>
      <c r="M17" s="1087">
        <v>1816.2570000000001</v>
      </c>
      <c r="N17" s="1090">
        <v>11892.411</v>
      </c>
      <c r="O17" s="1116">
        <v>242.07599999999911</v>
      </c>
      <c r="P17" s="1117">
        <v>-2.2930000000000064</v>
      </c>
      <c r="Q17" s="1118">
        <v>151.44800000000032</v>
      </c>
    </row>
    <row r="18" spans="2:17" ht="39" thickBot="1">
      <c r="B18" s="1067" t="s">
        <v>793</v>
      </c>
      <c r="C18" s="1068">
        <v>41059.921000000002</v>
      </c>
      <c r="D18" s="1069">
        <v>155.548</v>
      </c>
      <c r="E18" s="1069">
        <v>171.61099999999999</v>
      </c>
      <c r="F18" s="1069">
        <v>46705.720999999998</v>
      </c>
      <c r="G18" s="1069">
        <v>1738.9570000000001</v>
      </c>
      <c r="H18" s="1091">
        <v>89831.758000000002</v>
      </c>
      <c r="I18" s="1071">
        <v>42886.828999999998</v>
      </c>
      <c r="J18" s="1069">
        <v>186.90700000000001</v>
      </c>
      <c r="K18" s="1069">
        <v>152.35599999999999</v>
      </c>
      <c r="L18" s="1069">
        <v>46456.464999999997</v>
      </c>
      <c r="M18" s="1069">
        <v>1819.847</v>
      </c>
      <c r="N18" s="1072">
        <v>91502.403999999995</v>
      </c>
      <c r="O18" s="1110">
        <v>1826.9079999999958</v>
      </c>
      <c r="P18" s="1111">
        <v>-249.25600000000122</v>
      </c>
      <c r="Q18" s="1112">
        <v>1670.6459999999934</v>
      </c>
    </row>
    <row r="19" spans="2:17" ht="25.5">
      <c r="B19" s="1073" t="s">
        <v>794</v>
      </c>
      <c r="C19" s="1074">
        <v>41034.177000000003</v>
      </c>
      <c r="D19" s="1075">
        <v>100.39100000000001</v>
      </c>
      <c r="E19" s="1075">
        <v>171.27600000000001</v>
      </c>
      <c r="F19" s="1075">
        <v>29592.002</v>
      </c>
      <c r="G19" s="1075">
        <v>1719.5</v>
      </c>
      <c r="H19" s="1076">
        <v>72617.346000000005</v>
      </c>
      <c r="I19" s="1077">
        <v>42862.849000000002</v>
      </c>
      <c r="J19" s="1075">
        <v>127.187</v>
      </c>
      <c r="K19" s="1075">
        <v>152.06100000000001</v>
      </c>
      <c r="L19" s="1075">
        <v>31418.934000000001</v>
      </c>
      <c r="M19" s="1075">
        <v>1801.9770000000001</v>
      </c>
      <c r="N19" s="1078">
        <v>76363.008000000002</v>
      </c>
      <c r="O19" s="1113">
        <v>1828.6719999999987</v>
      </c>
      <c r="P19" s="1114">
        <v>1826.9320000000007</v>
      </c>
      <c r="Q19" s="1115">
        <v>3745.6619999999966</v>
      </c>
    </row>
    <row r="20" spans="2:17" ht="26.25" thickBot="1">
      <c r="B20" s="1079" t="s">
        <v>795</v>
      </c>
      <c r="C20" s="1086">
        <v>25.744</v>
      </c>
      <c r="D20" s="1087">
        <v>55.156999999999996</v>
      </c>
      <c r="E20" s="1087">
        <v>0.33500000000000002</v>
      </c>
      <c r="F20" s="1087">
        <v>17113.719000000001</v>
      </c>
      <c r="G20" s="1087">
        <v>19.457000000000001</v>
      </c>
      <c r="H20" s="1092">
        <v>17214.412</v>
      </c>
      <c r="I20" s="1089">
        <v>23.98</v>
      </c>
      <c r="J20" s="1087">
        <v>59.72</v>
      </c>
      <c r="K20" s="1087">
        <v>0.29499999999999998</v>
      </c>
      <c r="L20" s="1087">
        <v>15037.531000000001</v>
      </c>
      <c r="M20" s="1087">
        <v>17.87</v>
      </c>
      <c r="N20" s="1090">
        <v>15139.396000000001</v>
      </c>
      <c r="O20" s="1116">
        <v>-1.7639999999999993</v>
      </c>
      <c r="P20" s="1117">
        <v>-2076.1880000000001</v>
      </c>
      <c r="Q20" s="1118">
        <v>-2075.0159999999996</v>
      </c>
    </row>
    <row r="21" spans="2:17" ht="15" thickBot="1">
      <c r="B21" s="1067" t="s">
        <v>796</v>
      </c>
      <c r="C21" s="1068">
        <v>64118.951999999997</v>
      </c>
      <c r="D21" s="1069">
        <v>307.76499999999999</v>
      </c>
      <c r="E21" s="1069">
        <v>5543.91</v>
      </c>
      <c r="F21" s="1069">
        <v>561.47699999999998</v>
      </c>
      <c r="G21" s="1069">
        <v>12629.522999999999</v>
      </c>
      <c r="H21" s="1093">
        <v>83161.626999999993</v>
      </c>
      <c r="I21" s="1071">
        <v>66546.808999999994</v>
      </c>
      <c r="J21" s="1069">
        <v>309.25400000000002</v>
      </c>
      <c r="K21" s="1069">
        <v>5556.6790000000001</v>
      </c>
      <c r="L21" s="1069">
        <v>569.36800000000005</v>
      </c>
      <c r="M21" s="1069">
        <v>12476.164000000001</v>
      </c>
      <c r="N21" s="1072">
        <v>85458.274000000005</v>
      </c>
      <c r="O21" s="1110">
        <v>2427.8569999999963</v>
      </c>
      <c r="P21" s="1111">
        <v>7.8910000000000764</v>
      </c>
      <c r="Q21" s="1112">
        <v>2296.6470000000118</v>
      </c>
    </row>
    <row r="22" spans="2:17" ht="63.75">
      <c r="B22" s="1073" t="s">
        <v>797</v>
      </c>
      <c r="C22" s="1074">
        <v>16737.143</v>
      </c>
      <c r="D22" s="1075">
        <v>85.914000000000001</v>
      </c>
      <c r="E22" s="1075">
        <v>641.06600000000003</v>
      </c>
      <c r="F22" s="1075">
        <v>7.431</v>
      </c>
      <c r="G22" s="1075">
        <v>0.03</v>
      </c>
      <c r="H22" s="1076">
        <v>17471.583999999999</v>
      </c>
      <c r="I22" s="1077">
        <v>17518.132000000001</v>
      </c>
      <c r="J22" s="1075">
        <v>86.802000000000007</v>
      </c>
      <c r="K22" s="1075">
        <v>681.63599999999997</v>
      </c>
      <c r="L22" s="1075">
        <v>9.5920000000000005</v>
      </c>
      <c r="M22" s="1075">
        <v>8.9999999999999993E-3</v>
      </c>
      <c r="N22" s="1078">
        <v>18296.170999999998</v>
      </c>
      <c r="O22" s="1113">
        <v>780.9890000000014</v>
      </c>
      <c r="P22" s="1114">
        <v>2.1610000000000005</v>
      </c>
      <c r="Q22" s="1115">
        <v>824.58699999999953</v>
      </c>
    </row>
    <row r="23" spans="2:17" ht="25.5">
      <c r="B23" s="1079" t="s">
        <v>767</v>
      </c>
      <c r="C23" s="1080">
        <v>26265.210999999999</v>
      </c>
      <c r="D23" s="1081">
        <v>169.49199999999999</v>
      </c>
      <c r="E23" s="1081">
        <v>2848.9389999999999</v>
      </c>
      <c r="F23" s="1081">
        <v>25.588999999999999</v>
      </c>
      <c r="G23" s="1081">
        <v>0</v>
      </c>
      <c r="H23" s="1082">
        <v>29309.231</v>
      </c>
      <c r="I23" s="1083">
        <v>27965.902999999998</v>
      </c>
      <c r="J23" s="1081">
        <v>174.005</v>
      </c>
      <c r="K23" s="1081">
        <v>2763.15</v>
      </c>
      <c r="L23" s="1081">
        <v>34.484000000000002</v>
      </c>
      <c r="M23" s="1081">
        <v>0.112</v>
      </c>
      <c r="N23" s="1084">
        <v>30937.653999999999</v>
      </c>
      <c r="O23" s="1113">
        <v>1700.6919999999991</v>
      </c>
      <c r="P23" s="1114">
        <v>8.8950000000000031</v>
      </c>
      <c r="Q23" s="1115">
        <v>1628.4229999999989</v>
      </c>
    </row>
    <row r="24" spans="2:17" ht="38.25">
      <c r="B24" s="1079" t="s">
        <v>798</v>
      </c>
      <c r="C24" s="1080">
        <v>4348.9399999999996</v>
      </c>
      <c r="D24" s="1081">
        <v>10.31</v>
      </c>
      <c r="E24" s="1081">
        <v>341.05399999999997</v>
      </c>
      <c r="F24" s="1081">
        <v>9.7279999999999998</v>
      </c>
      <c r="G24" s="1081">
        <v>4724.433</v>
      </c>
      <c r="H24" s="1082">
        <v>9434.4650000000001</v>
      </c>
      <c r="I24" s="1083">
        <v>4513.5739999999996</v>
      </c>
      <c r="J24" s="1081">
        <v>8.3010000000000002</v>
      </c>
      <c r="K24" s="1081">
        <v>357.82400000000001</v>
      </c>
      <c r="L24" s="1081">
        <v>10.276999999999999</v>
      </c>
      <c r="M24" s="1081">
        <v>4651.4059999999999</v>
      </c>
      <c r="N24" s="1084">
        <v>9541.3819999999996</v>
      </c>
      <c r="O24" s="1113">
        <v>164.63400000000001</v>
      </c>
      <c r="P24" s="1114">
        <v>0.54899999999999949</v>
      </c>
      <c r="Q24" s="1115">
        <v>106.91699999999946</v>
      </c>
    </row>
    <row r="25" spans="2:17" ht="25.5">
      <c r="B25" s="1079" t="s">
        <v>799</v>
      </c>
      <c r="C25" s="1080">
        <v>12454.79</v>
      </c>
      <c r="D25" s="1081">
        <v>9.8610000000000007</v>
      </c>
      <c r="E25" s="1081">
        <v>1314.202</v>
      </c>
      <c r="F25" s="1081">
        <v>347.91800000000001</v>
      </c>
      <c r="G25" s="1081">
        <v>7867.7690000000002</v>
      </c>
      <c r="H25" s="1082">
        <v>21994.54</v>
      </c>
      <c r="I25" s="1083">
        <v>12352.108</v>
      </c>
      <c r="J25" s="1081">
        <v>10.87</v>
      </c>
      <c r="K25" s="1081">
        <v>1361.578</v>
      </c>
      <c r="L25" s="1081">
        <v>351.40300000000002</v>
      </c>
      <c r="M25" s="1081">
        <v>7785.7979999999998</v>
      </c>
      <c r="N25" s="1084">
        <v>21861.757000000001</v>
      </c>
      <c r="O25" s="1113">
        <v>-102.6820000000007</v>
      </c>
      <c r="P25" s="1114">
        <v>3.4850000000000136</v>
      </c>
      <c r="Q25" s="1115">
        <v>-132.78299999999945</v>
      </c>
    </row>
    <row r="26" spans="2:17" ht="25.5">
      <c r="B26" s="1079" t="s">
        <v>765</v>
      </c>
      <c r="C26" s="1080">
        <v>3658.4780000000001</v>
      </c>
      <c r="D26" s="1081">
        <v>25.045000000000002</v>
      </c>
      <c r="E26" s="1081">
        <v>262.065</v>
      </c>
      <c r="F26" s="1081">
        <v>26.257000000000001</v>
      </c>
      <c r="G26" s="1081">
        <v>0</v>
      </c>
      <c r="H26" s="1082">
        <v>3971.8449999999998</v>
      </c>
      <c r="I26" s="1083">
        <v>3476.51</v>
      </c>
      <c r="J26" s="1081">
        <v>22.591999999999999</v>
      </c>
      <c r="K26" s="1081">
        <v>264.86599999999999</v>
      </c>
      <c r="L26" s="1081">
        <v>22.077999999999999</v>
      </c>
      <c r="M26" s="1081">
        <v>0</v>
      </c>
      <c r="N26" s="1084">
        <v>3786.0459999999998</v>
      </c>
      <c r="O26" s="1113">
        <v>-181.96799999999985</v>
      </c>
      <c r="P26" s="1114">
        <v>-4.179000000000002</v>
      </c>
      <c r="Q26" s="1115">
        <v>-185.79899999999998</v>
      </c>
    </row>
    <row r="27" spans="2:17" ht="26.25" thickBot="1">
      <c r="B27" s="1085" t="s">
        <v>768</v>
      </c>
      <c r="C27" s="1086">
        <v>654.39</v>
      </c>
      <c r="D27" s="1087">
        <v>7.1429999999999998</v>
      </c>
      <c r="E27" s="1087">
        <v>136.584</v>
      </c>
      <c r="F27" s="1087">
        <v>144.554</v>
      </c>
      <c r="G27" s="1087">
        <v>37.290999999999997</v>
      </c>
      <c r="H27" s="1092">
        <v>979.96199999999999</v>
      </c>
      <c r="I27" s="1089">
        <v>720.58199999999999</v>
      </c>
      <c r="J27" s="1087">
        <v>6.6840000000000002</v>
      </c>
      <c r="K27" s="1087">
        <v>127.625</v>
      </c>
      <c r="L27" s="1087">
        <v>141.53399999999999</v>
      </c>
      <c r="M27" s="1087">
        <v>38.838999999999999</v>
      </c>
      <c r="N27" s="1090">
        <v>1035.2639999999999</v>
      </c>
      <c r="O27" s="1116">
        <v>66.192000000000007</v>
      </c>
      <c r="P27" s="1117">
        <v>-3.0200000000000102</v>
      </c>
      <c r="Q27" s="1118">
        <v>55.301999999999907</v>
      </c>
    </row>
    <row r="28" spans="2:17" ht="26.25" thickBot="1">
      <c r="B28" s="1094" t="s">
        <v>800</v>
      </c>
      <c r="C28" s="1095">
        <v>2791.973</v>
      </c>
      <c r="D28" s="1096">
        <v>34.375</v>
      </c>
      <c r="E28" s="1096">
        <v>335.81900000000002</v>
      </c>
      <c r="F28" s="1096">
        <v>4.4249999999999998</v>
      </c>
      <c r="G28" s="1096">
        <v>12.291</v>
      </c>
      <c r="H28" s="1097">
        <v>3178.8829999999998</v>
      </c>
      <c r="I28" s="1098">
        <v>2750.625</v>
      </c>
      <c r="J28" s="1096">
        <v>32.292999999999999</v>
      </c>
      <c r="K28" s="1096">
        <v>358.00700000000001</v>
      </c>
      <c r="L28" s="1096">
        <v>3.9809999999999999</v>
      </c>
      <c r="M28" s="1096">
        <v>9.6280000000000001</v>
      </c>
      <c r="N28" s="1099">
        <v>3154.5340000000001</v>
      </c>
      <c r="O28" s="1119">
        <v>-41.347999999999956</v>
      </c>
      <c r="P28" s="1120">
        <v>-0.44399999999999995</v>
      </c>
      <c r="Q28" s="1121">
        <v>-24.348999999999705</v>
      </c>
    </row>
    <row r="29" spans="2:17" ht="15.75" thickTop="1" thickBot="1">
      <c r="B29" s="1100" t="s">
        <v>801</v>
      </c>
      <c r="C29" s="1101">
        <v>212528.29699999999</v>
      </c>
      <c r="D29" s="1102">
        <v>1335.7360000000001</v>
      </c>
      <c r="E29" s="1102">
        <v>18020.164000000001</v>
      </c>
      <c r="F29" s="1102">
        <v>48775.656000000003</v>
      </c>
      <c r="G29" s="1102">
        <v>40845.025000000001</v>
      </c>
      <c r="H29" s="1103">
        <v>321504.87800000003</v>
      </c>
      <c r="I29" s="1104">
        <v>219784.49200000003</v>
      </c>
      <c r="J29" s="1105">
        <v>1363.0529999999999</v>
      </c>
      <c r="K29" s="1105">
        <v>18334.88</v>
      </c>
      <c r="L29" s="1105">
        <v>48546.911</v>
      </c>
      <c r="M29" s="1105">
        <v>41391.618000000002</v>
      </c>
      <c r="N29" s="1106">
        <v>329420.95400000003</v>
      </c>
      <c r="O29" s="1113">
        <v>7256.1950000000361</v>
      </c>
      <c r="P29" s="1114">
        <v>-228.74500000000262</v>
      </c>
      <c r="Q29" s="1115">
        <v>7916.0760000000009</v>
      </c>
    </row>
  </sheetData>
  <mergeCells count="7">
    <mergeCell ref="P1:Q1"/>
    <mergeCell ref="B4:Q4"/>
    <mergeCell ref="P6:Q6"/>
    <mergeCell ref="B7:B8"/>
    <mergeCell ref="C7:H7"/>
    <mergeCell ref="I7:N7"/>
    <mergeCell ref="O7:Q7"/>
  </mergeCells>
  <pageMargins left="0.7" right="0.7" top="0.75" bottom="0.75" header="0.3" footer="0.3"/>
  <pageSetup paperSize="9" scale="63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29"/>
  <sheetViews>
    <sheetView topLeftCell="A4" workbookViewId="0">
      <selection activeCell="B3" sqref="B3:R3"/>
    </sheetView>
  </sheetViews>
  <sheetFormatPr defaultRowHeight="21" customHeight="1"/>
  <cols>
    <col min="1" max="1" width="9.140625" style="1200"/>
    <col min="2" max="2" width="34.28515625" style="1200" customWidth="1"/>
    <col min="3" max="16384" width="9.140625" style="1200"/>
  </cols>
  <sheetData>
    <row r="1" spans="2:18" ht="14.25">
      <c r="Q1" s="1656" t="s">
        <v>814</v>
      </c>
      <c r="R1" s="1656"/>
    </row>
    <row r="2" spans="2:18" ht="14.25"/>
    <row r="3" spans="2:18" ht="21" customHeight="1">
      <c r="B3" s="1657" t="s">
        <v>803</v>
      </c>
      <c r="C3" s="1657"/>
      <c r="D3" s="1657"/>
      <c r="E3" s="1657"/>
      <c r="F3" s="1657"/>
      <c r="G3" s="1657"/>
      <c r="H3" s="1657"/>
      <c r="I3" s="1657"/>
      <c r="J3" s="1657"/>
      <c r="K3" s="1657"/>
      <c r="L3" s="1657"/>
      <c r="M3" s="1657"/>
      <c r="N3" s="1657"/>
      <c r="O3" s="1657"/>
      <c r="P3" s="1657"/>
      <c r="Q3" s="1657"/>
      <c r="R3" s="1657"/>
    </row>
    <row r="4" spans="2:18" ht="14.25"/>
    <row r="5" spans="2:18" ht="15" thickBot="1">
      <c r="B5" s="833"/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833"/>
      <c r="O5" s="833"/>
      <c r="P5" s="1658" t="s">
        <v>1</v>
      </c>
      <c r="Q5" s="1658"/>
      <c r="R5" s="1658"/>
    </row>
    <row r="6" spans="2:18" ht="21" customHeight="1" thickBot="1">
      <c r="B6" s="1659"/>
      <c r="C6" s="1651" t="s">
        <v>804</v>
      </c>
      <c r="D6" s="1652"/>
      <c r="E6" s="1652"/>
      <c r="F6" s="1653"/>
      <c r="G6" s="1651" t="s">
        <v>805</v>
      </c>
      <c r="H6" s="1652"/>
      <c r="I6" s="1652"/>
      <c r="J6" s="1653"/>
      <c r="K6" s="1651" t="s">
        <v>806</v>
      </c>
      <c r="L6" s="1652"/>
      <c r="M6" s="1652"/>
      <c r="N6" s="1653"/>
      <c r="O6" s="1651" t="s">
        <v>801</v>
      </c>
      <c r="P6" s="1652"/>
      <c r="Q6" s="1652"/>
      <c r="R6" s="1653"/>
    </row>
    <row r="7" spans="2:18" ht="43.5" customHeight="1" thickBot="1">
      <c r="B7" s="1660"/>
      <c r="C7" s="1651" t="s">
        <v>807</v>
      </c>
      <c r="D7" s="1654"/>
      <c r="E7" s="1655" t="s">
        <v>808</v>
      </c>
      <c r="F7" s="1653"/>
      <c r="G7" s="1651" t="s">
        <v>807</v>
      </c>
      <c r="H7" s="1654"/>
      <c r="I7" s="1655" t="s">
        <v>808</v>
      </c>
      <c r="J7" s="1653"/>
      <c r="K7" s="1651" t="s">
        <v>807</v>
      </c>
      <c r="L7" s="1654"/>
      <c r="M7" s="1655" t="s">
        <v>808</v>
      </c>
      <c r="N7" s="1653"/>
      <c r="O7" s="1651" t="s">
        <v>807</v>
      </c>
      <c r="P7" s="1654"/>
      <c r="Q7" s="1655" t="s">
        <v>808</v>
      </c>
      <c r="R7" s="1653"/>
    </row>
    <row r="8" spans="2:18" ht="21" customHeight="1" thickBot="1">
      <c r="B8" s="1661"/>
      <c r="C8" s="1124" t="s">
        <v>809</v>
      </c>
      <c r="D8" s="1125" t="s">
        <v>810</v>
      </c>
      <c r="E8" s="1124" t="s">
        <v>809</v>
      </c>
      <c r="F8" s="1125" t="s">
        <v>810</v>
      </c>
      <c r="G8" s="1124" t="s">
        <v>809</v>
      </c>
      <c r="H8" s="1125" t="s">
        <v>810</v>
      </c>
      <c r="I8" s="1124" t="s">
        <v>809</v>
      </c>
      <c r="J8" s="1125" t="s">
        <v>810</v>
      </c>
      <c r="K8" s="1124" t="s">
        <v>809</v>
      </c>
      <c r="L8" s="1125" t="s">
        <v>810</v>
      </c>
      <c r="M8" s="1124" t="s">
        <v>809</v>
      </c>
      <c r="N8" s="1125" t="s">
        <v>810</v>
      </c>
      <c r="O8" s="1124" t="s">
        <v>809</v>
      </c>
      <c r="P8" s="1125" t="s">
        <v>810</v>
      </c>
      <c r="Q8" s="1124" t="s">
        <v>809</v>
      </c>
      <c r="R8" s="1126" t="s">
        <v>810</v>
      </c>
    </row>
    <row r="9" spans="2:18" ht="21" customHeight="1" thickBot="1">
      <c r="B9" s="1067" t="s">
        <v>811</v>
      </c>
      <c r="C9" s="1127">
        <v>55559.389000000003</v>
      </c>
      <c r="D9" s="1128">
        <v>57150.5</v>
      </c>
      <c r="E9" s="1128">
        <v>6702</v>
      </c>
      <c r="F9" s="1129">
        <v>6750.6509999999998</v>
      </c>
      <c r="G9" s="1130">
        <v>35419.445</v>
      </c>
      <c r="H9" s="1128">
        <v>35743.902999999998</v>
      </c>
      <c r="I9" s="1128">
        <v>3328</v>
      </c>
      <c r="J9" s="1129">
        <v>3485.7139999999999</v>
      </c>
      <c r="K9" s="1130">
        <v>54353.775999999998</v>
      </c>
      <c r="L9" s="1128">
        <v>56411.339</v>
      </c>
      <c r="M9" s="1128">
        <v>4059</v>
      </c>
      <c r="N9" s="1129">
        <v>4365.8979999999992</v>
      </c>
      <c r="O9" s="1130">
        <v>145332.60999999999</v>
      </c>
      <c r="P9" s="1128">
        <v>149305.742</v>
      </c>
      <c r="Q9" s="1128">
        <v>14089</v>
      </c>
      <c r="R9" s="1129">
        <v>14602.262999999999</v>
      </c>
    </row>
    <row r="10" spans="2:18" ht="21.75" customHeight="1">
      <c r="B10" s="1131" t="s">
        <v>785</v>
      </c>
      <c r="C10" s="1132">
        <v>1309.3520000000001</v>
      </c>
      <c r="D10" s="1133">
        <v>1298.318</v>
      </c>
      <c r="E10" s="1133">
        <v>262</v>
      </c>
      <c r="F10" s="1134">
        <v>276.95</v>
      </c>
      <c r="G10" s="1132">
        <v>1207.9949999999999</v>
      </c>
      <c r="H10" s="1133">
        <v>1218.8230000000001</v>
      </c>
      <c r="I10" s="1133">
        <v>128</v>
      </c>
      <c r="J10" s="1134">
        <v>133.19399999999999</v>
      </c>
      <c r="K10" s="1135">
        <v>1840.143</v>
      </c>
      <c r="L10" s="1133">
        <v>1873.2539999999999</v>
      </c>
      <c r="M10" s="1133">
        <v>181</v>
      </c>
      <c r="N10" s="1134">
        <v>195.58600000000001</v>
      </c>
      <c r="O10" s="1136">
        <v>4357.49</v>
      </c>
      <c r="P10" s="1137">
        <v>4390.3950000000004</v>
      </c>
      <c r="Q10" s="1137">
        <v>571</v>
      </c>
      <c r="R10" s="1138">
        <v>605.73</v>
      </c>
    </row>
    <row r="11" spans="2:18" ht="14.25">
      <c r="B11" s="1139" t="s">
        <v>786</v>
      </c>
      <c r="C11" s="1140">
        <v>17293.904999999999</v>
      </c>
      <c r="D11" s="1141">
        <v>17964.830000000002</v>
      </c>
      <c r="E11" s="1141">
        <v>3165</v>
      </c>
      <c r="F11" s="1142">
        <v>3090.2179999999998</v>
      </c>
      <c r="G11" s="1140">
        <v>10865.47</v>
      </c>
      <c r="H11" s="1141">
        <v>10850.696</v>
      </c>
      <c r="I11" s="1141">
        <v>1357</v>
      </c>
      <c r="J11" s="1142">
        <v>1391.5319999999999</v>
      </c>
      <c r="K11" s="1143">
        <v>22483.241000000002</v>
      </c>
      <c r="L11" s="1141">
        <v>23287.962</v>
      </c>
      <c r="M11" s="1141">
        <v>2079</v>
      </c>
      <c r="N11" s="1142">
        <v>2102.3139999999999</v>
      </c>
      <c r="O11" s="1144">
        <v>50642.616000000002</v>
      </c>
      <c r="P11" s="1145">
        <v>52103.487999999998</v>
      </c>
      <c r="Q11" s="1145">
        <v>6601</v>
      </c>
      <c r="R11" s="1146">
        <v>6584.0640000000003</v>
      </c>
    </row>
    <row r="12" spans="2:18" ht="21" customHeight="1">
      <c r="B12" s="1139" t="s">
        <v>787</v>
      </c>
      <c r="C12" s="1140">
        <v>8022.1210000000001</v>
      </c>
      <c r="D12" s="1141">
        <v>8454.1350000000002</v>
      </c>
      <c r="E12" s="1141">
        <v>404</v>
      </c>
      <c r="F12" s="1142">
        <v>408.27600000000001</v>
      </c>
      <c r="G12" s="1140">
        <v>4423.5129999999999</v>
      </c>
      <c r="H12" s="1141">
        <v>4293.5110000000004</v>
      </c>
      <c r="I12" s="1141">
        <v>491</v>
      </c>
      <c r="J12" s="1142">
        <v>498.92099999999999</v>
      </c>
      <c r="K12" s="1143">
        <v>4184.7749999999996</v>
      </c>
      <c r="L12" s="1141">
        <v>4444.3680000000004</v>
      </c>
      <c r="M12" s="1141">
        <v>187</v>
      </c>
      <c r="N12" s="1142">
        <v>248.08500000000001</v>
      </c>
      <c r="O12" s="1144">
        <v>16630.409</v>
      </c>
      <c r="P12" s="1145">
        <v>17192.013999999999</v>
      </c>
      <c r="Q12" s="1145">
        <v>1082</v>
      </c>
      <c r="R12" s="1146">
        <v>1155.2819999999999</v>
      </c>
    </row>
    <row r="13" spans="2:18" ht="14.25">
      <c r="B13" s="1139" t="s">
        <v>788</v>
      </c>
      <c r="C13" s="1140">
        <v>18098.167000000001</v>
      </c>
      <c r="D13" s="1141">
        <v>18284.824000000001</v>
      </c>
      <c r="E13" s="1141">
        <v>1416</v>
      </c>
      <c r="F13" s="1142">
        <v>1474.12</v>
      </c>
      <c r="G13" s="1140">
        <v>11541.669</v>
      </c>
      <c r="H13" s="1141">
        <v>11732.005999999999</v>
      </c>
      <c r="I13" s="1141">
        <v>823</v>
      </c>
      <c r="J13" s="1142">
        <v>902.39800000000002</v>
      </c>
      <c r="K13" s="1143">
        <v>16018.512000000001</v>
      </c>
      <c r="L13" s="1141">
        <v>17054.155999999999</v>
      </c>
      <c r="M13" s="1141">
        <v>862</v>
      </c>
      <c r="N13" s="1142">
        <v>1013.542</v>
      </c>
      <c r="O13" s="1144">
        <v>45658.347999999998</v>
      </c>
      <c r="P13" s="1145">
        <v>47070.985999999997</v>
      </c>
      <c r="Q13" s="1145">
        <v>3101</v>
      </c>
      <c r="R13" s="1146">
        <v>3390.06</v>
      </c>
    </row>
    <row r="14" spans="2:18" ht="24.75" customHeight="1">
      <c r="B14" s="1139" t="s">
        <v>789</v>
      </c>
      <c r="C14" s="1140">
        <v>970.48099999999999</v>
      </c>
      <c r="D14" s="1141">
        <v>1027.2070000000001</v>
      </c>
      <c r="E14" s="1141">
        <v>359</v>
      </c>
      <c r="F14" s="1142">
        <v>365.25700000000001</v>
      </c>
      <c r="G14" s="1140">
        <v>1081.4839999999999</v>
      </c>
      <c r="H14" s="1141">
        <v>1083.9739999999999</v>
      </c>
      <c r="I14" s="1141">
        <v>77</v>
      </c>
      <c r="J14" s="1142">
        <v>88.581999999999994</v>
      </c>
      <c r="K14" s="1143">
        <v>1791.941</v>
      </c>
      <c r="L14" s="1141">
        <v>1647.616</v>
      </c>
      <c r="M14" s="1141">
        <v>222</v>
      </c>
      <c r="N14" s="1142">
        <v>264.88900000000001</v>
      </c>
      <c r="O14" s="1144">
        <v>3843.9059999999999</v>
      </c>
      <c r="P14" s="1145">
        <v>3758.797</v>
      </c>
      <c r="Q14" s="1145">
        <v>658</v>
      </c>
      <c r="R14" s="1146">
        <v>718.72800000000007</v>
      </c>
    </row>
    <row r="15" spans="2:18" ht="14.25">
      <c r="B15" s="1139" t="s">
        <v>790</v>
      </c>
      <c r="C15" s="1140">
        <v>3721.4960000000001</v>
      </c>
      <c r="D15" s="1141">
        <v>3912.674</v>
      </c>
      <c r="E15" s="1141">
        <v>217</v>
      </c>
      <c r="F15" s="1142">
        <v>226.56299999999999</v>
      </c>
      <c r="G15" s="1140">
        <v>1875.838</v>
      </c>
      <c r="H15" s="1141">
        <v>1841.396</v>
      </c>
      <c r="I15" s="1141">
        <v>151</v>
      </c>
      <c r="J15" s="1142">
        <v>169.48099999999999</v>
      </c>
      <c r="K15" s="1143">
        <v>2858.5079999999998</v>
      </c>
      <c r="L15" s="1141">
        <v>2938.819</v>
      </c>
      <c r="M15" s="1141">
        <v>192</v>
      </c>
      <c r="N15" s="1142">
        <v>213.83600000000001</v>
      </c>
      <c r="O15" s="1144">
        <v>8455.8420000000006</v>
      </c>
      <c r="P15" s="1145">
        <v>8692.8889999999992</v>
      </c>
      <c r="Q15" s="1145">
        <v>559</v>
      </c>
      <c r="R15" s="1146">
        <v>609.88</v>
      </c>
    </row>
    <row r="16" spans="2:18" ht="14.25">
      <c r="B16" s="1139" t="s">
        <v>791</v>
      </c>
      <c r="C16" s="1140">
        <v>2081.1770000000001</v>
      </c>
      <c r="D16" s="1141">
        <v>2063.1309999999999</v>
      </c>
      <c r="E16" s="1141">
        <v>479</v>
      </c>
      <c r="F16" s="1142">
        <v>488.15100000000001</v>
      </c>
      <c r="G16" s="1140">
        <v>1003.247</v>
      </c>
      <c r="H16" s="1141">
        <v>1184.7449999999999</v>
      </c>
      <c r="I16" s="1141">
        <v>85</v>
      </c>
      <c r="J16" s="1142">
        <v>94.766999999999996</v>
      </c>
      <c r="K16" s="1143">
        <v>918.61199999999997</v>
      </c>
      <c r="L16" s="1141">
        <v>956.88599999999997</v>
      </c>
      <c r="M16" s="1141">
        <v>75</v>
      </c>
      <c r="N16" s="1142">
        <v>81.805999999999997</v>
      </c>
      <c r="O16" s="1144">
        <v>4003.0360000000001</v>
      </c>
      <c r="P16" s="1145">
        <v>4204.7619999999997</v>
      </c>
      <c r="Q16" s="1145">
        <v>640</v>
      </c>
      <c r="R16" s="1146">
        <v>664.72400000000005</v>
      </c>
    </row>
    <row r="17" spans="2:18" ht="15" thickBot="1">
      <c r="B17" s="1147" t="s">
        <v>792</v>
      </c>
      <c r="C17" s="1148">
        <v>4062.69</v>
      </c>
      <c r="D17" s="1149">
        <v>4145.3810000000003</v>
      </c>
      <c r="E17" s="1149">
        <v>400</v>
      </c>
      <c r="F17" s="1150">
        <v>421.11599999999999</v>
      </c>
      <c r="G17" s="1148">
        <v>3420.2289999999998</v>
      </c>
      <c r="H17" s="1149">
        <v>3538.752</v>
      </c>
      <c r="I17" s="1149">
        <v>217</v>
      </c>
      <c r="J17" s="1150">
        <v>206.839</v>
      </c>
      <c r="K17" s="1151">
        <v>4258.0439999999999</v>
      </c>
      <c r="L17" s="1149">
        <v>4208.2780000000002</v>
      </c>
      <c r="M17" s="1149">
        <v>259</v>
      </c>
      <c r="N17" s="1152">
        <v>245.84</v>
      </c>
      <c r="O17" s="1153">
        <v>11740.963</v>
      </c>
      <c r="P17" s="1154">
        <v>11892.411</v>
      </c>
      <c r="Q17" s="1154">
        <v>876</v>
      </c>
      <c r="R17" s="1155">
        <v>873.79499999999996</v>
      </c>
    </row>
    <row r="18" spans="2:18" ht="25.5" customHeight="1" thickBot="1">
      <c r="B18" s="1067" t="s">
        <v>812</v>
      </c>
      <c r="C18" s="1156">
        <v>37346.728999999999</v>
      </c>
      <c r="D18" s="1157">
        <v>40358.625999999997</v>
      </c>
      <c r="E18" s="1157">
        <v>57</v>
      </c>
      <c r="F18" s="1158">
        <v>71.688000000000002</v>
      </c>
      <c r="G18" s="1156">
        <v>14251.485000000001</v>
      </c>
      <c r="H18" s="1157">
        <v>10410.055</v>
      </c>
      <c r="I18" s="1157">
        <v>117</v>
      </c>
      <c r="J18" s="1158">
        <v>119</v>
      </c>
      <c r="K18" s="1159">
        <v>38233.544000000002</v>
      </c>
      <c r="L18" s="1157">
        <v>40733.722999999998</v>
      </c>
      <c r="M18" s="1157">
        <v>342</v>
      </c>
      <c r="N18" s="1160">
        <v>340</v>
      </c>
      <c r="O18" s="1161">
        <v>89831.758000000002</v>
      </c>
      <c r="P18" s="1157">
        <v>91502.403999999995</v>
      </c>
      <c r="Q18" s="1157">
        <v>517</v>
      </c>
      <c r="R18" s="1129">
        <v>530.68799999999999</v>
      </c>
    </row>
    <row r="19" spans="2:18" ht="14.25">
      <c r="B19" s="1162" t="s">
        <v>794</v>
      </c>
      <c r="C19" s="1163">
        <v>30386.95</v>
      </c>
      <c r="D19" s="1164">
        <v>31683.239000000001</v>
      </c>
      <c r="E19" s="1164">
        <v>55</v>
      </c>
      <c r="F19" s="1165">
        <v>69.394999999999996</v>
      </c>
      <c r="G19" s="1163">
        <v>4355.9880000000003</v>
      </c>
      <c r="H19" s="1164">
        <v>4339.223</v>
      </c>
      <c r="I19" s="1164">
        <v>117</v>
      </c>
      <c r="J19" s="1165">
        <v>118.753</v>
      </c>
      <c r="K19" s="1166">
        <v>37874.408000000003</v>
      </c>
      <c r="L19" s="1164">
        <v>40340.546000000002</v>
      </c>
      <c r="M19" s="1164">
        <v>342</v>
      </c>
      <c r="N19" s="1167">
        <v>340.27699999999999</v>
      </c>
      <c r="O19" s="1168">
        <v>72617.346000000005</v>
      </c>
      <c r="P19" s="1164">
        <v>76363.008000000002</v>
      </c>
      <c r="Q19" s="1164">
        <v>514</v>
      </c>
      <c r="R19" s="1169">
        <v>528.42499999999995</v>
      </c>
    </row>
    <row r="20" spans="2:18" ht="15" thickBot="1">
      <c r="B20" s="1170" t="s">
        <v>795</v>
      </c>
      <c r="C20" s="1171">
        <v>6959.7790000000005</v>
      </c>
      <c r="D20" s="1172">
        <v>8675.3870000000006</v>
      </c>
      <c r="E20" s="1172">
        <v>2</v>
      </c>
      <c r="F20" s="1173">
        <v>2.2930000000000001</v>
      </c>
      <c r="G20" s="1171">
        <v>9895.4969999999994</v>
      </c>
      <c r="H20" s="1172">
        <v>6070.8320000000003</v>
      </c>
      <c r="I20" s="1172">
        <v>0</v>
      </c>
      <c r="J20" s="1173">
        <v>0.20899999999999999</v>
      </c>
      <c r="K20" s="1174">
        <v>359.13600000000002</v>
      </c>
      <c r="L20" s="1172">
        <v>393.17700000000002</v>
      </c>
      <c r="M20" s="1172">
        <v>0</v>
      </c>
      <c r="N20" s="1175">
        <v>0.28399999999999997</v>
      </c>
      <c r="O20" s="1176">
        <v>17214.412</v>
      </c>
      <c r="P20" s="1177">
        <v>15139.396000000001</v>
      </c>
      <c r="Q20" s="1177">
        <v>3</v>
      </c>
      <c r="R20" s="1155">
        <v>2.786</v>
      </c>
    </row>
    <row r="21" spans="2:18" ht="21" customHeight="1" thickBot="1">
      <c r="B21" s="1067" t="s">
        <v>796</v>
      </c>
      <c r="C21" s="1178">
        <v>52326.815000000002</v>
      </c>
      <c r="D21" s="1128">
        <v>53022.125999999997</v>
      </c>
      <c r="E21" s="1128">
        <v>3640</v>
      </c>
      <c r="F21" s="1179">
        <v>3660.308</v>
      </c>
      <c r="G21" s="1178">
        <v>25669.314999999999</v>
      </c>
      <c r="H21" s="1128">
        <v>27003.701000000001</v>
      </c>
      <c r="I21" s="1128">
        <v>1274</v>
      </c>
      <c r="J21" s="1129">
        <v>1296.4649999999999</v>
      </c>
      <c r="K21" s="1178">
        <v>5165.4970000000003</v>
      </c>
      <c r="L21" s="1128">
        <v>5432.4470000000001</v>
      </c>
      <c r="M21" s="1128">
        <v>497</v>
      </c>
      <c r="N21" s="1129">
        <v>480.45899999999995</v>
      </c>
      <c r="O21" s="1180">
        <v>83161.626999999993</v>
      </c>
      <c r="P21" s="1181">
        <v>85458.274000000005</v>
      </c>
      <c r="Q21" s="1181">
        <v>5412</v>
      </c>
      <c r="R21" s="1129">
        <v>5437.232</v>
      </c>
    </row>
    <row r="22" spans="2:18" ht="24.75" customHeight="1">
      <c r="B22" s="1131" t="s">
        <v>797</v>
      </c>
      <c r="C22" s="1132">
        <v>1590.173</v>
      </c>
      <c r="D22" s="1133">
        <v>1606.18</v>
      </c>
      <c r="E22" s="1133">
        <v>113</v>
      </c>
      <c r="F22" s="1134">
        <v>107.14400000000001</v>
      </c>
      <c r="G22" s="1132">
        <v>13475.617</v>
      </c>
      <c r="H22" s="1133">
        <v>14084.423000000001</v>
      </c>
      <c r="I22" s="1133">
        <v>384</v>
      </c>
      <c r="J22" s="1134">
        <v>408.37599999999998</v>
      </c>
      <c r="K22" s="1135">
        <v>2405.7939999999999</v>
      </c>
      <c r="L22" s="1133">
        <v>2605.5680000000002</v>
      </c>
      <c r="M22" s="1133">
        <v>147</v>
      </c>
      <c r="N22" s="1182">
        <v>135.40799999999999</v>
      </c>
      <c r="O22" s="1168">
        <v>17471.583999999999</v>
      </c>
      <c r="P22" s="1164">
        <v>18296.170999999998</v>
      </c>
      <c r="Q22" s="1164">
        <v>645</v>
      </c>
      <c r="R22" s="1169">
        <v>650.928</v>
      </c>
    </row>
    <row r="23" spans="2:18" ht="14.25">
      <c r="B23" s="1139" t="s">
        <v>767</v>
      </c>
      <c r="C23" s="1140">
        <v>19251.994999999999</v>
      </c>
      <c r="D23" s="1141">
        <v>19984.128000000001</v>
      </c>
      <c r="E23" s="1141">
        <v>1640</v>
      </c>
      <c r="F23" s="1142">
        <v>1571.1089999999999</v>
      </c>
      <c r="G23" s="1140">
        <v>8787.91</v>
      </c>
      <c r="H23" s="1141">
        <v>9680.2819999999992</v>
      </c>
      <c r="I23" s="1141">
        <v>708</v>
      </c>
      <c r="J23" s="1142">
        <v>714.18799999999999</v>
      </c>
      <c r="K23" s="1143">
        <v>1269.326</v>
      </c>
      <c r="L23" s="1141">
        <v>1273.2439999999999</v>
      </c>
      <c r="M23" s="1141">
        <v>194</v>
      </c>
      <c r="N23" s="1183">
        <v>170.203</v>
      </c>
      <c r="O23" s="1184">
        <v>29309.231</v>
      </c>
      <c r="P23" s="1141">
        <v>30937.653999999999</v>
      </c>
      <c r="Q23" s="1141">
        <v>2542</v>
      </c>
      <c r="R23" s="1146">
        <v>2455.5</v>
      </c>
    </row>
    <row r="24" spans="2:18" ht="14.25">
      <c r="B24" s="1139" t="s">
        <v>798</v>
      </c>
      <c r="C24" s="1140">
        <v>9434.2420000000002</v>
      </c>
      <c r="D24" s="1141">
        <v>9541.16</v>
      </c>
      <c r="E24" s="1141">
        <v>412</v>
      </c>
      <c r="F24" s="1142">
        <v>423.21499999999997</v>
      </c>
      <c r="G24" s="1140">
        <v>1E-3</v>
      </c>
      <c r="H24" s="1141">
        <v>1E-3</v>
      </c>
      <c r="I24" s="1141">
        <v>0</v>
      </c>
      <c r="J24" s="1142">
        <v>0</v>
      </c>
      <c r="K24" s="1143">
        <v>0.222</v>
      </c>
      <c r="L24" s="1141">
        <v>0.221</v>
      </c>
      <c r="M24" s="1141">
        <v>0</v>
      </c>
      <c r="N24" s="1183">
        <v>8.8999999999999996E-2</v>
      </c>
      <c r="O24" s="1184">
        <v>9434.4650000000001</v>
      </c>
      <c r="P24" s="1141">
        <v>9541.3819999999996</v>
      </c>
      <c r="Q24" s="1141">
        <v>412</v>
      </c>
      <c r="R24" s="1146">
        <v>423.30399999999997</v>
      </c>
    </row>
    <row r="25" spans="2:18" ht="14.25">
      <c r="B25" s="1139" t="s">
        <v>799</v>
      </c>
      <c r="C25" s="1140">
        <v>21617.306</v>
      </c>
      <c r="D25" s="1141">
        <v>21490.057000000001</v>
      </c>
      <c r="E25" s="1141">
        <v>1339</v>
      </c>
      <c r="F25" s="1142">
        <v>1425.1310000000001</v>
      </c>
      <c r="G25" s="1140">
        <v>0</v>
      </c>
      <c r="H25" s="1141">
        <v>2.1379999999999999</v>
      </c>
      <c r="I25" s="1141">
        <v>0</v>
      </c>
      <c r="J25" s="1142">
        <v>6.3E-2</v>
      </c>
      <c r="K25" s="1143">
        <v>377.23399999999998</v>
      </c>
      <c r="L25" s="1141">
        <v>369.56200000000001</v>
      </c>
      <c r="M25" s="1141">
        <v>35</v>
      </c>
      <c r="N25" s="1183">
        <v>34.168999999999997</v>
      </c>
      <c r="O25" s="1184">
        <v>21994.54</v>
      </c>
      <c r="P25" s="1141">
        <v>21861.757000000001</v>
      </c>
      <c r="Q25" s="1141">
        <v>1373</v>
      </c>
      <c r="R25" s="1146">
        <v>1459.3630000000003</v>
      </c>
    </row>
    <row r="26" spans="2:18" ht="14.25">
      <c r="B26" s="1139" t="s">
        <v>765</v>
      </c>
      <c r="C26" s="1140">
        <v>246.58500000000001</v>
      </c>
      <c r="D26" s="1141">
        <v>232.07900000000001</v>
      </c>
      <c r="E26" s="1141">
        <v>45</v>
      </c>
      <c r="F26" s="1142">
        <v>44.152000000000001</v>
      </c>
      <c r="G26" s="1140">
        <v>3204.3229999999999</v>
      </c>
      <c r="H26" s="1141">
        <v>3035.8139999999999</v>
      </c>
      <c r="I26" s="1141">
        <v>129</v>
      </c>
      <c r="J26" s="1142">
        <v>123.93</v>
      </c>
      <c r="K26" s="1143">
        <v>520.93700000000001</v>
      </c>
      <c r="L26" s="1141">
        <v>518.15300000000002</v>
      </c>
      <c r="M26" s="1141">
        <v>71</v>
      </c>
      <c r="N26" s="1183">
        <v>74.445999999999998</v>
      </c>
      <c r="O26" s="1184">
        <v>3971.8449999999998</v>
      </c>
      <c r="P26" s="1141">
        <v>3786.0459999999998</v>
      </c>
      <c r="Q26" s="1141">
        <v>244</v>
      </c>
      <c r="R26" s="1146">
        <v>242.52799999999999</v>
      </c>
    </row>
    <row r="27" spans="2:18" ht="15" thickBot="1">
      <c r="B27" s="1147" t="s">
        <v>813</v>
      </c>
      <c r="C27" s="1140">
        <v>186.51400000000001</v>
      </c>
      <c r="D27" s="1141">
        <v>168.52199999999999</v>
      </c>
      <c r="E27" s="1149">
        <v>91</v>
      </c>
      <c r="F27" s="1142">
        <v>89.557000000000002</v>
      </c>
      <c r="G27" s="1140">
        <v>201.464</v>
      </c>
      <c r="H27" s="1141">
        <v>201.04300000000001</v>
      </c>
      <c r="I27" s="1141">
        <v>54</v>
      </c>
      <c r="J27" s="1142">
        <v>49.908000000000001</v>
      </c>
      <c r="K27" s="1143">
        <v>591.98400000000004</v>
      </c>
      <c r="L27" s="1141">
        <v>665.69899999999996</v>
      </c>
      <c r="M27" s="1141">
        <v>51</v>
      </c>
      <c r="N27" s="1183">
        <v>66.144000000000005</v>
      </c>
      <c r="O27" s="1176">
        <v>979.96199999999999</v>
      </c>
      <c r="P27" s="1177">
        <v>1035.2639999999999</v>
      </c>
      <c r="Q27" s="1177">
        <v>195</v>
      </c>
      <c r="R27" s="1155">
        <v>205.60900000000001</v>
      </c>
    </row>
    <row r="28" spans="2:18" ht="15" thickBot="1">
      <c r="B28" s="1185" t="s">
        <v>800</v>
      </c>
      <c r="C28" s="1186">
        <v>1268.6099999999999</v>
      </c>
      <c r="D28" s="1187">
        <v>1218.769</v>
      </c>
      <c r="E28" s="1187">
        <v>132</v>
      </c>
      <c r="F28" s="1188">
        <v>130.477</v>
      </c>
      <c r="G28" s="1186">
        <v>1179.2180000000001</v>
      </c>
      <c r="H28" s="1189">
        <v>979.17700000000002</v>
      </c>
      <c r="I28" s="1189">
        <v>136</v>
      </c>
      <c r="J28" s="1190">
        <v>163.50399999999999</v>
      </c>
      <c r="K28" s="1191">
        <v>731.05499999999995</v>
      </c>
      <c r="L28" s="1187">
        <v>956.58799999999997</v>
      </c>
      <c r="M28" s="1187">
        <v>22</v>
      </c>
      <c r="N28" s="1187">
        <v>26.36</v>
      </c>
      <c r="O28" s="1192">
        <v>3178.8829999999998</v>
      </c>
      <c r="P28" s="1193">
        <v>3154.5340000000001</v>
      </c>
      <c r="Q28" s="1193">
        <v>290</v>
      </c>
      <c r="R28" s="1190">
        <v>320.34100000000001</v>
      </c>
    </row>
    <row r="29" spans="2:18" ht="15.75" thickTop="1" thickBot="1">
      <c r="B29" s="1194" t="s">
        <v>801</v>
      </c>
      <c r="C29" s="1195">
        <v>146501.54300000001</v>
      </c>
      <c r="D29" s="1195">
        <v>151750.02100000001</v>
      </c>
      <c r="E29" s="1195">
        <v>10532</v>
      </c>
      <c r="F29" s="1196">
        <v>10613.124</v>
      </c>
      <c r="G29" s="1197">
        <v>76519.463000000003</v>
      </c>
      <c r="H29" s="1195">
        <v>74136.835999999996</v>
      </c>
      <c r="I29" s="1195">
        <v>4856</v>
      </c>
      <c r="J29" s="1196">
        <v>5064.683</v>
      </c>
      <c r="K29" s="1197">
        <v>98483.872000000003</v>
      </c>
      <c r="L29" s="1195">
        <v>103534.09699999999</v>
      </c>
      <c r="M29" s="1195">
        <v>4921</v>
      </c>
      <c r="N29" s="1195">
        <v>5212.7169999999987</v>
      </c>
      <c r="O29" s="1198">
        <v>321504.87800000003</v>
      </c>
      <c r="P29" s="1199">
        <v>329420.95400000003</v>
      </c>
      <c r="Q29" s="1199">
        <v>20308</v>
      </c>
      <c r="R29" s="1196">
        <v>20890.523999999998</v>
      </c>
    </row>
  </sheetData>
  <mergeCells count="16">
    <mergeCell ref="Q1:R1"/>
    <mergeCell ref="E7:F7"/>
    <mergeCell ref="G7:H7"/>
    <mergeCell ref="I7:J7"/>
    <mergeCell ref="K7:L7"/>
    <mergeCell ref="M7:N7"/>
    <mergeCell ref="O7:P7"/>
    <mergeCell ref="B3:R3"/>
    <mergeCell ref="P5:R5"/>
    <mergeCell ref="B6:B8"/>
    <mergeCell ref="C6:F6"/>
    <mergeCell ref="G6:J6"/>
    <mergeCell ref="K6:N6"/>
    <mergeCell ref="O6:R6"/>
    <mergeCell ref="C7:D7"/>
    <mergeCell ref="Q7:R7"/>
  </mergeCells>
  <pageMargins left="0.7" right="0.7" top="0.75" bottom="0.75" header="0.3" footer="0.3"/>
  <pageSetup paperSize="9" scale="70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31"/>
  <sheetViews>
    <sheetView topLeftCell="A13" workbookViewId="0">
      <selection activeCell="U37" sqref="U37"/>
    </sheetView>
  </sheetViews>
  <sheetFormatPr defaultRowHeight="14.25"/>
  <cols>
    <col min="1" max="1" width="9.140625" style="1249"/>
    <col min="2" max="2" width="19.5703125" style="1249" customWidth="1"/>
    <col min="3" max="22" width="9.140625" style="1249"/>
    <col min="23" max="23" width="11.42578125" style="1249" customWidth="1"/>
    <col min="24" max="24" width="11.5703125" style="1249" customWidth="1"/>
    <col min="25" max="26" width="11.28515625" style="1249" bestFit="1" customWidth="1"/>
    <col min="27" max="16384" width="9.140625" style="1249"/>
  </cols>
  <sheetData>
    <row r="1" spans="2:26">
      <c r="Y1" s="1656" t="s">
        <v>827</v>
      </c>
      <c r="Z1" s="1656"/>
    </row>
    <row r="3" spans="2:26" ht="15" customHeight="1">
      <c r="B3" s="1662" t="s">
        <v>816</v>
      </c>
      <c r="C3" s="1662"/>
      <c r="D3" s="1662"/>
      <c r="E3" s="1662"/>
      <c r="F3" s="1662"/>
      <c r="G3" s="1662"/>
      <c r="H3" s="1662"/>
      <c r="I3" s="1662"/>
      <c r="J3" s="1662"/>
      <c r="K3" s="1662"/>
      <c r="L3" s="1662"/>
      <c r="M3" s="1662"/>
      <c r="N3" s="1662"/>
      <c r="O3" s="1662"/>
      <c r="P3" s="1662"/>
      <c r="Q3" s="1662"/>
      <c r="R3" s="1662"/>
      <c r="S3" s="1662"/>
      <c r="T3" s="1662"/>
      <c r="U3" s="1662"/>
      <c r="V3" s="1662"/>
      <c r="W3" s="1662"/>
      <c r="X3" s="1662"/>
      <c r="Y3" s="1662"/>
      <c r="Z3" s="1662"/>
    </row>
    <row r="4" spans="2:26" ht="15" customHeight="1">
      <c r="B4" s="1250"/>
      <c r="C4" s="1250"/>
      <c r="D4" s="1250"/>
      <c r="E4" s="1250"/>
      <c r="F4" s="1250"/>
      <c r="G4" s="1250"/>
      <c r="H4" s="1250"/>
      <c r="I4" s="1250"/>
      <c r="J4" s="1250"/>
      <c r="K4" s="1250"/>
      <c r="L4" s="1250"/>
      <c r="M4" s="1250"/>
      <c r="N4" s="1250"/>
      <c r="O4" s="1250"/>
      <c r="P4" s="1250"/>
      <c r="Q4" s="1250"/>
      <c r="R4" s="1250"/>
      <c r="S4" s="1250"/>
      <c r="T4" s="1250"/>
      <c r="U4" s="1250"/>
      <c r="V4" s="1250"/>
      <c r="W4" s="1250"/>
      <c r="X4" s="1250"/>
      <c r="Y4" s="1250"/>
      <c r="Z4" s="1250"/>
    </row>
    <row r="5" spans="2:26" ht="15.75" customHeight="1" thickBot="1">
      <c r="Y5" s="1669" t="s">
        <v>1</v>
      </c>
      <c r="Z5" s="1669"/>
    </row>
    <row r="6" spans="2:26" ht="60" customHeight="1" thickBot="1">
      <c r="B6" s="1201"/>
      <c r="C6" s="1663" t="s">
        <v>817</v>
      </c>
      <c r="D6" s="1663"/>
      <c r="E6" s="1663"/>
      <c r="F6" s="1663"/>
      <c r="G6" s="1651"/>
      <c r="H6" s="1664" t="s">
        <v>818</v>
      </c>
      <c r="I6" s="1665"/>
      <c r="J6" s="1665"/>
      <c r="K6" s="1665"/>
      <c r="L6" s="1666"/>
      <c r="M6" s="1653" t="s">
        <v>819</v>
      </c>
      <c r="N6" s="1663"/>
      <c r="O6" s="1663"/>
      <c r="P6" s="1663"/>
      <c r="Q6" s="1663"/>
      <c r="R6" s="1663" t="s">
        <v>820</v>
      </c>
      <c r="S6" s="1663"/>
      <c r="T6" s="1663"/>
      <c r="U6" s="1663"/>
      <c r="V6" s="1651"/>
      <c r="W6" s="1648" t="s">
        <v>783</v>
      </c>
      <c r="X6" s="1650"/>
      <c r="Y6" s="1667" t="s">
        <v>821</v>
      </c>
      <c r="Z6" s="1668"/>
    </row>
    <row r="7" spans="2:26" ht="15" thickBot="1">
      <c r="B7" s="1203"/>
      <c r="C7" s="1202" t="s">
        <v>822</v>
      </c>
      <c r="D7" s="1202" t="s">
        <v>823</v>
      </c>
      <c r="E7" s="1202" t="s">
        <v>824</v>
      </c>
      <c r="F7" s="1202" t="s">
        <v>825</v>
      </c>
      <c r="G7" s="1067" t="s">
        <v>826</v>
      </c>
      <c r="H7" s="1204" t="s">
        <v>822</v>
      </c>
      <c r="I7" s="1205" t="s">
        <v>823</v>
      </c>
      <c r="J7" s="1205" t="s">
        <v>824</v>
      </c>
      <c r="K7" s="1205" t="s">
        <v>825</v>
      </c>
      <c r="L7" s="1206" t="s">
        <v>826</v>
      </c>
      <c r="M7" s="1122" t="s">
        <v>822</v>
      </c>
      <c r="N7" s="1205" t="s">
        <v>823</v>
      </c>
      <c r="O7" s="1205" t="s">
        <v>824</v>
      </c>
      <c r="P7" s="1205" t="s">
        <v>825</v>
      </c>
      <c r="Q7" s="1123" t="s">
        <v>826</v>
      </c>
      <c r="R7" s="1202" t="s">
        <v>822</v>
      </c>
      <c r="S7" s="1202" t="s">
        <v>823</v>
      </c>
      <c r="T7" s="1202" t="s">
        <v>824</v>
      </c>
      <c r="U7" s="1202" t="s">
        <v>825</v>
      </c>
      <c r="V7" s="1067" t="s">
        <v>826</v>
      </c>
      <c r="W7" s="1235">
        <v>40633</v>
      </c>
      <c r="X7" s="1236">
        <v>40724</v>
      </c>
      <c r="Y7" s="1235">
        <v>40633</v>
      </c>
      <c r="Z7" s="1236">
        <v>40724</v>
      </c>
    </row>
    <row r="8" spans="2:26" ht="39" thickBot="1">
      <c r="B8" s="1202" t="s">
        <v>784</v>
      </c>
      <c r="C8" s="1178">
        <v>111416.93</v>
      </c>
      <c r="D8" s="1128">
        <v>17728.958999999999</v>
      </c>
      <c r="E8" s="1128">
        <v>5371.518</v>
      </c>
      <c r="F8" s="1128">
        <v>2406.366</v>
      </c>
      <c r="G8" s="1179">
        <v>8408.8369999999995</v>
      </c>
      <c r="H8" s="1178">
        <v>114364.224</v>
      </c>
      <c r="I8" s="1128">
        <v>16941.37</v>
      </c>
      <c r="J8" s="1128">
        <v>6738.7449999999999</v>
      </c>
      <c r="K8" s="1128">
        <v>2841.239</v>
      </c>
      <c r="L8" s="1129">
        <v>8420.1640000000007</v>
      </c>
      <c r="M8" s="1207">
        <v>1075.2059999999999</v>
      </c>
      <c r="N8" s="1128">
        <v>2082.2559999999999</v>
      </c>
      <c r="O8" s="1128">
        <v>1467.521</v>
      </c>
      <c r="P8" s="1128">
        <v>1436.15</v>
      </c>
      <c r="Q8" s="1207">
        <v>8028.1750000000002</v>
      </c>
      <c r="R8" s="1178">
        <v>1102.328</v>
      </c>
      <c r="S8" s="1130">
        <v>2024.838</v>
      </c>
      <c r="T8" s="1130">
        <v>1801.7070000000001</v>
      </c>
      <c r="U8" s="1130">
        <v>1666.9490000000001</v>
      </c>
      <c r="V8" s="1130">
        <v>8006.4660000000003</v>
      </c>
      <c r="W8" s="1237">
        <v>145332.61000000002</v>
      </c>
      <c r="X8" s="1237">
        <v>149305.742</v>
      </c>
      <c r="Y8" s="1237">
        <v>14089.308000000001</v>
      </c>
      <c r="Z8" s="1237">
        <v>14602.288</v>
      </c>
    </row>
    <row r="9" spans="2:26" ht="38.25">
      <c r="B9" s="1208" t="s">
        <v>785</v>
      </c>
      <c r="C9" s="1209">
        <v>2945.5520000000001</v>
      </c>
      <c r="D9" s="1210">
        <v>749.32399999999996</v>
      </c>
      <c r="E9" s="1210">
        <v>186.26</v>
      </c>
      <c r="F9" s="1210">
        <v>56.143000000000001</v>
      </c>
      <c r="G9" s="1211">
        <v>420.21100000000001</v>
      </c>
      <c r="H9" s="1209">
        <v>2919.123</v>
      </c>
      <c r="I9" s="1210">
        <v>771.91300000000001</v>
      </c>
      <c r="J9" s="1210">
        <v>212.827</v>
      </c>
      <c r="K9" s="1210">
        <v>56.27</v>
      </c>
      <c r="L9" s="1169">
        <v>430.262</v>
      </c>
      <c r="M9" s="1212">
        <v>30.864999999999998</v>
      </c>
      <c r="N9" s="1210">
        <v>95.765000000000001</v>
      </c>
      <c r="O9" s="1210">
        <v>47.231999999999999</v>
      </c>
      <c r="P9" s="1210">
        <v>28.263000000000002</v>
      </c>
      <c r="Q9" s="1213">
        <v>369.09800000000001</v>
      </c>
      <c r="R9" s="1211">
        <v>30.875</v>
      </c>
      <c r="S9" s="1211">
        <v>99.344999999999999</v>
      </c>
      <c r="T9" s="1211">
        <v>53.524000000000001</v>
      </c>
      <c r="U9" s="1211">
        <v>28.216999999999999</v>
      </c>
      <c r="V9" s="1211">
        <v>393.774</v>
      </c>
      <c r="W9" s="1238">
        <v>4357.4900000000007</v>
      </c>
      <c r="X9" s="1238">
        <v>4390.3950000000004</v>
      </c>
      <c r="Y9" s="1239">
        <v>571.22299999999996</v>
      </c>
      <c r="Z9" s="1238">
        <v>605.73500000000001</v>
      </c>
    </row>
    <row r="10" spans="2:26">
      <c r="B10" s="1214" t="s">
        <v>786</v>
      </c>
      <c r="C10" s="1215">
        <v>37865.942999999999</v>
      </c>
      <c r="D10" s="1145">
        <v>4154.326</v>
      </c>
      <c r="E10" s="1145">
        <v>2979.6909999999998</v>
      </c>
      <c r="F10" s="1145">
        <v>993.78</v>
      </c>
      <c r="G10" s="1216">
        <v>4648.8760000000002</v>
      </c>
      <c r="H10" s="1215">
        <v>39159.898000000001</v>
      </c>
      <c r="I10" s="1145">
        <v>3925.6410000000001</v>
      </c>
      <c r="J10" s="1145">
        <v>3485.665</v>
      </c>
      <c r="K10" s="1145">
        <v>1016.499</v>
      </c>
      <c r="L10" s="1146">
        <v>4515.7849999999999</v>
      </c>
      <c r="M10" s="1217">
        <v>333.59800000000001</v>
      </c>
      <c r="N10" s="1145">
        <v>453.25900000000001</v>
      </c>
      <c r="O10" s="1145">
        <v>816.947</v>
      </c>
      <c r="P10" s="1145">
        <v>533.42100000000005</v>
      </c>
      <c r="Q10" s="1218">
        <v>4464.2209999999995</v>
      </c>
      <c r="R10" s="1216">
        <v>351.95100000000002</v>
      </c>
      <c r="S10" s="1216">
        <v>433.31799999999998</v>
      </c>
      <c r="T10" s="1216">
        <v>937.07799999999997</v>
      </c>
      <c r="U10" s="1216">
        <v>553.02</v>
      </c>
      <c r="V10" s="1216">
        <v>4308.7049999999999</v>
      </c>
      <c r="W10" s="1240">
        <v>50642.615999999995</v>
      </c>
      <c r="X10" s="1240">
        <v>52103.488000000012</v>
      </c>
      <c r="Y10" s="1241">
        <v>6601.4459999999999</v>
      </c>
      <c r="Z10" s="1240">
        <v>6584.0720000000001</v>
      </c>
    </row>
    <row r="11" spans="2:26">
      <c r="B11" s="1214" t="s">
        <v>787</v>
      </c>
      <c r="C11" s="1215">
        <v>13642.253000000001</v>
      </c>
      <c r="D11" s="1145">
        <v>2123.8209999999999</v>
      </c>
      <c r="E11" s="1145">
        <v>192.41399999999999</v>
      </c>
      <c r="F11" s="1145">
        <v>82.942999999999998</v>
      </c>
      <c r="G11" s="1216">
        <v>588.97799999999995</v>
      </c>
      <c r="H11" s="1215">
        <v>14184.171</v>
      </c>
      <c r="I11" s="1145">
        <v>1728.579</v>
      </c>
      <c r="J11" s="1145">
        <v>517.73099999999999</v>
      </c>
      <c r="K11" s="1145">
        <v>149.88800000000001</v>
      </c>
      <c r="L11" s="1146">
        <v>611.64499999999998</v>
      </c>
      <c r="M11" s="1217">
        <v>109.04</v>
      </c>
      <c r="N11" s="1145">
        <v>303.77800000000002</v>
      </c>
      <c r="O11" s="1145">
        <v>49.737000000000002</v>
      </c>
      <c r="P11" s="1145">
        <v>47.262</v>
      </c>
      <c r="Q11" s="1218">
        <v>572.47</v>
      </c>
      <c r="R11" s="1216">
        <v>111.59099999999999</v>
      </c>
      <c r="S11" s="1216">
        <v>216.53399999999999</v>
      </c>
      <c r="T11" s="1216">
        <v>153.49600000000001</v>
      </c>
      <c r="U11" s="1216">
        <v>81.037999999999997</v>
      </c>
      <c r="V11" s="1216">
        <v>592.62699999999995</v>
      </c>
      <c r="W11" s="1240">
        <v>16630.409</v>
      </c>
      <c r="X11" s="1240">
        <v>17192.013999999999</v>
      </c>
      <c r="Y11" s="1241">
        <v>1082.287</v>
      </c>
      <c r="Z11" s="1240">
        <v>1155.2859999999998</v>
      </c>
    </row>
    <row r="12" spans="2:26" ht="25.5">
      <c r="B12" s="1214" t="s">
        <v>788</v>
      </c>
      <c r="C12" s="1215">
        <v>37404.305</v>
      </c>
      <c r="D12" s="1145">
        <v>5400.3649999999998</v>
      </c>
      <c r="E12" s="1145">
        <v>585.67499999999995</v>
      </c>
      <c r="F12" s="1145">
        <v>462.47899999999998</v>
      </c>
      <c r="G12" s="1216">
        <v>1805.5239999999999</v>
      </c>
      <c r="H12" s="1215">
        <v>38230.546000000002</v>
      </c>
      <c r="I12" s="1145">
        <v>5251.491</v>
      </c>
      <c r="J12" s="1145">
        <v>1237.586</v>
      </c>
      <c r="K12" s="1145">
        <v>452.07499999999999</v>
      </c>
      <c r="L12" s="1146">
        <v>1899.288</v>
      </c>
      <c r="M12" s="1217">
        <v>392.50799999999998</v>
      </c>
      <c r="N12" s="1145">
        <v>572.23699999999997</v>
      </c>
      <c r="O12" s="1145">
        <v>158.39400000000001</v>
      </c>
      <c r="P12" s="1145">
        <v>250.51</v>
      </c>
      <c r="Q12" s="1218">
        <v>1727.605</v>
      </c>
      <c r="R12" s="1216">
        <v>403.47399999999999</v>
      </c>
      <c r="S12" s="1216">
        <v>613.62800000000004</v>
      </c>
      <c r="T12" s="1216">
        <v>326.983</v>
      </c>
      <c r="U12" s="1216">
        <v>249.31</v>
      </c>
      <c r="V12" s="1216">
        <v>1796.665</v>
      </c>
      <c r="W12" s="1240">
        <v>45658.347999999998</v>
      </c>
      <c r="X12" s="1240">
        <v>47070.986000000004</v>
      </c>
      <c r="Y12" s="1241">
        <v>3101.2539999999999</v>
      </c>
      <c r="Z12" s="1240">
        <v>3390.0600000000004</v>
      </c>
    </row>
    <row r="13" spans="2:26" ht="51">
      <c r="B13" s="1139" t="s">
        <v>789</v>
      </c>
      <c r="C13" s="1215">
        <v>2462.4960000000001</v>
      </c>
      <c r="D13" s="1145">
        <v>339.51600000000002</v>
      </c>
      <c r="E13" s="1145">
        <v>499.66399999999999</v>
      </c>
      <c r="F13" s="1145">
        <v>372.05900000000003</v>
      </c>
      <c r="G13" s="1216">
        <v>170.17099999999999</v>
      </c>
      <c r="H13" s="1251">
        <v>2285.0100000000002</v>
      </c>
      <c r="I13" s="1252">
        <v>410.66</v>
      </c>
      <c r="J13" s="1252">
        <v>194.98400000000001</v>
      </c>
      <c r="K13" s="1252">
        <v>701.37199999999996</v>
      </c>
      <c r="L13" s="1253">
        <v>166.77099999999999</v>
      </c>
      <c r="M13" s="1217">
        <v>34.707999999999998</v>
      </c>
      <c r="N13" s="1145">
        <v>40.270000000000003</v>
      </c>
      <c r="O13" s="1145">
        <v>149.28100000000001</v>
      </c>
      <c r="P13" s="1145">
        <v>274.23</v>
      </c>
      <c r="Q13" s="1218">
        <v>159.35300000000001</v>
      </c>
      <c r="R13" s="1216">
        <v>25.721</v>
      </c>
      <c r="S13" s="1216">
        <v>45.537999999999997</v>
      </c>
      <c r="T13" s="1216">
        <v>49.180999999999997</v>
      </c>
      <c r="U13" s="1216">
        <v>439.03100000000001</v>
      </c>
      <c r="V13" s="1216">
        <v>159.25399999999999</v>
      </c>
      <c r="W13" s="1240">
        <v>3843.9060000000004</v>
      </c>
      <c r="X13" s="1240">
        <v>3758.797</v>
      </c>
      <c r="Y13" s="1241">
        <v>657.8420000000001</v>
      </c>
      <c r="Z13" s="1240">
        <v>718.72500000000002</v>
      </c>
    </row>
    <row r="14" spans="2:26" ht="25.5">
      <c r="B14" s="1139" t="s">
        <v>790</v>
      </c>
      <c r="C14" s="1215">
        <v>6993.567</v>
      </c>
      <c r="D14" s="1145">
        <v>767.23299999999995</v>
      </c>
      <c r="E14" s="1145">
        <v>306.71100000000001</v>
      </c>
      <c r="F14" s="1145">
        <v>45.667000000000002</v>
      </c>
      <c r="G14" s="1216">
        <v>342.66399999999999</v>
      </c>
      <c r="H14" s="1215">
        <v>7019.8370000000004</v>
      </c>
      <c r="I14" s="1145">
        <v>860.51800000000003</v>
      </c>
      <c r="J14" s="1145">
        <v>398.44900000000001</v>
      </c>
      <c r="K14" s="1145">
        <v>58.56</v>
      </c>
      <c r="L14" s="1146">
        <v>355.52499999999998</v>
      </c>
      <c r="M14" s="1217">
        <v>52.606000000000002</v>
      </c>
      <c r="N14" s="1145">
        <v>87.882999999999996</v>
      </c>
      <c r="O14" s="1145">
        <v>79.625</v>
      </c>
      <c r="P14" s="1145">
        <v>23.518000000000001</v>
      </c>
      <c r="Q14" s="1218">
        <v>315.65800000000002</v>
      </c>
      <c r="R14" s="1216">
        <v>53.106999999999999</v>
      </c>
      <c r="S14" s="1216">
        <v>96.409000000000006</v>
      </c>
      <c r="T14" s="1216">
        <v>104.42700000000001</v>
      </c>
      <c r="U14" s="1216">
        <v>30.013000000000002</v>
      </c>
      <c r="V14" s="1216">
        <v>325.928</v>
      </c>
      <c r="W14" s="1240">
        <v>8455.8420000000006</v>
      </c>
      <c r="X14" s="1240">
        <v>8692.8889999999992</v>
      </c>
      <c r="Y14" s="1241">
        <v>559.29</v>
      </c>
      <c r="Z14" s="1240">
        <v>609.88400000000001</v>
      </c>
    </row>
    <row r="15" spans="2:26" ht="25.5">
      <c r="B15" s="1139" t="s">
        <v>791</v>
      </c>
      <c r="C15" s="1215">
        <v>1504.431</v>
      </c>
      <c r="D15" s="1145">
        <v>528.63599999999997</v>
      </c>
      <c r="E15" s="1145">
        <v>92.004999999999995</v>
      </c>
      <c r="F15" s="1145">
        <v>15.666</v>
      </c>
      <c r="G15" s="1216">
        <v>156.96199999999999</v>
      </c>
      <c r="H15" s="1215">
        <v>1511.0150000000001</v>
      </c>
      <c r="I15" s="1145">
        <v>2108.4580000000001</v>
      </c>
      <c r="J15" s="1145">
        <v>164.339</v>
      </c>
      <c r="K15" s="1145">
        <v>344.05599999999998</v>
      </c>
      <c r="L15" s="1146">
        <v>76.894000000000005</v>
      </c>
      <c r="M15" s="1217">
        <v>11.124000000000001</v>
      </c>
      <c r="N15" s="1145">
        <v>267.69200000000001</v>
      </c>
      <c r="O15" s="1145">
        <v>40.03</v>
      </c>
      <c r="P15" s="1145">
        <v>244.18899999999999</v>
      </c>
      <c r="Q15" s="1218">
        <v>76.768000000000001</v>
      </c>
      <c r="R15" s="1216">
        <v>18.326000000000001</v>
      </c>
      <c r="S15" s="1216">
        <v>274.70400000000001</v>
      </c>
      <c r="T15" s="1216">
        <v>41.363999999999997</v>
      </c>
      <c r="U15" s="1216">
        <v>253.482</v>
      </c>
      <c r="V15" s="1216">
        <v>76.846999999999994</v>
      </c>
      <c r="W15" s="1240">
        <v>2297.7000000000003</v>
      </c>
      <c r="X15" s="1240">
        <v>4204.7619999999997</v>
      </c>
      <c r="Y15" s="1241">
        <v>639.803</v>
      </c>
      <c r="Z15" s="1240">
        <v>664.72299999999996</v>
      </c>
    </row>
    <row r="16" spans="2:26" ht="15" thickBot="1">
      <c r="B16" s="1214" t="s">
        <v>792</v>
      </c>
      <c r="C16" s="1215">
        <v>8598.3830000000016</v>
      </c>
      <c r="D16" s="1145">
        <v>3665.737999999998</v>
      </c>
      <c r="E16" s="1145">
        <v>529.09800000000007</v>
      </c>
      <c r="F16" s="1145">
        <v>377.62899999999996</v>
      </c>
      <c r="G16" s="1216">
        <v>275.45099999999911</v>
      </c>
      <c r="H16" s="1219">
        <v>9054.6239999999998</v>
      </c>
      <c r="I16" s="1220">
        <v>1884.11</v>
      </c>
      <c r="J16" s="1220">
        <v>527.16399999999999</v>
      </c>
      <c r="K16" s="1220">
        <v>62.518999999999998</v>
      </c>
      <c r="L16" s="1155">
        <v>363.99400000000003</v>
      </c>
      <c r="M16" s="1217">
        <v>110.75700000000001</v>
      </c>
      <c r="N16" s="1145">
        <v>261.37200000000001</v>
      </c>
      <c r="O16" s="1145">
        <v>126.27500000000001</v>
      </c>
      <c r="P16" s="1145">
        <v>34.756999999999998</v>
      </c>
      <c r="Q16" s="1218">
        <v>343.00200000000001</v>
      </c>
      <c r="R16" s="1221">
        <v>107.283</v>
      </c>
      <c r="S16" s="1221">
        <v>245.36199999999999</v>
      </c>
      <c r="T16" s="1221">
        <v>135.654</v>
      </c>
      <c r="U16" s="1221">
        <v>32.838000000000001</v>
      </c>
      <c r="V16" s="1221">
        <v>352.666</v>
      </c>
      <c r="W16" s="1242">
        <v>83455</v>
      </c>
      <c r="X16" s="1242">
        <v>11892.411000000002</v>
      </c>
      <c r="Y16" s="1243">
        <v>876.16300000000001</v>
      </c>
      <c r="Z16" s="1242">
        <v>873.803</v>
      </c>
    </row>
    <row r="17" spans="2:26" ht="39" thickBot="1">
      <c r="B17" s="1202" t="s">
        <v>793</v>
      </c>
      <c r="C17" s="1178">
        <v>88612.891999999993</v>
      </c>
      <c r="D17" s="1128">
        <v>732.95300000000009</v>
      </c>
      <c r="E17" s="1128">
        <v>251.39599999999999</v>
      </c>
      <c r="F17" s="1128">
        <v>2.8319999999999999</v>
      </c>
      <c r="G17" s="1179">
        <v>231.685</v>
      </c>
      <c r="H17" s="1178">
        <v>90188.391000000003</v>
      </c>
      <c r="I17" s="1128">
        <v>838.26900000000001</v>
      </c>
      <c r="J17" s="1128">
        <v>222.422</v>
      </c>
      <c r="K17" s="1128">
        <v>1.391</v>
      </c>
      <c r="L17" s="1129">
        <v>251.93100000000001</v>
      </c>
      <c r="M17" s="1207">
        <v>37.416999999999994</v>
      </c>
      <c r="N17" s="1128">
        <v>130.898</v>
      </c>
      <c r="O17" s="1128">
        <v>117.99799999999999</v>
      </c>
      <c r="P17" s="1128">
        <v>1.4789999999999999</v>
      </c>
      <c r="Q17" s="1222">
        <v>229.10500000000002</v>
      </c>
      <c r="R17" s="1178">
        <v>36.223999999999997</v>
      </c>
      <c r="S17" s="1128">
        <v>142.41399999999999</v>
      </c>
      <c r="T17" s="1128">
        <v>107.88</v>
      </c>
      <c r="U17" s="1128">
        <v>0.73799999999999999</v>
      </c>
      <c r="V17" s="1128">
        <v>243.959</v>
      </c>
      <c r="W17" s="1237">
        <v>89831.757999999973</v>
      </c>
      <c r="X17" s="1237">
        <v>91502.40400000001</v>
      </c>
      <c r="Y17" s="1244">
        <v>516.89699999999993</v>
      </c>
      <c r="Z17" s="1245">
        <v>531.21500000000003</v>
      </c>
    </row>
    <row r="18" spans="2:26">
      <c r="B18" s="1208" t="s">
        <v>794</v>
      </c>
      <c r="C18" s="1209">
        <v>71401.067999999999</v>
      </c>
      <c r="D18" s="1210">
        <v>731.02200000000005</v>
      </c>
      <c r="E18" s="1210">
        <v>250.99299999999999</v>
      </c>
      <c r="F18" s="1210">
        <v>2.823</v>
      </c>
      <c r="G18" s="1211">
        <v>231.44</v>
      </c>
      <c r="H18" s="1209">
        <v>75051.486999999994</v>
      </c>
      <c r="I18" s="1210">
        <v>836.66499999999996</v>
      </c>
      <c r="J18" s="1210">
        <v>221.83699999999999</v>
      </c>
      <c r="K18" s="1210">
        <v>1.3740000000000001</v>
      </c>
      <c r="L18" s="1169">
        <v>251.64500000000001</v>
      </c>
      <c r="M18" s="1212">
        <v>35.540999999999997</v>
      </c>
      <c r="N18" s="1210">
        <v>130.61199999999999</v>
      </c>
      <c r="O18" s="1210">
        <v>117.84399999999999</v>
      </c>
      <c r="P18" s="1210">
        <v>1.474</v>
      </c>
      <c r="Q18" s="1213">
        <v>228.876</v>
      </c>
      <c r="R18" s="1211">
        <v>34.158000000000001</v>
      </c>
      <c r="S18" s="1210">
        <v>142.14099999999999</v>
      </c>
      <c r="T18" s="1210">
        <v>107.72499999999999</v>
      </c>
      <c r="U18" s="1210">
        <v>0.72599999999999998</v>
      </c>
      <c r="V18" s="1212">
        <v>243.679</v>
      </c>
      <c r="W18" s="1238">
        <v>72617.346000000005</v>
      </c>
      <c r="X18" s="1115">
        <v>76363.007999999987</v>
      </c>
      <c r="Y18" s="1239">
        <v>514.34699999999998</v>
      </c>
      <c r="Z18" s="1239">
        <v>528.42899999999997</v>
      </c>
    </row>
    <row r="19" spans="2:26" ht="26.25" thickBot="1">
      <c r="B19" s="1214" t="s">
        <v>795</v>
      </c>
      <c r="C19" s="1215">
        <v>17211.824000000001</v>
      </c>
      <c r="D19" s="1145">
        <v>1.931</v>
      </c>
      <c r="E19" s="1145">
        <v>0.40300000000000002</v>
      </c>
      <c r="F19" s="1145">
        <v>8.9999999999999993E-3</v>
      </c>
      <c r="G19" s="1216">
        <v>0.245</v>
      </c>
      <c r="H19" s="1219">
        <v>15136.904</v>
      </c>
      <c r="I19" s="1220">
        <v>1.6040000000000001</v>
      </c>
      <c r="J19" s="1220">
        <v>0.58499999999999996</v>
      </c>
      <c r="K19" s="1220">
        <v>1.7000000000000001E-2</v>
      </c>
      <c r="L19" s="1155">
        <v>0.28599999999999998</v>
      </c>
      <c r="M19" s="1217">
        <v>1.8759999999999999</v>
      </c>
      <c r="N19" s="1145">
        <v>0.28599999999999998</v>
      </c>
      <c r="O19" s="1145">
        <v>0.154</v>
      </c>
      <c r="P19" s="1145">
        <v>5.0000000000000001E-3</v>
      </c>
      <c r="Q19" s="1218">
        <v>0.22900000000000001</v>
      </c>
      <c r="R19" s="1221">
        <v>2.0659999999999998</v>
      </c>
      <c r="S19" s="1221">
        <v>0.27300000000000002</v>
      </c>
      <c r="T19" s="1221">
        <v>0.155</v>
      </c>
      <c r="U19" s="1221">
        <v>1.2E-2</v>
      </c>
      <c r="V19" s="1221">
        <v>0.28000000000000003</v>
      </c>
      <c r="W19" s="1242">
        <v>17214.411999999997</v>
      </c>
      <c r="X19" s="1248">
        <v>15139.395999999999</v>
      </c>
      <c r="Y19" s="1244">
        <v>2.5499999999999998</v>
      </c>
      <c r="Z19" s="1243">
        <v>2.786</v>
      </c>
    </row>
    <row r="20" spans="2:26" ht="15" thickBot="1">
      <c r="B20" s="1202" t="s">
        <v>796</v>
      </c>
      <c r="C20" s="1178">
        <v>73388.460000000006</v>
      </c>
      <c r="D20" s="1130">
        <v>3459.3789999999999</v>
      </c>
      <c r="E20" s="1130">
        <v>1593.0450000000001</v>
      </c>
      <c r="F20" s="1130">
        <v>1145.347</v>
      </c>
      <c r="G20" s="1207">
        <v>3575.3960000000002</v>
      </c>
      <c r="H20" s="1178">
        <v>76106.592999999993</v>
      </c>
      <c r="I20" s="1128">
        <v>3022.96</v>
      </c>
      <c r="J20" s="1128">
        <v>1562.519</v>
      </c>
      <c r="K20" s="1128">
        <v>1010.506</v>
      </c>
      <c r="L20" s="1129">
        <v>3755.6959999999999</v>
      </c>
      <c r="M20" s="1207">
        <v>578.69899999999996</v>
      </c>
      <c r="N20" s="1128">
        <v>364.77700000000004</v>
      </c>
      <c r="O20" s="1128">
        <v>475.48700000000002</v>
      </c>
      <c r="P20" s="1128">
        <v>601.45799999999997</v>
      </c>
      <c r="Q20" s="1222">
        <v>3391.7019999999998</v>
      </c>
      <c r="R20" s="1178">
        <v>614.09199999999998</v>
      </c>
      <c r="S20" s="1178">
        <v>319.81200000000001</v>
      </c>
      <c r="T20" s="1178">
        <v>443.53199999999998</v>
      </c>
      <c r="U20" s="1178">
        <v>535.41600000000005</v>
      </c>
      <c r="V20" s="1178">
        <v>3524.3890000000001</v>
      </c>
      <c r="W20" s="1237">
        <v>83161.626999999993</v>
      </c>
      <c r="X20" s="1237">
        <v>85458.27399999999</v>
      </c>
      <c r="Y20" s="1244">
        <v>5412.1229999999996</v>
      </c>
      <c r="Z20" s="1245">
        <v>5437.241</v>
      </c>
    </row>
    <row r="21" spans="2:26" ht="51">
      <c r="B21" s="1208" t="s">
        <v>797</v>
      </c>
      <c r="C21" s="1209">
        <v>15501.862999999999</v>
      </c>
      <c r="D21" s="1210">
        <v>1214.7619999999999</v>
      </c>
      <c r="E21" s="1210">
        <v>300.26400000000001</v>
      </c>
      <c r="F21" s="1210">
        <v>135.15799999999999</v>
      </c>
      <c r="G21" s="1211">
        <v>319.53699999999998</v>
      </c>
      <c r="H21" s="1209">
        <v>16365.287</v>
      </c>
      <c r="I21" s="1210">
        <v>1148.885</v>
      </c>
      <c r="J21" s="1210">
        <v>327.95699999999999</v>
      </c>
      <c r="K21" s="1210">
        <v>113.867</v>
      </c>
      <c r="L21" s="1169">
        <v>340.17500000000001</v>
      </c>
      <c r="M21" s="1212">
        <v>85.242000000000004</v>
      </c>
      <c r="N21" s="1210">
        <v>125.90900000000001</v>
      </c>
      <c r="O21" s="1210">
        <v>87.838999999999999</v>
      </c>
      <c r="P21" s="1210">
        <v>68.173000000000002</v>
      </c>
      <c r="Q21" s="1213">
        <v>277.947</v>
      </c>
      <c r="R21" s="1211">
        <v>95.325000000000003</v>
      </c>
      <c r="S21" s="1211">
        <v>117.93</v>
      </c>
      <c r="T21" s="1211">
        <v>83.501999999999995</v>
      </c>
      <c r="U21" s="1211">
        <v>57.555999999999997</v>
      </c>
      <c r="V21" s="1211">
        <v>296.62</v>
      </c>
      <c r="W21" s="1238">
        <v>17471.583999999999</v>
      </c>
      <c r="X21" s="1238">
        <v>18296.170999999995</v>
      </c>
      <c r="Y21" s="1239">
        <v>645.11</v>
      </c>
      <c r="Z21" s="1239">
        <v>650.93299999999999</v>
      </c>
    </row>
    <row r="22" spans="2:26" ht="25.5">
      <c r="B22" s="1214" t="s">
        <v>767</v>
      </c>
      <c r="C22" s="1215">
        <v>24627.01</v>
      </c>
      <c r="D22" s="1145">
        <v>1557.6869999999999</v>
      </c>
      <c r="E22" s="1145">
        <v>853.77200000000005</v>
      </c>
      <c r="F22" s="1145">
        <v>476.79700000000003</v>
      </c>
      <c r="G22" s="1216">
        <v>1793.9649999999999</v>
      </c>
      <c r="H22" s="1215">
        <v>26712.446</v>
      </c>
      <c r="I22" s="1145">
        <v>1205.9649999999999</v>
      </c>
      <c r="J22" s="1145">
        <v>793.11699999999996</v>
      </c>
      <c r="K22" s="1145">
        <v>411.952</v>
      </c>
      <c r="L22" s="1146">
        <v>1814.174</v>
      </c>
      <c r="M22" s="1217">
        <v>195.10400000000001</v>
      </c>
      <c r="N22" s="1145">
        <v>164.506</v>
      </c>
      <c r="O22" s="1145">
        <v>249.28</v>
      </c>
      <c r="P22" s="1145">
        <v>251.392</v>
      </c>
      <c r="Q22" s="1218">
        <v>1681.537</v>
      </c>
      <c r="R22" s="1216">
        <v>232.00700000000001</v>
      </c>
      <c r="S22" s="1216">
        <v>126.66</v>
      </c>
      <c r="T22" s="1216">
        <v>221.2</v>
      </c>
      <c r="U22" s="1216">
        <v>214.81100000000001</v>
      </c>
      <c r="V22" s="1216">
        <v>1660.829</v>
      </c>
      <c r="W22" s="1240">
        <v>29309.231</v>
      </c>
      <c r="X22" s="1240">
        <v>30937.653999999999</v>
      </c>
      <c r="Y22" s="1241">
        <v>2541.819</v>
      </c>
      <c r="Z22" s="1241">
        <v>2455.5069999999996</v>
      </c>
    </row>
    <row r="23" spans="2:26" ht="25.5">
      <c r="B23" s="1214" t="s">
        <v>798</v>
      </c>
      <c r="C23" s="1215">
        <v>8932.4539999999997</v>
      </c>
      <c r="D23" s="1145">
        <v>129.19800000000001</v>
      </c>
      <c r="E23" s="1145">
        <v>48.694000000000003</v>
      </c>
      <c r="F23" s="1145">
        <v>42.338000000000001</v>
      </c>
      <c r="G23" s="1216">
        <v>281.78100000000001</v>
      </c>
      <c r="H23" s="1215">
        <v>9068.5</v>
      </c>
      <c r="I23" s="1145">
        <v>86.866</v>
      </c>
      <c r="J23" s="1145">
        <v>41.186</v>
      </c>
      <c r="K23" s="1145">
        <v>48.616</v>
      </c>
      <c r="L23" s="1146">
        <v>296.214</v>
      </c>
      <c r="M23" s="1217">
        <v>79.677000000000007</v>
      </c>
      <c r="N23" s="1145">
        <v>13.817</v>
      </c>
      <c r="O23" s="1145">
        <v>14.442</v>
      </c>
      <c r="P23" s="1145">
        <v>24.526</v>
      </c>
      <c r="Q23" s="1218">
        <v>279.863</v>
      </c>
      <c r="R23" s="1216">
        <v>78.091999999999999</v>
      </c>
      <c r="S23" s="1216">
        <v>9.3450000000000006</v>
      </c>
      <c r="T23" s="1216">
        <v>12.77</v>
      </c>
      <c r="U23" s="1216">
        <v>28.434999999999999</v>
      </c>
      <c r="V23" s="1216">
        <v>294.66199999999998</v>
      </c>
      <c r="W23" s="1240">
        <v>9434.4650000000001</v>
      </c>
      <c r="X23" s="1240">
        <v>9541.3819999999996</v>
      </c>
      <c r="Y23" s="1241">
        <v>412.32500000000005</v>
      </c>
      <c r="Z23" s="1241">
        <v>423.30399999999997</v>
      </c>
    </row>
    <row r="24" spans="2:26">
      <c r="B24" s="1214" t="s">
        <v>799</v>
      </c>
      <c r="C24" s="1215">
        <v>20262.400000000001</v>
      </c>
      <c r="D24" s="1145">
        <v>197.22800000000001</v>
      </c>
      <c r="E24" s="1145">
        <v>237.488</v>
      </c>
      <c r="F24" s="1145">
        <v>417.61200000000002</v>
      </c>
      <c r="G24" s="1216">
        <v>879.81200000000001</v>
      </c>
      <c r="H24" s="1215">
        <v>20089.416000000001</v>
      </c>
      <c r="I24" s="1145">
        <v>185.202</v>
      </c>
      <c r="J24" s="1145">
        <v>245.90600000000001</v>
      </c>
      <c r="K24" s="1145">
        <v>344.52499999999998</v>
      </c>
      <c r="L24" s="1146">
        <v>996.70799999999997</v>
      </c>
      <c r="M24" s="1217">
        <v>190.14599999999999</v>
      </c>
      <c r="N24" s="1145">
        <v>21.481999999999999</v>
      </c>
      <c r="O24" s="1145">
        <v>82.004000000000005</v>
      </c>
      <c r="P24" s="1145">
        <v>218.155</v>
      </c>
      <c r="Q24" s="1218">
        <v>861.65599999999995</v>
      </c>
      <c r="R24" s="1216">
        <v>180.501</v>
      </c>
      <c r="S24" s="1216">
        <v>23.177</v>
      </c>
      <c r="T24" s="1216">
        <v>85.168999999999997</v>
      </c>
      <c r="U24" s="1216">
        <v>186.548</v>
      </c>
      <c r="V24" s="1216">
        <v>983.96799999999996</v>
      </c>
      <c r="W24" s="1240">
        <v>21994.540000000005</v>
      </c>
      <c r="X24" s="1240">
        <v>21861.757000000001</v>
      </c>
      <c r="Y24" s="1241">
        <v>1373.443</v>
      </c>
      <c r="Z24" s="1241">
        <v>1459.3630000000001</v>
      </c>
    </row>
    <row r="25" spans="2:26" ht="25.5">
      <c r="B25" s="1214" t="s">
        <v>765</v>
      </c>
      <c r="C25" s="1215">
        <v>3374.6219999999998</v>
      </c>
      <c r="D25" s="1145">
        <v>311.08800000000002</v>
      </c>
      <c r="E25" s="1145">
        <v>93.037000000000006</v>
      </c>
      <c r="F25" s="1145">
        <v>42.222000000000001</v>
      </c>
      <c r="G25" s="1216">
        <v>150.876</v>
      </c>
      <c r="H25" s="1215">
        <v>3195.8969999999999</v>
      </c>
      <c r="I25" s="1145">
        <v>298.17700000000002</v>
      </c>
      <c r="J25" s="1145">
        <v>90.584000000000003</v>
      </c>
      <c r="K25" s="1145">
        <v>39.709000000000003</v>
      </c>
      <c r="L25" s="1146">
        <v>161.679</v>
      </c>
      <c r="M25" s="1217">
        <v>20.427</v>
      </c>
      <c r="N25" s="1145">
        <v>33.579000000000001</v>
      </c>
      <c r="O25" s="1145">
        <v>25.683</v>
      </c>
      <c r="P25" s="1145">
        <v>22.244</v>
      </c>
      <c r="Q25" s="1218">
        <v>142.09100000000001</v>
      </c>
      <c r="R25" s="1216">
        <v>21.062000000000001</v>
      </c>
      <c r="S25" s="1216">
        <v>32.468000000000004</v>
      </c>
      <c r="T25" s="1216">
        <v>24.669</v>
      </c>
      <c r="U25" s="1216">
        <v>21.062999999999999</v>
      </c>
      <c r="V25" s="1216">
        <v>143.26300000000001</v>
      </c>
      <c r="W25" s="1240">
        <v>3971.8450000000003</v>
      </c>
      <c r="X25" s="1240">
        <v>3786.0459999999998</v>
      </c>
      <c r="Y25" s="1241">
        <v>244.024</v>
      </c>
      <c r="Z25" s="1241">
        <v>242.52500000000003</v>
      </c>
    </row>
    <row r="26" spans="2:26" ht="26.25" thickBot="1">
      <c r="B26" s="1223" t="s">
        <v>768</v>
      </c>
      <c r="C26" s="1219">
        <v>690.11099999999999</v>
      </c>
      <c r="D26" s="1220">
        <v>49.415999999999997</v>
      </c>
      <c r="E26" s="1220">
        <v>59.79</v>
      </c>
      <c r="F26" s="1220">
        <v>31.22</v>
      </c>
      <c r="G26" s="1221">
        <v>149.42500000000001</v>
      </c>
      <c r="H26" s="1219">
        <v>675.04700000000003</v>
      </c>
      <c r="I26" s="1220">
        <v>97.864999999999995</v>
      </c>
      <c r="J26" s="1220">
        <v>63.768999999999998</v>
      </c>
      <c r="K26" s="1220">
        <v>51.837000000000003</v>
      </c>
      <c r="L26" s="1155">
        <v>146.74600000000001</v>
      </c>
      <c r="M26" s="1224">
        <v>8.1029999999999998</v>
      </c>
      <c r="N26" s="1220">
        <v>5.484</v>
      </c>
      <c r="O26" s="1220">
        <v>16.239000000000001</v>
      </c>
      <c r="P26" s="1220">
        <v>16.968</v>
      </c>
      <c r="Q26" s="1225">
        <v>148.608</v>
      </c>
      <c r="R26" s="1221">
        <v>7.1050000000000004</v>
      </c>
      <c r="S26" s="1221">
        <v>10.231999999999999</v>
      </c>
      <c r="T26" s="1221">
        <v>16.222000000000001</v>
      </c>
      <c r="U26" s="1221">
        <v>27.003</v>
      </c>
      <c r="V26" s="1221">
        <v>145.047</v>
      </c>
      <c r="W26" s="1242">
        <v>979.96199999999999</v>
      </c>
      <c r="X26" s="1242">
        <v>1035.2640000000001</v>
      </c>
      <c r="Y26" s="1243">
        <v>195.40199999999999</v>
      </c>
      <c r="Z26" s="1243">
        <v>205.60900000000001</v>
      </c>
    </row>
    <row r="27" spans="2:26" ht="26.25" thickBot="1">
      <c r="B27" s="1226" t="s">
        <v>800</v>
      </c>
      <c r="C27" s="1186">
        <v>2644.5259999999998</v>
      </c>
      <c r="D27" s="1189">
        <v>135.87899999999999</v>
      </c>
      <c r="E27" s="1189">
        <v>113.892</v>
      </c>
      <c r="F27" s="1189">
        <v>79.561000000000007</v>
      </c>
      <c r="G27" s="1227">
        <v>205.02500000000001</v>
      </c>
      <c r="H27" s="1186">
        <v>2600.33</v>
      </c>
      <c r="I27" s="1189">
        <v>143.72999999999999</v>
      </c>
      <c r="J27" s="1189">
        <v>72.021000000000001</v>
      </c>
      <c r="K27" s="1189">
        <v>88.97</v>
      </c>
      <c r="L27" s="1190">
        <v>249.483</v>
      </c>
      <c r="M27" s="1228">
        <v>25.914999999999999</v>
      </c>
      <c r="N27" s="1189">
        <v>15.612</v>
      </c>
      <c r="O27" s="1189">
        <v>30.449000000000002</v>
      </c>
      <c r="P27" s="1189">
        <v>41.935000000000002</v>
      </c>
      <c r="Q27" s="1229">
        <v>176.21700000000001</v>
      </c>
      <c r="R27" s="1228">
        <v>24.498999999999999</v>
      </c>
      <c r="S27" s="1189">
        <v>15.734</v>
      </c>
      <c r="T27" s="1189">
        <v>18.568000000000001</v>
      </c>
      <c r="U27" s="1189">
        <v>44.866</v>
      </c>
      <c r="V27" s="1227">
        <v>216.67599999999999</v>
      </c>
      <c r="W27" s="1246">
        <v>3178.8829999999998</v>
      </c>
      <c r="X27" s="1246">
        <v>3154.5340000000001</v>
      </c>
      <c r="Y27" s="1244">
        <v>290.12800000000004</v>
      </c>
      <c r="Z27" s="1245">
        <v>320.34299999999996</v>
      </c>
    </row>
    <row r="28" spans="2:26" ht="15.75" thickTop="1" thickBot="1">
      <c r="B28" s="1230" t="s">
        <v>801</v>
      </c>
      <c r="C28" s="1231">
        <v>276062.80800000002</v>
      </c>
      <c r="D28" s="1232">
        <v>22057.170000000002</v>
      </c>
      <c r="E28" s="1232">
        <v>7329.8509999999997</v>
      </c>
      <c r="F28" s="1232">
        <v>3634.1060000000002</v>
      </c>
      <c r="G28" s="1233">
        <v>12420.942999999999</v>
      </c>
      <c r="H28" s="1234">
        <v>283259.538</v>
      </c>
      <c r="I28" s="1195">
        <v>20946.329000000002</v>
      </c>
      <c r="J28" s="1195">
        <v>8595.7070000000003</v>
      </c>
      <c r="K28" s="1195">
        <v>3942.1060000000002</v>
      </c>
      <c r="L28" s="1196">
        <v>12677.273999999999</v>
      </c>
      <c r="M28" s="1234">
        <v>1717.2369999999996</v>
      </c>
      <c r="N28" s="1195">
        <v>2593.5430000000001</v>
      </c>
      <c r="O28" s="1195">
        <v>2091.4549999999999</v>
      </c>
      <c r="P28" s="1195">
        <v>2081.0219999999999</v>
      </c>
      <c r="Q28" s="1196">
        <v>11825.199000000001</v>
      </c>
      <c r="R28" s="1232">
        <v>1777.143</v>
      </c>
      <c r="S28" s="1232">
        <v>2502.7979999999998</v>
      </c>
      <c r="T28" s="1232">
        <v>2371.6869999999999</v>
      </c>
      <c r="U28" s="1232">
        <v>2247.9690000000001</v>
      </c>
      <c r="V28" s="1232">
        <v>11991.49</v>
      </c>
      <c r="W28" s="1247">
        <v>321504.87800000003</v>
      </c>
      <c r="X28" s="1247">
        <v>329420.95400000003</v>
      </c>
      <c r="Y28" s="1244">
        <v>20308.455999999998</v>
      </c>
      <c r="Z28" s="1245">
        <v>20891.087</v>
      </c>
    </row>
    <row r="31" spans="2:26">
      <c r="M31" s="1283"/>
      <c r="N31" s="1283"/>
      <c r="O31" s="1283"/>
      <c r="P31" s="1283"/>
      <c r="Q31" s="1283"/>
    </row>
  </sheetData>
  <mergeCells count="9">
    <mergeCell ref="Y1:Z1"/>
    <mergeCell ref="B3:Z3"/>
    <mergeCell ref="C6:G6"/>
    <mergeCell ref="H6:L6"/>
    <mergeCell ref="M6:Q6"/>
    <mergeCell ref="R6:V6"/>
    <mergeCell ref="W6:X6"/>
    <mergeCell ref="Y6:Z6"/>
    <mergeCell ref="Y5:Z5"/>
  </mergeCells>
  <pageMargins left="0.7" right="0.7" top="0.75" bottom="0.75" header="0.3" footer="0.3"/>
  <pageSetup paperSize="9" scale="52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opLeftCell="A17" workbookViewId="0">
      <selection activeCell="J22" sqref="J22"/>
    </sheetView>
  </sheetViews>
  <sheetFormatPr defaultRowHeight="14.25"/>
  <cols>
    <col min="1" max="1" width="10.28515625" style="545" customWidth="1"/>
    <col min="2" max="2" width="19.28515625" style="545" customWidth="1"/>
    <col min="3" max="3" width="11.7109375" style="545" customWidth="1"/>
    <col min="4" max="4" width="15.140625" style="545" customWidth="1"/>
    <col min="5" max="5" width="15.5703125" style="545" customWidth="1"/>
    <col min="6" max="6" width="11" style="545" customWidth="1"/>
    <col min="7" max="7" width="15.42578125" style="545" customWidth="1"/>
    <col min="8" max="8" width="13" style="545" customWidth="1"/>
    <col min="9" max="9" width="11.140625" style="545" customWidth="1"/>
    <col min="10" max="10" width="15.85546875" style="545" customWidth="1"/>
    <col min="11" max="16384" width="9.140625" style="545"/>
  </cols>
  <sheetData>
    <row r="1" spans="1:10">
      <c r="I1" s="1670" t="s">
        <v>838</v>
      </c>
      <c r="J1" s="1670"/>
    </row>
    <row r="3" spans="1:10" ht="30.75" customHeight="1">
      <c r="A3" s="1671" t="s">
        <v>828</v>
      </c>
      <c r="B3" s="1671"/>
      <c r="C3" s="1671"/>
      <c r="D3" s="1671"/>
      <c r="E3" s="1671"/>
      <c r="F3" s="1671"/>
      <c r="G3" s="1671"/>
      <c r="H3" s="1671"/>
      <c r="I3" s="1671"/>
      <c r="J3" s="1671"/>
    </row>
    <row r="5" spans="1:10" ht="15" thickBot="1"/>
    <row r="6" spans="1:10" ht="77.25" thickBot="1">
      <c r="A6" s="1672" t="s">
        <v>829</v>
      </c>
      <c r="B6" s="1673"/>
      <c r="C6" s="1254" t="s">
        <v>786</v>
      </c>
      <c r="D6" s="1255" t="s">
        <v>830</v>
      </c>
      <c r="E6" s="1255" t="s">
        <v>787</v>
      </c>
      <c r="F6" s="1255" t="s">
        <v>788</v>
      </c>
      <c r="G6" s="1256" t="s">
        <v>790</v>
      </c>
      <c r="H6" s="1256" t="s">
        <v>789</v>
      </c>
      <c r="I6" s="1256" t="s">
        <v>791</v>
      </c>
      <c r="J6" s="1257" t="s">
        <v>831</v>
      </c>
    </row>
    <row r="7" spans="1:10" ht="38.25">
      <c r="A7" s="1674" t="s">
        <v>832</v>
      </c>
      <c r="B7" s="1258" t="s">
        <v>833</v>
      </c>
      <c r="C7" s="1677">
        <v>0.16539999999999999</v>
      </c>
      <c r="D7" s="1678"/>
      <c r="E7" s="1678"/>
      <c r="F7" s="1678"/>
      <c r="G7" s="1678"/>
      <c r="H7" s="1678"/>
      <c r="I7" s="1678"/>
      <c r="J7" s="1679"/>
    </row>
    <row r="8" spans="1:10" ht="51">
      <c r="A8" s="1675"/>
      <c r="B8" s="1261" t="s">
        <v>889</v>
      </c>
      <c r="C8" s="1262">
        <v>0.1730776450129404</v>
      </c>
      <c r="D8" s="1263">
        <v>0.15929295655630074</v>
      </c>
      <c r="E8" s="1263">
        <v>7.4410362858010698E-2</v>
      </c>
      <c r="F8" s="1263">
        <v>7.624546042014077E-2</v>
      </c>
      <c r="G8" s="1263">
        <v>9.3471111847856336E-2</v>
      </c>
      <c r="H8" s="1263">
        <v>0.2828370353599835</v>
      </c>
      <c r="I8" s="1263">
        <v>0.13919670126394787</v>
      </c>
      <c r="J8" s="1264">
        <v>0.12055898024337201</v>
      </c>
    </row>
    <row r="9" spans="1:10" ht="26.25" thickBot="1">
      <c r="A9" s="1676"/>
      <c r="B9" s="1265" t="s">
        <v>834</v>
      </c>
      <c r="C9" s="1266">
        <v>0.12636524449188508</v>
      </c>
      <c r="D9" s="1267">
        <v>0.13796662942628168</v>
      </c>
      <c r="E9" s="1267">
        <v>6.7198700512924203E-2</v>
      </c>
      <c r="F9" s="1267">
        <v>7.2020139964775756E-2</v>
      </c>
      <c r="G9" s="1267">
        <v>7.0159184133146063E-2</v>
      </c>
      <c r="H9" s="1267">
        <v>0.19121250761879399</v>
      </c>
      <c r="I9" s="1267">
        <v>0.15808790128906225</v>
      </c>
      <c r="J9" s="1268">
        <v>9.7801154894632245E-2</v>
      </c>
    </row>
    <row r="10" spans="1:10" ht="38.25">
      <c r="A10" s="1680" t="s">
        <v>835</v>
      </c>
      <c r="B10" s="1258" t="s">
        <v>833</v>
      </c>
      <c r="C10" s="1259">
        <v>0.16105608331590732</v>
      </c>
      <c r="D10" s="1269">
        <v>0.16491622029182956</v>
      </c>
      <c r="E10" s="1269">
        <v>0.16392931441727052</v>
      </c>
      <c r="F10" s="1269">
        <v>0.16139328704388711</v>
      </c>
      <c r="G10" s="1269">
        <v>0.16465620277177398</v>
      </c>
      <c r="H10" s="1269">
        <v>0.16501759448591363</v>
      </c>
      <c r="I10" s="1269">
        <v>0.16495173945660455</v>
      </c>
      <c r="J10" s="1260">
        <v>0.15255511048273968</v>
      </c>
    </row>
    <row r="11" spans="1:10" ht="51">
      <c r="A11" s="1675"/>
      <c r="B11" s="1261" t="s">
        <v>889</v>
      </c>
      <c r="C11" s="1262">
        <v>0.21819092034682974</v>
      </c>
      <c r="D11" s="1263">
        <v>0.21011923756290721</v>
      </c>
      <c r="E11" s="1263">
        <v>0.12571711784320325</v>
      </c>
      <c r="F11" s="1263">
        <v>0.12801145486946036</v>
      </c>
      <c r="G11" s="1263">
        <v>0.14374710754963052</v>
      </c>
      <c r="H11" s="1263">
        <v>0.32415783560538119</v>
      </c>
      <c r="I11" s="1263">
        <v>0.20730912950602198</v>
      </c>
      <c r="J11" s="1264">
        <v>0.17020441316985654</v>
      </c>
    </row>
    <row r="12" spans="1:10" ht="26.25" thickBot="1">
      <c r="A12" s="1681"/>
      <c r="B12" s="1265" t="s">
        <v>834</v>
      </c>
      <c r="C12" s="1270">
        <v>0.14618393967699345</v>
      </c>
      <c r="D12" s="1271">
        <v>0.15700359888379253</v>
      </c>
      <c r="E12" s="1271">
        <v>8.8650131011929006E-2</v>
      </c>
      <c r="F12" s="1271">
        <v>9.1536764947263968E-2</v>
      </c>
      <c r="G12" s="1271">
        <v>8.9725911220980781E-2</v>
      </c>
      <c r="H12" s="1271">
        <v>0.21408172300327968</v>
      </c>
      <c r="I12" s="1271">
        <v>0.18732300010287078</v>
      </c>
      <c r="J12" s="1272">
        <v>0.11832540867207618</v>
      </c>
    </row>
    <row r="13" spans="1:10" ht="38.25">
      <c r="A13" s="1674" t="s">
        <v>836</v>
      </c>
      <c r="B13" s="1258" t="s">
        <v>833</v>
      </c>
      <c r="C13" s="1259">
        <v>0.15239553910639012</v>
      </c>
      <c r="D13" s="1269">
        <v>0.16397595003415683</v>
      </c>
      <c r="E13" s="1269">
        <v>0.16101523241047963</v>
      </c>
      <c r="F13" s="1269">
        <v>0.15340715029032945</v>
      </c>
      <c r="G13" s="1269">
        <v>0.16319589747399005</v>
      </c>
      <c r="H13" s="1269">
        <v>0.16428007261640903</v>
      </c>
      <c r="I13" s="1269">
        <v>0.16408250752848183</v>
      </c>
      <c r="J13" s="1260">
        <v>0.12689262060688711</v>
      </c>
    </row>
    <row r="14" spans="1:10" ht="51">
      <c r="A14" s="1675"/>
      <c r="B14" s="1261" t="s">
        <v>889</v>
      </c>
      <c r="C14" s="1262">
        <v>0.308</v>
      </c>
      <c r="D14" s="1263">
        <v>0.312</v>
      </c>
      <c r="E14" s="1263">
        <v>0.22833062781358843</v>
      </c>
      <c r="F14" s="1263">
        <v>0.23154344376809954</v>
      </c>
      <c r="G14" s="1263">
        <v>0.24429909895317889</v>
      </c>
      <c r="H14" s="1263">
        <v>0.40679943609617653</v>
      </c>
      <c r="I14" s="1263">
        <v>0.34353398599017015</v>
      </c>
      <c r="J14" s="1264">
        <v>0.26949527902282555</v>
      </c>
    </row>
    <row r="15" spans="1:10" ht="26.25" thickBot="1">
      <c r="A15" s="1676"/>
      <c r="B15" s="1265" t="s">
        <v>834</v>
      </c>
      <c r="C15" s="1266">
        <v>0.186</v>
      </c>
      <c r="D15" s="1267">
        <v>0.19500000000000001</v>
      </c>
      <c r="E15" s="1267">
        <v>0.13155299200993859</v>
      </c>
      <c r="F15" s="1267">
        <v>0.13057001491224041</v>
      </c>
      <c r="G15" s="1267">
        <v>0.12885936539665013</v>
      </c>
      <c r="H15" s="1267">
        <v>0.25982015377225104</v>
      </c>
      <c r="I15" s="1267">
        <v>0.24579319773048774</v>
      </c>
      <c r="J15" s="1268">
        <v>0.15937391622696404</v>
      </c>
    </row>
    <row r="17" spans="1:8">
      <c r="G17" s="1277"/>
      <c r="H17" s="1277"/>
    </row>
    <row r="18" spans="1:8" ht="38.25" customHeight="1">
      <c r="A18" s="1671" t="s">
        <v>841</v>
      </c>
      <c r="B18" s="1671"/>
      <c r="C18" s="1671"/>
      <c r="D18" s="1671"/>
      <c r="E18" s="1671"/>
      <c r="F18" s="1671"/>
      <c r="G18" s="1671"/>
      <c r="H18" s="1671"/>
    </row>
    <row r="19" spans="1:8" ht="15" thickBot="1"/>
    <row r="20" spans="1:8" ht="51.75" thickBot="1">
      <c r="A20" s="1672" t="s">
        <v>829</v>
      </c>
      <c r="B20" s="1673"/>
      <c r="C20" s="1273" t="s">
        <v>764</v>
      </c>
      <c r="D20" s="1274" t="s">
        <v>767</v>
      </c>
      <c r="E20" s="1275" t="s">
        <v>798</v>
      </c>
      <c r="F20" s="1274" t="s">
        <v>799</v>
      </c>
      <c r="G20" s="1274" t="s">
        <v>765</v>
      </c>
      <c r="H20" s="1276" t="s">
        <v>837</v>
      </c>
    </row>
    <row r="21" spans="1:8" ht="38.25">
      <c r="A21" s="1674" t="s">
        <v>832</v>
      </c>
      <c r="B21" s="1258" t="s">
        <v>833</v>
      </c>
      <c r="C21" s="1677">
        <v>0.16539999999999999</v>
      </c>
      <c r="D21" s="1678"/>
      <c r="E21" s="1678"/>
      <c r="F21" s="1678"/>
      <c r="G21" s="1678"/>
      <c r="H21" s="1679"/>
    </row>
    <row r="22" spans="1:8" ht="51">
      <c r="A22" s="1675"/>
      <c r="B22" s="1261" t="s">
        <v>889</v>
      </c>
      <c r="C22" s="1262">
        <v>4.2741128731252021E-2</v>
      </c>
      <c r="D22" s="1263">
        <v>9.7591207141950714E-2</v>
      </c>
      <c r="E22" s="1263">
        <v>4.0457032325086656E-2</v>
      </c>
      <c r="F22" s="1263">
        <v>7.259887665936457E-2</v>
      </c>
      <c r="G22" s="1263">
        <v>7.7117921969252351E-2</v>
      </c>
      <c r="H22" s="1264">
        <v>7.4056269846966491E-2</v>
      </c>
    </row>
    <row r="23" spans="1:8" ht="26.25" thickBot="1">
      <c r="A23" s="1676"/>
      <c r="B23" s="1265" t="s">
        <v>834</v>
      </c>
      <c r="C23" s="1266">
        <v>3.5577389389288068E-2</v>
      </c>
      <c r="D23" s="1267">
        <v>7.9369269563878367E-2</v>
      </c>
      <c r="E23" s="1267">
        <v>4.4365271194466378E-2</v>
      </c>
      <c r="F23" s="1267">
        <v>6.6754058239692257E-2</v>
      </c>
      <c r="G23" s="1267">
        <v>6.4057858779317522E-2</v>
      </c>
      <c r="H23" s="1268">
        <v>6.3624383520781147E-2</v>
      </c>
    </row>
    <row r="24" spans="1:8" ht="38.25">
      <c r="A24" s="1680" t="s">
        <v>835</v>
      </c>
      <c r="B24" s="1258" t="s">
        <v>833</v>
      </c>
      <c r="C24" s="1259">
        <v>0.16396688227535478</v>
      </c>
      <c r="D24" s="1269">
        <v>0.16295078009209663</v>
      </c>
      <c r="E24" s="1269">
        <v>0.16454325016419744</v>
      </c>
      <c r="F24" s="1269">
        <v>0.16307496522265288</v>
      </c>
      <c r="G24" s="1269">
        <v>0.16506890065738894</v>
      </c>
      <c r="H24" s="1260">
        <v>0.15841066614535745</v>
      </c>
    </row>
    <row r="25" spans="1:8" ht="51">
      <c r="A25" s="1675"/>
      <c r="B25" s="1261" t="s">
        <v>889</v>
      </c>
      <c r="C25" s="1262">
        <v>9.3743759281655167E-2</v>
      </c>
      <c r="D25" s="1263">
        <v>0.14466067142647596</v>
      </c>
      <c r="E25" s="1263">
        <v>8.8889387302594117E-2</v>
      </c>
      <c r="F25" s="1263">
        <v>0.11939250811359764</v>
      </c>
      <c r="G25" s="1263">
        <v>0.12719986761914676</v>
      </c>
      <c r="H25" s="1264">
        <v>0.12212213237538591</v>
      </c>
    </row>
    <row r="26" spans="1:8" ht="26.25" thickBot="1">
      <c r="A26" s="1681"/>
      <c r="B26" s="1265" t="s">
        <v>834</v>
      </c>
      <c r="C26" s="1270">
        <v>5.3782316234160972E-2</v>
      </c>
      <c r="D26" s="1271">
        <v>9.7995922712032502E-2</v>
      </c>
      <c r="E26" s="1271">
        <v>6.4119075907377948E-2</v>
      </c>
      <c r="F26" s="1271">
        <v>8.9034315397991018E-2</v>
      </c>
      <c r="G26" s="1271">
        <v>8.3311570172777627E-2</v>
      </c>
      <c r="H26" s="1272">
        <v>8.2627590689838923E-2</v>
      </c>
    </row>
    <row r="27" spans="1:8" ht="38.25">
      <c r="A27" s="1674" t="s">
        <v>836</v>
      </c>
      <c r="B27" s="1258" t="s">
        <v>833</v>
      </c>
      <c r="C27" s="1259">
        <v>0.16112793598473243</v>
      </c>
      <c r="D27" s="1269">
        <v>0.15807962943495796</v>
      </c>
      <c r="E27" s="1269">
        <v>0.16285703965126044</v>
      </c>
      <c r="F27" s="1269">
        <v>0.15845218482662682</v>
      </c>
      <c r="G27" s="1269">
        <v>0.16443399113083479</v>
      </c>
      <c r="H27" s="1260">
        <v>0.14445928759474047</v>
      </c>
    </row>
    <row r="28" spans="1:8" ht="51">
      <c r="A28" s="1675"/>
      <c r="B28" s="1261" t="s">
        <v>889</v>
      </c>
      <c r="C28" s="1262">
        <v>0.19574902038246145</v>
      </c>
      <c r="D28" s="1263">
        <v>0.2387995999955265</v>
      </c>
      <c r="E28" s="1263">
        <v>0.185754097257609</v>
      </c>
      <c r="F28" s="1263">
        <v>0.21297977102206381</v>
      </c>
      <c r="G28" s="1263">
        <v>0.22736375891893554</v>
      </c>
      <c r="H28" s="1264">
        <v>0.21825385743222481</v>
      </c>
    </row>
    <row r="29" spans="1:8" ht="26.25" thickBot="1">
      <c r="A29" s="1676"/>
      <c r="B29" s="1265" t="s">
        <v>834</v>
      </c>
      <c r="C29" s="1266">
        <v>9.0192169923906801E-2</v>
      </c>
      <c r="D29" s="1267">
        <v>0.13524922900834074</v>
      </c>
      <c r="E29" s="1267">
        <v>0.10362668533320113</v>
      </c>
      <c r="F29" s="1267">
        <v>0.13359482971458855</v>
      </c>
      <c r="G29" s="1267">
        <v>0.12181899295969781</v>
      </c>
      <c r="H29" s="1268">
        <v>0.12063400502795442</v>
      </c>
    </row>
  </sheetData>
  <mergeCells count="13">
    <mergeCell ref="A10:A12"/>
    <mergeCell ref="A24:A26"/>
    <mergeCell ref="A27:A29"/>
    <mergeCell ref="A13:A15"/>
    <mergeCell ref="A18:H18"/>
    <mergeCell ref="A20:B20"/>
    <mergeCell ref="A21:A23"/>
    <mergeCell ref="C21:H21"/>
    <mergeCell ref="I1:J1"/>
    <mergeCell ref="A3:J3"/>
    <mergeCell ref="A6:B6"/>
    <mergeCell ref="A7:A9"/>
    <mergeCell ref="C7:J7"/>
  </mergeCells>
  <pageMargins left="0.7" right="0.7" top="0.75" bottom="0.75" header="0.3" footer="0.3"/>
  <pageSetup paperSize="9" scale="64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12"/>
  <sheetViews>
    <sheetView workbookViewId="0">
      <selection activeCell="C7" sqref="C7"/>
    </sheetView>
  </sheetViews>
  <sheetFormatPr defaultRowHeight="14.25"/>
  <cols>
    <col min="1" max="1" width="9.140625" style="545"/>
    <col min="2" max="2" width="32" style="545" customWidth="1"/>
    <col min="3" max="5" width="9.140625" style="545"/>
    <col min="6" max="6" width="10.28515625" style="545" customWidth="1"/>
    <col min="7" max="9" width="9.140625" style="545"/>
    <col min="10" max="10" width="10.7109375" style="545" customWidth="1"/>
    <col min="11" max="13" width="9.140625" style="545"/>
    <col min="14" max="14" width="9.85546875" style="545" customWidth="1"/>
    <col min="15" max="16384" width="9.140625" style="545"/>
  </cols>
  <sheetData>
    <row r="1" spans="2:20"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7"/>
      <c r="M1" s="1682" t="s">
        <v>756</v>
      </c>
      <c r="N1" s="1682"/>
    </row>
    <row r="2" spans="2:20"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807"/>
    </row>
    <row r="3" spans="2:20">
      <c r="B3" s="1641" t="s">
        <v>509</v>
      </c>
      <c r="C3" s="1641"/>
      <c r="D3" s="1641"/>
      <c r="E3" s="1641"/>
      <c r="F3" s="1641"/>
      <c r="G3" s="1641"/>
      <c r="H3" s="1641"/>
      <c r="I3" s="1641"/>
      <c r="J3" s="1641"/>
      <c r="K3" s="1641"/>
      <c r="L3" s="1641"/>
      <c r="M3" s="1641"/>
      <c r="N3" s="1641"/>
    </row>
    <row r="4" spans="2:20" ht="15" thickBot="1"/>
    <row r="5" spans="2:20" ht="25.5">
      <c r="B5" s="1683" t="s">
        <v>510</v>
      </c>
      <c r="C5" s="546" t="s">
        <v>478</v>
      </c>
      <c r="D5" s="547" t="s">
        <v>479</v>
      </c>
      <c r="E5" s="547" t="s">
        <v>480</v>
      </c>
      <c r="F5" s="548" t="s">
        <v>511</v>
      </c>
      <c r="G5" s="546" t="s">
        <v>478</v>
      </c>
      <c r="H5" s="547" t="s">
        <v>479</v>
      </c>
      <c r="I5" s="547" t="s">
        <v>480</v>
      </c>
      <c r="J5" s="548" t="s">
        <v>511</v>
      </c>
      <c r="K5" s="549" t="s">
        <v>478</v>
      </c>
      <c r="L5" s="547" t="s">
        <v>479</v>
      </c>
      <c r="M5" s="547" t="s">
        <v>480</v>
      </c>
      <c r="N5" s="550" t="s">
        <v>511</v>
      </c>
    </row>
    <row r="6" spans="2:20" ht="15" thickBot="1">
      <c r="B6" s="1684"/>
      <c r="C6" s="1685">
        <v>40543</v>
      </c>
      <c r="D6" s="1686"/>
      <c r="E6" s="1686"/>
      <c r="F6" s="1687"/>
      <c r="G6" s="1685">
        <v>40633</v>
      </c>
      <c r="H6" s="1688"/>
      <c r="I6" s="1688"/>
      <c r="J6" s="1689"/>
      <c r="K6" s="1690">
        <v>40724</v>
      </c>
      <c r="L6" s="1691"/>
      <c r="M6" s="1691"/>
      <c r="N6" s="1692"/>
    </row>
    <row r="7" spans="2:20">
      <c r="B7" s="551" t="s">
        <v>512</v>
      </c>
      <c r="C7" s="552">
        <v>0.30122930301013495</v>
      </c>
      <c r="D7" s="553">
        <v>0.30731361532456153</v>
      </c>
      <c r="E7" s="553">
        <v>0.47638581237625666</v>
      </c>
      <c r="F7" s="554">
        <v>0.30955392648058755</v>
      </c>
      <c r="G7" s="552">
        <v>0.29534988040340426</v>
      </c>
      <c r="H7" s="553">
        <v>0.29773562089694616</v>
      </c>
      <c r="I7" s="553">
        <v>0.45818622160516215</v>
      </c>
      <c r="J7" s="555">
        <v>0.30204944327479122</v>
      </c>
      <c r="K7" s="556">
        <v>0.29528428691443642</v>
      </c>
      <c r="L7" s="553">
        <v>0.27441435429668326</v>
      </c>
      <c r="M7" s="553">
        <v>0.46202781641400381</v>
      </c>
      <c r="N7" s="557">
        <v>0.29716651508027014</v>
      </c>
      <c r="Q7" s="558"/>
      <c r="R7" s="558"/>
      <c r="S7" s="558"/>
      <c r="T7" s="558"/>
    </row>
    <row r="8" spans="2:20">
      <c r="B8" s="559" t="s">
        <v>513</v>
      </c>
      <c r="C8" s="560">
        <v>0.33685095177516822</v>
      </c>
      <c r="D8" s="561">
        <v>0.3513685931172551</v>
      </c>
      <c r="E8" s="561">
        <v>0.73907291071372427</v>
      </c>
      <c r="F8" s="562">
        <v>0.35207632088427387</v>
      </c>
      <c r="G8" s="560">
        <v>0.33003895949573137</v>
      </c>
      <c r="H8" s="561">
        <v>0.33646866286443383</v>
      </c>
      <c r="I8" s="561">
        <v>0.69616008570428356</v>
      </c>
      <c r="J8" s="562">
        <v>0.34197617503489669</v>
      </c>
      <c r="K8" s="563">
        <v>0.33078441223597993</v>
      </c>
      <c r="L8" s="561">
        <v>0.31372231720754329</v>
      </c>
      <c r="M8" s="561">
        <v>0.67382316274423071</v>
      </c>
      <c r="N8" s="564">
        <v>0.33744115047166273</v>
      </c>
      <c r="Q8" s="558"/>
      <c r="R8" s="558"/>
      <c r="S8" s="558"/>
      <c r="T8" s="558"/>
    </row>
    <row r="9" spans="2:20" ht="25.5">
      <c r="B9" s="559" t="s">
        <v>514</v>
      </c>
      <c r="C9" s="560">
        <v>0.43602090533943272</v>
      </c>
      <c r="D9" s="561">
        <v>0.51610241979625193</v>
      </c>
      <c r="E9" s="561">
        <v>0.84004983919432441</v>
      </c>
      <c r="F9" s="562">
        <v>0.46994588223878075</v>
      </c>
      <c r="G9" s="560">
        <v>0.4364899322090382</v>
      </c>
      <c r="H9" s="561">
        <v>0.50682690908402628</v>
      </c>
      <c r="I9" s="561">
        <v>0.82194011095184516</v>
      </c>
      <c r="J9" s="562">
        <v>0.4673882659547135</v>
      </c>
      <c r="K9" s="563">
        <v>0.4359552701408162</v>
      </c>
      <c r="L9" s="561">
        <v>0.50398013078436865</v>
      </c>
      <c r="M9" s="561">
        <v>0.82062298730995686</v>
      </c>
      <c r="N9" s="564">
        <v>0.46177727896774801</v>
      </c>
      <c r="Q9" s="558"/>
      <c r="R9" s="558"/>
      <c r="S9" s="558"/>
      <c r="T9" s="558"/>
    </row>
    <row r="10" spans="2:20" ht="25.5">
      <c r="B10" s="559" t="s">
        <v>515</v>
      </c>
      <c r="C10" s="560">
        <v>0.39062813244379641</v>
      </c>
      <c r="D10" s="561">
        <v>0.5088037275619347</v>
      </c>
      <c r="E10" s="561">
        <v>0.83571810252237744</v>
      </c>
      <c r="F10" s="562">
        <v>0.43270565522660642</v>
      </c>
      <c r="G10" s="560">
        <v>0.38246112527178072</v>
      </c>
      <c r="H10" s="561">
        <v>0.4865712707166891</v>
      </c>
      <c r="I10" s="561">
        <v>0.80056064702922702</v>
      </c>
      <c r="J10" s="562">
        <v>0.42060855932675389</v>
      </c>
      <c r="K10" s="563">
        <v>0.38965655886866041</v>
      </c>
      <c r="L10" s="561">
        <v>0.46274618190439237</v>
      </c>
      <c r="M10" s="561">
        <v>0.7721016460992568</v>
      </c>
      <c r="N10" s="564">
        <v>0.41550729267817699</v>
      </c>
      <c r="Q10" s="558"/>
      <c r="R10" s="558"/>
      <c r="S10" s="558"/>
      <c r="T10" s="558"/>
    </row>
    <row r="11" spans="2:20" ht="25.5">
      <c r="B11" s="559" t="s">
        <v>516</v>
      </c>
      <c r="C11" s="560">
        <v>0.5352104883099833</v>
      </c>
      <c r="D11" s="561">
        <v>0.8475685818976153</v>
      </c>
      <c r="E11" s="561">
        <v>1.6580527746271376</v>
      </c>
      <c r="F11" s="562">
        <v>0.62569023354589437</v>
      </c>
      <c r="G11" s="560">
        <v>0.51769145671644945</v>
      </c>
      <c r="H11" s="561">
        <v>0.82535295113382712</v>
      </c>
      <c r="I11" s="561">
        <v>1.4341494468601466</v>
      </c>
      <c r="J11" s="562">
        <v>0.60397411009847091</v>
      </c>
      <c r="K11" s="563">
        <v>0.53898460913454627</v>
      </c>
      <c r="L11" s="561">
        <v>0.70014700976950839</v>
      </c>
      <c r="M11" s="561">
        <v>1.3679347313220385</v>
      </c>
      <c r="N11" s="564">
        <v>0.58818798992440768</v>
      </c>
      <c r="Q11" s="558"/>
      <c r="R11" s="558"/>
      <c r="S11" s="558"/>
      <c r="T11" s="558"/>
    </row>
    <row r="12" spans="2:20" ht="15" thickBot="1">
      <c r="B12" s="565" t="s">
        <v>517</v>
      </c>
      <c r="C12" s="566">
        <v>0.82947138508286622</v>
      </c>
      <c r="D12" s="567">
        <v>1.0343092637976741</v>
      </c>
      <c r="E12" s="567">
        <v>0.67371481482294882</v>
      </c>
      <c r="F12" s="568">
        <v>0.87469289566988029</v>
      </c>
      <c r="G12" s="566">
        <v>0.83511366083921024</v>
      </c>
      <c r="H12" s="567">
        <v>1.0397029857352909</v>
      </c>
      <c r="I12" s="567">
        <v>0.70603219628563474</v>
      </c>
      <c r="J12" s="568">
        <v>0.8821407436446439</v>
      </c>
      <c r="K12" s="569">
        <v>0.8534105190134017</v>
      </c>
      <c r="L12" s="567">
        <v>1.1005055414138867</v>
      </c>
      <c r="M12" s="567">
        <v>0.6707169851519772</v>
      </c>
      <c r="N12" s="570">
        <v>0.89272476911930687</v>
      </c>
      <c r="Q12" s="558"/>
      <c r="R12" s="558"/>
      <c r="S12" s="558"/>
      <c r="T12" s="558"/>
    </row>
  </sheetData>
  <mergeCells count="6">
    <mergeCell ref="M1:N1"/>
    <mergeCell ref="B3:N3"/>
    <mergeCell ref="B5:B6"/>
    <mergeCell ref="C6:F6"/>
    <mergeCell ref="G6:J6"/>
    <mergeCell ref="K6:N6"/>
  </mergeCells>
  <pageMargins left="0.7" right="0.7" top="0.75" bottom="0.75" header="0.3" footer="0.3"/>
  <pageSetup paperSize="9" scale="86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workbookViewId="0">
      <selection activeCell="B39" sqref="B39:C39"/>
    </sheetView>
  </sheetViews>
  <sheetFormatPr defaultColWidth="8.140625" defaultRowHeight="12.75"/>
  <cols>
    <col min="1" max="1" width="8.140625" style="572" bestFit="1" customWidth="1"/>
    <col min="2" max="2" width="26.85546875" style="572" customWidth="1"/>
    <col min="3" max="3" width="26.5703125" style="572" customWidth="1"/>
    <col min="4" max="8" width="12.140625" style="572" bestFit="1" customWidth="1"/>
    <col min="9" max="9" width="12.42578125" style="572" bestFit="1" customWidth="1"/>
    <col min="10" max="255" width="9.140625" style="572" customWidth="1"/>
    <col min="256" max="16384" width="8.140625" style="572"/>
  </cols>
  <sheetData>
    <row r="1" spans="1:9">
      <c r="A1" s="571"/>
      <c r="B1" s="571"/>
      <c r="C1" s="571"/>
      <c r="D1" s="571"/>
      <c r="E1" s="571"/>
      <c r="F1" s="571"/>
      <c r="G1" s="571"/>
      <c r="H1" s="1707" t="s">
        <v>757</v>
      </c>
      <c r="I1" s="1707"/>
    </row>
    <row r="2" spans="1:9">
      <c r="A2" s="571"/>
      <c r="B2" s="571"/>
      <c r="C2" s="571"/>
      <c r="D2" s="571"/>
      <c r="E2" s="571"/>
      <c r="F2" s="571"/>
      <c r="G2" s="571"/>
      <c r="H2" s="573"/>
      <c r="I2" s="573"/>
    </row>
    <row r="3" spans="1:9" ht="14.25">
      <c r="A3" s="1708" t="s">
        <v>518</v>
      </c>
      <c r="B3" s="1708"/>
      <c r="C3" s="1708"/>
      <c r="D3" s="1708"/>
      <c r="E3" s="1708"/>
      <c r="F3" s="1708"/>
      <c r="G3" s="1708"/>
      <c r="H3" s="1708"/>
      <c r="I3" s="1708"/>
    </row>
    <row r="4" spans="1:9">
      <c r="A4" s="573"/>
      <c r="B4" s="573"/>
      <c r="C4" s="573"/>
      <c r="D4" s="573"/>
      <c r="E4" s="573"/>
      <c r="F4" s="573"/>
      <c r="G4" s="573"/>
      <c r="H4" s="573"/>
      <c r="I4" s="571"/>
    </row>
    <row r="5" spans="1:9" ht="13.5" thickBot="1">
      <c r="A5" s="571"/>
      <c r="B5" s="571"/>
      <c r="C5" s="571"/>
      <c r="D5" s="571"/>
      <c r="E5" s="571"/>
      <c r="F5" s="571"/>
      <c r="G5" s="571"/>
      <c r="H5" s="1709" t="s">
        <v>1</v>
      </c>
      <c r="I5" s="1709"/>
    </row>
    <row r="6" spans="1:9" ht="26.25" thickBot="1">
      <c r="A6" s="126" t="s">
        <v>519</v>
      </c>
      <c r="B6" s="1710" t="s">
        <v>458</v>
      </c>
      <c r="C6" s="1711"/>
      <c r="D6" s="575" t="s">
        <v>520</v>
      </c>
      <c r="E6" s="574" t="s">
        <v>521</v>
      </c>
      <c r="F6" s="574" t="s">
        <v>522</v>
      </c>
      <c r="G6" s="574" t="s">
        <v>523</v>
      </c>
      <c r="H6" s="576" t="s">
        <v>524</v>
      </c>
      <c r="I6" s="577" t="s">
        <v>6</v>
      </c>
    </row>
    <row r="7" spans="1:9">
      <c r="A7" s="1704" t="s">
        <v>525</v>
      </c>
      <c r="B7" s="1705"/>
      <c r="C7" s="1706"/>
      <c r="D7" s="578"/>
      <c r="E7" s="579"/>
      <c r="F7" s="579"/>
      <c r="G7" s="579"/>
      <c r="H7" s="580"/>
      <c r="I7" s="581"/>
    </row>
    <row r="8" spans="1:9">
      <c r="A8" s="60">
        <v>1</v>
      </c>
      <c r="B8" s="1696" t="s">
        <v>526</v>
      </c>
      <c r="C8" s="1697"/>
      <c r="D8" s="82">
        <v>26423.278400000003</v>
      </c>
      <c r="E8" s="82">
        <v>0.33009000000000005</v>
      </c>
      <c r="F8" s="82">
        <v>6.1619999999999999</v>
      </c>
      <c r="G8" s="82">
        <v>0</v>
      </c>
      <c r="H8" s="82">
        <v>0</v>
      </c>
      <c r="I8" s="582">
        <v>26429.770490000003</v>
      </c>
    </row>
    <row r="9" spans="1:9">
      <c r="A9" s="60">
        <v>2</v>
      </c>
      <c r="B9" s="1696" t="s">
        <v>527</v>
      </c>
      <c r="C9" s="1697"/>
      <c r="D9" s="82">
        <v>294.798</v>
      </c>
      <c r="E9" s="82">
        <v>307.036</v>
      </c>
      <c r="F9" s="82">
        <v>0</v>
      </c>
      <c r="G9" s="82">
        <v>297.98099999999999</v>
      </c>
      <c r="H9" s="82">
        <v>8.4480000000000004</v>
      </c>
      <c r="I9" s="582">
        <v>908.26300000000003</v>
      </c>
    </row>
    <row r="10" spans="1:9" ht="25.5">
      <c r="A10" s="60"/>
      <c r="B10" s="583"/>
      <c r="C10" s="584" t="s">
        <v>528</v>
      </c>
      <c r="D10" s="82">
        <v>285.25299999999999</v>
      </c>
      <c r="E10" s="82">
        <v>299.82299999999998</v>
      </c>
      <c r="F10" s="82">
        <v>0</v>
      </c>
      <c r="G10" s="82">
        <v>297.25700000000001</v>
      </c>
      <c r="H10" s="82">
        <v>0</v>
      </c>
      <c r="I10" s="582">
        <v>882.33299999999997</v>
      </c>
    </row>
    <row r="11" spans="1:9" ht="25.5">
      <c r="A11" s="60"/>
      <c r="B11" s="583"/>
      <c r="C11" s="584" t="s">
        <v>529</v>
      </c>
      <c r="D11" s="82">
        <v>0</v>
      </c>
      <c r="E11" s="82">
        <v>7.2130000000000001</v>
      </c>
      <c r="F11" s="82">
        <v>0</v>
      </c>
      <c r="G11" s="82">
        <v>0.72399999999999998</v>
      </c>
      <c r="H11" s="82">
        <v>8.4480000000000004</v>
      </c>
      <c r="I11" s="582">
        <v>16.385000000000002</v>
      </c>
    </row>
    <row r="12" spans="1:9">
      <c r="A12" s="60"/>
      <c r="B12" s="583"/>
      <c r="C12" s="584" t="s">
        <v>530</v>
      </c>
      <c r="D12" s="82">
        <v>9.5449999999999999</v>
      </c>
      <c r="E12" s="82">
        <v>0</v>
      </c>
      <c r="F12" s="82">
        <v>0</v>
      </c>
      <c r="G12" s="82">
        <v>0</v>
      </c>
      <c r="H12" s="82">
        <v>0</v>
      </c>
      <c r="I12" s="582">
        <v>9.5449999999999999</v>
      </c>
    </row>
    <row r="13" spans="1:9">
      <c r="A13" s="60">
        <v>3</v>
      </c>
      <c r="B13" s="1696" t="s">
        <v>531</v>
      </c>
      <c r="C13" s="1697"/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82">
        <v>0</v>
      </c>
    </row>
    <row r="14" spans="1:9">
      <c r="A14" s="60">
        <v>4</v>
      </c>
      <c r="B14" s="1696" t="s">
        <v>532</v>
      </c>
      <c r="C14" s="1697"/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82">
        <v>0</v>
      </c>
    </row>
    <row r="15" spans="1:9">
      <c r="A15" s="60">
        <v>5</v>
      </c>
      <c r="B15" s="1696" t="s">
        <v>533</v>
      </c>
      <c r="C15" s="1697"/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82">
        <v>0</v>
      </c>
    </row>
    <row r="16" spans="1:9" ht="25.5">
      <c r="A16" s="60"/>
      <c r="B16" s="583"/>
      <c r="C16" s="584" t="s">
        <v>528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82">
        <v>0</v>
      </c>
    </row>
    <row r="17" spans="1:9" ht="25.5">
      <c r="A17" s="60"/>
      <c r="B17" s="583"/>
      <c r="C17" s="584" t="s">
        <v>529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582">
        <v>0</v>
      </c>
    </row>
    <row r="18" spans="1:9">
      <c r="A18" s="60"/>
      <c r="B18" s="583"/>
      <c r="C18" s="584" t="s">
        <v>530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82">
        <v>0</v>
      </c>
    </row>
    <row r="19" spans="1:9">
      <c r="A19" s="60"/>
      <c r="B19" s="583"/>
      <c r="C19" s="584" t="s">
        <v>534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82">
        <v>0</v>
      </c>
    </row>
    <row r="20" spans="1:9">
      <c r="A20" s="60">
        <v>6</v>
      </c>
      <c r="B20" s="1696" t="s">
        <v>535</v>
      </c>
      <c r="C20" s="1697"/>
      <c r="D20" s="82">
        <v>1791.5350000000001</v>
      </c>
      <c r="E20" s="82">
        <v>5268.6189999999997</v>
      </c>
      <c r="F20" s="82">
        <v>532.24241000000006</v>
      </c>
      <c r="G20" s="82">
        <v>1034.77674</v>
      </c>
      <c r="H20" s="82">
        <v>320.85300000000001</v>
      </c>
      <c r="I20" s="582">
        <v>8948.0261499999997</v>
      </c>
    </row>
    <row r="21" spans="1:9" ht="25.5">
      <c r="A21" s="60"/>
      <c r="B21" s="583"/>
      <c r="C21" s="584" t="s">
        <v>528</v>
      </c>
      <c r="D21" s="82">
        <v>1659.3219999999999</v>
      </c>
      <c r="E21" s="82">
        <v>5268.6189999999997</v>
      </c>
      <c r="F21" s="82">
        <v>339.93200000000002</v>
      </c>
      <c r="G21" s="82">
        <v>400.12900000000002</v>
      </c>
      <c r="H21" s="82">
        <v>0</v>
      </c>
      <c r="I21" s="582">
        <v>7668.0020000000004</v>
      </c>
    </row>
    <row r="22" spans="1:9" ht="25.5">
      <c r="A22" s="60"/>
      <c r="B22" s="583"/>
      <c r="C22" s="584" t="s">
        <v>529</v>
      </c>
      <c r="D22" s="82">
        <v>132.21299999999999</v>
      </c>
      <c r="E22" s="82">
        <v>0</v>
      </c>
      <c r="F22" s="82">
        <v>192.31040999999999</v>
      </c>
      <c r="G22" s="82">
        <v>634.64774</v>
      </c>
      <c r="H22" s="82">
        <v>320.85300000000001</v>
      </c>
      <c r="I22" s="582">
        <v>1280.02415</v>
      </c>
    </row>
    <row r="23" spans="1:9">
      <c r="A23" s="60">
        <v>7</v>
      </c>
      <c r="B23" s="1696" t="s">
        <v>536</v>
      </c>
      <c r="C23" s="1697"/>
      <c r="D23" s="82">
        <v>4622.259</v>
      </c>
      <c r="E23" s="82">
        <v>9003.3080000000009</v>
      </c>
      <c r="F23" s="82">
        <v>7945.4930000000004</v>
      </c>
      <c r="G23" s="82">
        <v>2561.4180000000001</v>
      </c>
      <c r="H23" s="82">
        <v>105.345</v>
      </c>
      <c r="I23" s="582">
        <v>24237.823</v>
      </c>
    </row>
    <row r="24" spans="1:9" ht="25.5">
      <c r="A24" s="60"/>
      <c r="B24" s="583"/>
      <c r="C24" s="584" t="s">
        <v>528</v>
      </c>
      <c r="D24" s="82">
        <v>4541.8270000000002</v>
      </c>
      <c r="E24" s="82">
        <v>9003.3080000000009</v>
      </c>
      <c r="F24" s="82">
        <v>7945.4930000000004</v>
      </c>
      <c r="G24" s="82">
        <v>2227.741</v>
      </c>
      <c r="H24" s="82">
        <v>0</v>
      </c>
      <c r="I24" s="582">
        <v>23718.368999999999</v>
      </c>
    </row>
    <row r="25" spans="1:9" ht="25.5">
      <c r="A25" s="60"/>
      <c r="B25" s="583"/>
      <c r="C25" s="584" t="s">
        <v>529</v>
      </c>
      <c r="D25" s="82">
        <v>6.0000000000000001E-3</v>
      </c>
      <c r="E25" s="82">
        <v>0</v>
      </c>
      <c r="F25" s="82">
        <v>0</v>
      </c>
      <c r="G25" s="82">
        <v>333.67700000000002</v>
      </c>
      <c r="H25" s="82">
        <v>95.239000000000004</v>
      </c>
      <c r="I25" s="582">
        <v>428.92200000000003</v>
      </c>
    </row>
    <row r="26" spans="1:9">
      <c r="A26" s="60"/>
      <c r="B26" s="583"/>
      <c r="C26" s="584" t="s">
        <v>530</v>
      </c>
      <c r="D26" s="82">
        <v>80.426000000000002</v>
      </c>
      <c r="E26" s="82">
        <v>0</v>
      </c>
      <c r="F26" s="82">
        <v>0</v>
      </c>
      <c r="G26" s="82">
        <v>0</v>
      </c>
      <c r="H26" s="82">
        <v>10.106</v>
      </c>
      <c r="I26" s="582">
        <v>90.531999999999996</v>
      </c>
    </row>
    <row r="27" spans="1:9">
      <c r="A27" s="60"/>
      <c r="B27" s="583"/>
      <c r="C27" s="584" t="s">
        <v>537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82">
        <v>0</v>
      </c>
    </row>
    <row r="28" spans="1:9">
      <c r="A28" s="60">
        <v>8</v>
      </c>
      <c r="B28" s="1696" t="s">
        <v>538</v>
      </c>
      <c r="C28" s="1697"/>
      <c r="D28" s="82">
        <v>23039.361690000002</v>
      </c>
      <c r="E28" s="82">
        <v>9742.0001900000007</v>
      </c>
      <c r="F28" s="82">
        <v>18438.567729999999</v>
      </c>
      <c r="G28" s="82">
        <v>29326.101240000004</v>
      </c>
      <c r="H28" s="82">
        <v>37906.951259999994</v>
      </c>
      <c r="I28" s="582">
        <v>118452.98211</v>
      </c>
    </row>
    <row r="29" spans="1:9">
      <c r="A29" s="60"/>
      <c r="B29" s="583"/>
      <c r="C29" s="584" t="s">
        <v>539</v>
      </c>
      <c r="D29" s="82">
        <v>19519.518</v>
      </c>
      <c r="E29" s="82">
        <v>2725.2939999999999</v>
      </c>
      <c r="F29" s="82">
        <v>801.24300000000005</v>
      </c>
      <c r="G29" s="82">
        <v>1117.2070000000001</v>
      </c>
      <c r="H29" s="82">
        <v>281.61200000000002</v>
      </c>
      <c r="I29" s="582">
        <v>24444.874</v>
      </c>
    </row>
    <row r="30" spans="1:9">
      <c r="A30" s="60"/>
      <c r="B30" s="583"/>
      <c r="C30" s="584" t="s">
        <v>540</v>
      </c>
      <c r="D30" s="82">
        <v>4.4029999999999996</v>
      </c>
      <c r="E30" s="82">
        <v>0</v>
      </c>
      <c r="F30" s="82">
        <v>4520</v>
      </c>
      <c r="G30" s="82">
        <v>5080</v>
      </c>
      <c r="H30" s="82">
        <v>890</v>
      </c>
      <c r="I30" s="582">
        <v>10494.403</v>
      </c>
    </row>
    <row r="31" spans="1:9">
      <c r="A31" s="60"/>
      <c r="B31" s="583"/>
      <c r="C31" s="584" t="s">
        <v>541</v>
      </c>
      <c r="D31" s="82">
        <v>0</v>
      </c>
      <c r="E31" s="82">
        <v>0</v>
      </c>
      <c r="F31" s="82">
        <v>47.218000000000004</v>
      </c>
      <c r="G31" s="82">
        <v>2.1150000000000002</v>
      </c>
      <c r="H31" s="82">
        <v>4.2300000000000004</v>
      </c>
      <c r="I31" s="582">
        <v>53.563000000000002</v>
      </c>
    </row>
    <row r="32" spans="1:9">
      <c r="A32" s="60"/>
      <c r="B32" s="583"/>
      <c r="C32" s="584" t="s">
        <v>534</v>
      </c>
      <c r="D32" s="82">
        <v>3498.9246900000003</v>
      </c>
      <c r="E32" s="82">
        <v>6934.5431899999994</v>
      </c>
      <c r="F32" s="82">
        <v>13054.869729999999</v>
      </c>
      <c r="G32" s="82">
        <v>23120.563240000003</v>
      </c>
      <c r="H32" s="82">
        <v>36690.654259999996</v>
      </c>
      <c r="I32" s="582">
        <v>83299.555110000001</v>
      </c>
    </row>
    <row r="33" spans="1:9">
      <c r="A33" s="60"/>
      <c r="B33" s="583"/>
      <c r="C33" s="584" t="s">
        <v>542</v>
      </c>
      <c r="D33" s="82">
        <v>16.515999999999998</v>
      </c>
      <c r="E33" s="82">
        <v>82.162999999999997</v>
      </c>
      <c r="F33" s="82">
        <v>15.237</v>
      </c>
      <c r="G33" s="82">
        <v>6.2160000000000002</v>
      </c>
      <c r="H33" s="82">
        <v>40.454999999999998</v>
      </c>
      <c r="I33" s="582">
        <v>160.58699999999999</v>
      </c>
    </row>
    <row r="34" spans="1:9">
      <c r="A34" s="60">
        <v>9</v>
      </c>
      <c r="B34" s="1696" t="s">
        <v>543</v>
      </c>
      <c r="C34" s="1697"/>
      <c r="D34" s="82">
        <v>864.93940999999995</v>
      </c>
      <c r="E34" s="82">
        <v>398.13299999999998</v>
      </c>
      <c r="F34" s="82">
        <v>84.440310000000011</v>
      </c>
      <c r="G34" s="82">
        <v>32.523000000000003</v>
      </c>
      <c r="H34" s="82">
        <v>350.65300000000002</v>
      </c>
      <c r="I34" s="582">
        <v>1730.6887199999999</v>
      </c>
    </row>
    <row r="35" spans="1:9">
      <c r="A35" s="60">
        <v>10</v>
      </c>
      <c r="B35" s="1696" t="s">
        <v>230</v>
      </c>
      <c r="C35" s="1697"/>
      <c r="D35" s="82">
        <v>106.95142999999999</v>
      </c>
      <c r="E35" s="82">
        <v>35.505499999999998</v>
      </c>
      <c r="F35" s="82">
        <v>0</v>
      </c>
      <c r="G35" s="82">
        <v>3.1E-2</v>
      </c>
      <c r="H35" s="82">
        <v>0</v>
      </c>
      <c r="I35" s="582">
        <v>142.48793000000001</v>
      </c>
    </row>
    <row r="36" spans="1:9">
      <c r="A36" s="60">
        <v>11</v>
      </c>
      <c r="B36" s="1696" t="s">
        <v>544</v>
      </c>
      <c r="C36" s="1697"/>
      <c r="D36" s="82">
        <v>1176.74207</v>
      </c>
      <c r="E36" s="82">
        <v>166.30689000000001</v>
      </c>
      <c r="F36" s="82">
        <v>92.518630000000002</v>
      </c>
      <c r="G36" s="82">
        <v>18.6722</v>
      </c>
      <c r="H36" s="82">
        <v>22.912590000000002</v>
      </c>
      <c r="I36" s="582">
        <v>1477.1523800000002</v>
      </c>
    </row>
    <row r="37" spans="1:9" ht="13.5" thickBot="1">
      <c r="A37" s="585">
        <v>12</v>
      </c>
      <c r="B37" s="1698" t="s">
        <v>545</v>
      </c>
      <c r="C37" s="1699"/>
      <c r="D37" s="586">
        <v>58319.864999999998</v>
      </c>
      <c r="E37" s="586">
        <v>24921.238670000002</v>
      </c>
      <c r="F37" s="586">
        <v>27099.424079999997</v>
      </c>
      <c r="G37" s="586">
        <v>33271.50318</v>
      </c>
      <c r="H37" s="586">
        <v>38715.162850000001</v>
      </c>
      <c r="I37" s="587">
        <v>182327.19378</v>
      </c>
    </row>
    <row r="38" spans="1:9">
      <c r="A38" s="1704" t="s">
        <v>546</v>
      </c>
      <c r="B38" s="1705"/>
      <c r="C38" s="1706"/>
      <c r="D38" s="588"/>
      <c r="E38" s="589"/>
      <c r="F38" s="589"/>
      <c r="G38" s="589"/>
      <c r="H38" s="590"/>
      <c r="I38" s="591"/>
    </row>
    <row r="39" spans="1:9">
      <c r="A39" s="60">
        <v>13</v>
      </c>
      <c r="B39" s="1696" t="s">
        <v>547</v>
      </c>
      <c r="C39" s="1697"/>
      <c r="D39" s="82">
        <v>65538.971170000004</v>
      </c>
      <c r="E39" s="82">
        <v>0</v>
      </c>
      <c r="F39" s="82">
        <v>0</v>
      </c>
      <c r="G39" s="82">
        <v>0</v>
      </c>
      <c r="H39" s="82">
        <v>0</v>
      </c>
      <c r="I39" s="582">
        <v>65538.971170000004</v>
      </c>
    </row>
    <row r="40" spans="1:9" ht="24" customHeight="1">
      <c r="A40" s="60">
        <v>14</v>
      </c>
      <c r="B40" s="1696" t="s">
        <v>548</v>
      </c>
      <c r="C40" s="1697"/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82">
        <v>0</v>
      </c>
    </row>
    <row r="41" spans="1:9" ht="25.5">
      <c r="A41" s="60"/>
      <c r="B41" s="583"/>
      <c r="C41" s="584" t="s">
        <v>528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82">
        <v>0</v>
      </c>
    </row>
    <row r="42" spans="1:9" ht="25.5">
      <c r="A42" s="60"/>
      <c r="B42" s="583"/>
      <c r="C42" s="584" t="s">
        <v>529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82">
        <v>0</v>
      </c>
    </row>
    <row r="43" spans="1:9">
      <c r="A43" s="60"/>
      <c r="B43" s="583"/>
      <c r="C43" s="584" t="s">
        <v>530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82">
        <v>0</v>
      </c>
    </row>
    <row r="44" spans="1:9">
      <c r="A44" s="60"/>
      <c r="B44" s="583"/>
      <c r="C44" s="584" t="s">
        <v>540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82">
        <v>0</v>
      </c>
    </row>
    <row r="45" spans="1:9">
      <c r="A45" s="60"/>
      <c r="B45" s="583"/>
      <c r="C45" s="584" t="s">
        <v>549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82">
        <v>0</v>
      </c>
    </row>
    <row r="46" spans="1:9">
      <c r="A46" s="60"/>
      <c r="B46" s="583"/>
      <c r="C46" s="584" t="s">
        <v>550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82">
        <v>0</v>
      </c>
    </row>
    <row r="47" spans="1:9">
      <c r="A47" s="60">
        <v>15</v>
      </c>
      <c r="B47" s="1696" t="s">
        <v>531</v>
      </c>
      <c r="C47" s="1697"/>
      <c r="D47" s="82">
        <v>0</v>
      </c>
      <c r="E47" s="82">
        <v>7.0679999999999996</v>
      </c>
      <c r="F47" s="82">
        <v>0</v>
      </c>
      <c r="G47" s="82">
        <v>0</v>
      </c>
      <c r="H47" s="82">
        <v>0</v>
      </c>
      <c r="I47" s="582">
        <v>7.0679999999999996</v>
      </c>
    </row>
    <row r="48" spans="1:9">
      <c r="A48" s="60">
        <v>16</v>
      </c>
      <c r="B48" s="1696" t="s">
        <v>532</v>
      </c>
      <c r="C48" s="1697"/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82">
        <v>0</v>
      </c>
    </row>
    <row r="49" spans="1:9">
      <c r="A49" s="60">
        <v>17</v>
      </c>
      <c r="B49" s="1696" t="s">
        <v>551</v>
      </c>
      <c r="C49" s="1697"/>
      <c r="D49" s="82">
        <v>18764.362040000004</v>
      </c>
      <c r="E49" s="82">
        <v>20848.348139999998</v>
      </c>
      <c r="F49" s="82">
        <v>31322.625610000003</v>
      </c>
      <c r="G49" s="82">
        <v>33871.68303</v>
      </c>
      <c r="H49" s="82">
        <v>46744.265579999999</v>
      </c>
      <c r="I49" s="582">
        <v>151551.28439999997</v>
      </c>
    </row>
    <row r="50" spans="1:9">
      <c r="A50" s="60"/>
      <c r="B50" s="583"/>
      <c r="C50" s="584" t="s">
        <v>552</v>
      </c>
      <c r="D50" s="82">
        <v>11374.723440000002</v>
      </c>
      <c r="E50" s="82">
        <v>0</v>
      </c>
      <c r="F50" s="82">
        <v>0</v>
      </c>
      <c r="G50" s="82">
        <v>0</v>
      </c>
      <c r="H50" s="82">
        <v>0</v>
      </c>
      <c r="I50" s="582">
        <v>11374.723440000002</v>
      </c>
    </row>
    <row r="51" spans="1:9">
      <c r="A51" s="60"/>
      <c r="B51" s="583"/>
      <c r="C51" s="584" t="s">
        <v>553</v>
      </c>
      <c r="D51" s="82">
        <v>7389.6386000000002</v>
      </c>
      <c r="E51" s="82">
        <v>20848.348139999998</v>
      </c>
      <c r="F51" s="82">
        <v>31322.625610000003</v>
      </c>
      <c r="G51" s="82">
        <v>33871.68303</v>
      </c>
      <c r="H51" s="82">
        <v>46744.265579999999</v>
      </c>
      <c r="I51" s="582">
        <v>140176.56096</v>
      </c>
    </row>
    <row r="52" spans="1:9">
      <c r="A52" s="60">
        <v>18</v>
      </c>
      <c r="B52" s="1696" t="s">
        <v>554</v>
      </c>
      <c r="C52" s="1697"/>
      <c r="D52" s="82">
        <v>264.94200000000001</v>
      </c>
      <c r="E52" s="82">
        <v>682.79499999999996</v>
      </c>
      <c r="F52" s="82">
        <v>242.80699999999999</v>
      </c>
      <c r="G52" s="82">
        <v>1652.2170000000001</v>
      </c>
      <c r="H52" s="82">
        <v>5986.5839999999998</v>
      </c>
      <c r="I52" s="582">
        <v>8829.3449999999993</v>
      </c>
    </row>
    <row r="53" spans="1:9">
      <c r="A53" s="60">
        <v>19</v>
      </c>
      <c r="B53" s="1696" t="s">
        <v>555</v>
      </c>
      <c r="C53" s="1697"/>
      <c r="D53" s="82">
        <v>0</v>
      </c>
      <c r="E53" s="82">
        <v>0</v>
      </c>
      <c r="F53" s="82">
        <v>0</v>
      </c>
      <c r="G53" s="82">
        <v>616.20000000000005</v>
      </c>
      <c r="H53" s="82">
        <v>0</v>
      </c>
      <c r="I53" s="582">
        <v>616.20000000000005</v>
      </c>
    </row>
    <row r="54" spans="1:9">
      <c r="A54" s="60">
        <v>20</v>
      </c>
      <c r="B54" s="1696" t="s">
        <v>556</v>
      </c>
      <c r="C54" s="1697"/>
      <c r="D54" s="82">
        <v>614.1499399999999</v>
      </c>
      <c r="E54" s="82">
        <v>350.93213000000003</v>
      </c>
      <c r="F54" s="82">
        <v>263.53305999999998</v>
      </c>
      <c r="G54" s="82">
        <v>190.80314000000001</v>
      </c>
      <c r="H54" s="82">
        <v>254.20937000000001</v>
      </c>
      <c r="I54" s="582">
        <v>1673.6276400000002</v>
      </c>
    </row>
    <row r="55" spans="1:9">
      <c r="A55" s="60">
        <v>21</v>
      </c>
      <c r="B55" s="1696" t="s">
        <v>557</v>
      </c>
      <c r="C55" s="1697"/>
      <c r="D55" s="82">
        <v>4.3218399999999999</v>
      </c>
      <c r="E55" s="82">
        <v>0.56599999999999995</v>
      </c>
      <c r="F55" s="82">
        <v>1.5289999999999999</v>
      </c>
      <c r="G55" s="82">
        <v>3.6840000000000002</v>
      </c>
      <c r="H55" s="82">
        <v>0</v>
      </c>
      <c r="I55" s="582">
        <v>10.10084</v>
      </c>
    </row>
    <row r="56" spans="1:9">
      <c r="A56" s="60">
        <v>22</v>
      </c>
      <c r="B56" s="1696" t="s">
        <v>558</v>
      </c>
      <c r="C56" s="1697"/>
      <c r="D56" s="82">
        <v>2.5369999999999999</v>
      </c>
      <c r="E56" s="82">
        <v>0.17831</v>
      </c>
      <c r="F56" s="82">
        <v>0.54000999999999999</v>
      </c>
      <c r="G56" s="82">
        <v>0.16906000000000002</v>
      </c>
      <c r="H56" s="82">
        <v>0.39804</v>
      </c>
      <c r="I56" s="582">
        <v>3.8224200000000002</v>
      </c>
    </row>
    <row r="57" spans="1:9">
      <c r="A57" s="60">
        <v>23</v>
      </c>
      <c r="B57" s="1696" t="s">
        <v>559</v>
      </c>
      <c r="C57" s="1697"/>
      <c r="D57" s="82">
        <v>1802.1577600000001</v>
      </c>
      <c r="E57" s="82">
        <v>1134.2536599999999</v>
      </c>
      <c r="F57" s="82">
        <v>10.696</v>
      </c>
      <c r="G57" s="82">
        <v>5.5910000000000002</v>
      </c>
      <c r="H57" s="82">
        <v>3.0710000000000002</v>
      </c>
      <c r="I57" s="582">
        <v>2955.7694200000005</v>
      </c>
    </row>
    <row r="58" spans="1:9" ht="13.5" thickBot="1">
      <c r="A58" s="592">
        <v>24</v>
      </c>
      <c r="B58" s="1702" t="s">
        <v>560</v>
      </c>
      <c r="C58" s="1703"/>
      <c r="D58" s="593">
        <v>86991.441749999998</v>
      </c>
      <c r="E58" s="594">
        <v>23024.141239999997</v>
      </c>
      <c r="F58" s="594">
        <v>31841.730680000001</v>
      </c>
      <c r="G58" s="594">
        <v>36340.347230000007</v>
      </c>
      <c r="H58" s="595">
        <v>52988.527989999995</v>
      </c>
      <c r="I58" s="595">
        <v>231186.18888999999</v>
      </c>
    </row>
    <row r="59" spans="1:9">
      <c r="A59" s="1693" t="s">
        <v>561</v>
      </c>
      <c r="B59" s="1694"/>
      <c r="C59" s="1695"/>
      <c r="D59" s="588"/>
      <c r="E59" s="596"/>
      <c r="F59" s="589"/>
      <c r="G59" s="589"/>
      <c r="H59" s="597"/>
      <c r="I59" s="591"/>
    </row>
    <row r="60" spans="1:9">
      <c r="A60" s="60">
        <v>25</v>
      </c>
      <c r="B60" s="1696" t="s">
        <v>562</v>
      </c>
      <c r="C60" s="1697"/>
      <c r="D60" s="82">
        <v>278.37299999999999</v>
      </c>
      <c r="E60" s="82">
        <v>11.72174</v>
      </c>
      <c r="F60" s="82">
        <v>41.021850000000001</v>
      </c>
      <c r="G60" s="82">
        <v>172.08771999999999</v>
      </c>
      <c r="H60" s="82">
        <v>445.30900000000003</v>
      </c>
      <c r="I60" s="582">
        <v>948.51331000000005</v>
      </c>
    </row>
    <row r="61" spans="1:9">
      <c r="A61" s="60">
        <v>26</v>
      </c>
      <c r="B61" s="1696" t="s">
        <v>563</v>
      </c>
      <c r="C61" s="1697"/>
      <c r="D61" s="82">
        <v>6355.1047800000006</v>
      </c>
      <c r="E61" s="82">
        <v>712.56455999999991</v>
      </c>
      <c r="F61" s="82">
        <v>3367.4508999999998</v>
      </c>
      <c r="G61" s="82">
        <v>3694.5481500000001</v>
      </c>
      <c r="H61" s="82">
        <v>7833.9077800000005</v>
      </c>
      <c r="I61" s="582">
        <v>21963.57617</v>
      </c>
    </row>
    <row r="62" spans="1:9" ht="13.5" thickBot="1">
      <c r="A62" s="585">
        <v>27</v>
      </c>
      <c r="B62" s="1698" t="s">
        <v>564</v>
      </c>
      <c r="C62" s="1699"/>
      <c r="D62" s="598">
        <v>-6076.7317800000001</v>
      </c>
      <c r="E62" s="599">
        <v>-700.84281999999996</v>
      </c>
      <c r="F62" s="599">
        <v>-3326.4290499999997</v>
      </c>
      <c r="G62" s="599">
        <v>-3522.4604300000001</v>
      </c>
      <c r="H62" s="599">
        <v>-7388.5987800000003</v>
      </c>
      <c r="I62" s="600">
        <v>-21015.062859999995</v>
      </c>
    </row>
    <row r="63" spans="1:9">
      <c r="A63" s="601">
        <v>28</v>
      </c>
      <c r="B63" s="1700" t="s">
        <v>565</v>
      </c>
      <c r="C63" s="1701"/>
      <c r="D63" s="602">
        <v>-34748.308530000002</v>
      </c>
      <c r="E63" s="602">
        <v>1196.2546100000004</v>
      </c>
      <c r="F63" s="602">
        <v>-8068.7356499999996</v>
      </c>
      <c r="G63" s="602">
        <v>-6591.3044799999998</v>
      </c>
      <c r="H63" s="602">
        <v>-21661.963919999995</v>
      </c>
      <c r="I63" s="603">
        <v>-69874.057969999994</v>
      </c>
    </row>
    <row r="64" spans="1:9" ht="13.5" thickBot="1">
      <c r="A64" s="604">
        <v>29</v>
      </c>
      <c r="B64" s="1698" t="s">
        <v>566</v>
      </c>
      <c r="C64" s="1699"/>
      <c r="D64" s="605">
        <v>-34748.308530000002</v>
      </c>
      <c r="E64" s="605">
        <v>-33552.053919999998</v>
      </c>
      <c r="F64" s="605">
        <v>-41620.789570000001</v>
      </c>
      <c r="G64" s="605">
        <v>-48212.09405</v>
      </c>
      <c r="H64" s="605">
        <v>-69874.057969999994</v>
      </c>
      <c r="I64" s="606">
        <v>0</v>
      </c>
    </row>
    <row r="65" spans="1:9">
      <c r="A65" s="571"/>
      <c r="B65" s="571"/>
      <c r="C65" s="571"/>
      <c r="D65" s="607"/>
      <c r="E65" s="607"/>
      <c r="F65" s="607"/>
      <c r="G65" s="607"/>
      <c r="H65" s="607"/>
      <c r="I65" s="607"/>
    </row>
  </sheetData>
  <mergeCells count="36">
    <mergeCell ref="B23:C23"/>
    <mergeCell ref="H1:I1"/>
    <mergeCell ref="A3:I3"/>
    <mergeCell ref="H5:I5"/>
    <mergeCell ref="B6:C6"/>
    <mergeCell ref="A7:C7"/>
    <mergeCell ref="B8:C8"/>
    <mergeCell ref="B9:C9"/>
    <mergeCell ref="B13:C13"/>
    <mergeCell ref="B14:C14"/>
    <mergeCell ref="B15:C15"/>
    <mergeCell ref="B20:C20"/>
    <mergeCell ref="B52:C52"/>
    <mergeCell ref="B28:C28"/>
    <mergeCell ref="B34:C34"/>
    <mergeCell ref="B35:C35"/>
    <mergeCell ref="B36:C36"/>
    <mergeCell ref="B37:C37"/>
    <mergeCell ref="A38:C38"/>
    <mergeCell ref="B39:C39"/>
    <mergeCell ref="B40:C40"/>
    <mergeCell ref="B47:C47"/>
    <mergeCell ref="B48:C48"/>
    <mergeCell ref="B49:C49"/>
    <mergeCell ref="B64:C64"/>
    <mergeCell ref="B53:C53"/>
    <mergeCell ref="B54:C54"/>
    <mergeCell ref="B55:C55"/>
    <mergeCell ref="B56:C56"/>
    <mergeCell ref="B57:C57"/>
    <mergeCell ref="B58:C58"/>
    <mergeCell ref="A59:C59"/>
    <mergeCell ref="B60:C60"/>
    <mergeCell ref="B61:C61"/>
    <mergeCell ref="B62:C62"/>
    <mergeCell ref="B63:C63"/>
  </mergeCells>
  <pageMargins left="0.7" right="0.7" top="0.75" bottom="0.75" header="0.3" footer="0.3"/>
  <pageSetup paperSize="9" scale="66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8"/>
  <sheetViews>
    <sheetView topLeftCell="A43" workbookViewId="0">
      <selection activeCell="C23" sqref="C23"/>
    </sheetView>
  </sheetViews>
  <sheetFormatPr defaultColWidth="8.140625" defaultRowHeight="12.75"/>
  <cols>
    <col min="1" max="1" width="8.140625" style="609" customWidth="1"/>
    <col min="2" max="2" width="26.85546875" style="609" customWidth="1"/>
    <col min="3" max="3" width="26.140625" style="609" customWidth="1"/>
    <col min="4" max="4" width="11.5703125" style="609" customWidth="1"/>
    <col min="5" max="5" width="11.28515625" style="609" bestFit="1" customWidth="1"/>
    <col min="6" max="6" width="11.7109375" style="609" customWidth="1"/>
    <col min="7" max="7" width="11.85546875" style="609" customWidth="1"/>
    <col min="8" max="8" width="13.140625" style="609" customWidth="1"/>
    <col min="9" max="9" width="13.7109375" style="609" customWidth="1"/>
    <col min="10" max="255" width="9.140625" style="609" customWidth="1"/>
    <col min="256" max="16384" width="8.140625" style="609"/>
  </cols>
  <sheetData>
    <row r="1" spans="1:9">
      <c r="A1" s="608"/>
      <c r="B1" s="608"/>
      <c r="C1" s="608"/>
      <c r="D1" s="608"/>
      <c r="E1" s="608"/>
      <c r="F1" s="608"/>
      <c r="G1" s="608"/>
      <c r="H1" s="1726" t="s">
        <v>758</v>
      </c>
      <c r="I1" s="1726"/>
    </row>
    <row r="2" spans="1:9" ht="14.25">
      <c r="A2" s="608"/>
      <c r="B2" s="608"/>
      <c r="C2" s="608"/>
      <c r="D2" s="608"/>
      <c r="E2" s="608"/>
      <c r="F2" s="608"/>
      <c r="G2" s="608"/>
      <c r="H2" s="610"/>
      <c r="I2" s="610"/>
    </row>
    <row r="3" spans="1:9" ht="14.25">
      <c r="A3" s="1727" t="s">
        <v>567</v>
      </c>
      <c r="B3" s="1727"/>
      <c r="C3" s="1727"/>
      <c r="D3" s="1727"/>
      <c r="E3" s="1727"/>
      <c r="F3" s="1727"/>
      <c r="G3" s="1727"/>
      <c r="H3" s="1727"/>
      <c r="I3" s="1727"/>
    </row>
    <row r="4" spans="1:9">
      <c r="A4" s="611"/>
      <c r="B4" s="611"/>
      <c r="C4" s="611"/>
      <c r="D4" s="611"/>
      <c r="E4" s="611"/>
      <c r="F4" s="611"/>
      <c r="G4" s="611"/>
      <c r="H4" s="611"/>
      <c r="I4" s="608"/>
    </row>
    <row r="5" spans="1:9" ht="13.5" thickBot="1">
      <c r="A5" s="608"/>
      <c r="B5" s="608"/>
      <c r="C5" s="608"/>
      <c r="D5" s="608"/>
      <c r="E5" s="608"/>
      <c r="F5" s="608"/>
      <c r="G5" s="608"/>
      <c r="H5" s="1728" t="s">
        <v>1</v>
      </c>
      <c r="I5" s="1728"/>
    </row>
    <row r="6" spans="1:9" ht="13.5" thickBot="1">
      <c r="A6" s="1729" t="s">
        <v>519</v>
      </c>
      <c r="B6" s="1731" t="s">
        <v>458</v>
      </c>
      <c r="C6" s="1732"/>
      <c r="D6" s="1735" t="s">
        <v>568</v>
      </c>
      <c r="E6" s="1735"/>
      <c r="F6" s="1735"/>
      <c r="G6" s="1736" t="s">
        <v>569</v>
      </c>
      <c r="H6" s="1735"/>
      <c r="I6" s="1737"/>
    </row>
    <row r="7" spans="1:9" ht="26.25" thickBot="1">
      <c r="A7" s="1730"/>
      <c r="B7" s="1733"/>
      <c r="C7" s="1734"/>
      <c r="D7" s="612" t="s">
        <v>520</v>
      </c>
      <c r="E7" s="613" t="s">
        <v>521</v>
      </c>
      <c r="F7" s="614" t="s">
        <v>522</v>
      </c>
      <c r="G7" s="612" t="s">
        <v>520</v>
      </c>
      <c r="H7" s="613" t="s">
        <v>521</v>
      </c>
      <c r="I7" s="614" t="s">
        <v>522</v>
      </c>
    </row>
    <row r="8" spans="1:9">
      <c r="A8" s="1723" t="s">
        <v>525</v>
      </c>
      <c r="B8" s="1724"/>
      <c r="C8" s="1725"/>
      <c r="D8" s="615"/>
      <c r="E8" s="616"/>
      <c r="F8" s="617"/>
      <c r="G8" s="618"/>
      <c r="H8" s="619"/>
      <c r="I8" s="620"/>
    </row>
    <row r="9" spans="1:9">
      <c r="A9" s="621">
        <v>1</v>
      </c>
      <c r="B9" s="1716" t="s">
        <v>526</v>
      </c>
      <c r="C9" s="1717"/>
      <c r="D9" s="622">
        <v>24525.186400000002</v>
      </c>
      <c r="E9" s="622">
        <v>0.33009000000000005</v>
      </c>
      <c r="F9" s="623">
        <v>6.1619999999999999</v>
      </c>
      <c r="G9" s="624">
        <v>0</v>
      </c>
      <c r="H9" s="622">
        <v>0</v>
      </c>
      <c r="I9" s="625">
        <v>0</v>
      </c>
    </row>
    <row r="10" spans="1:9">
      <c r="A10" s="621">
        <v>2</v>
      </c>
      <c r="B10" s="1716" t="s">
        <v>527</v>
      </c>
      <c r="C10" s="1717"/>
      <c r="D10" s="622">
        <v>294.798</v>
      </c>
      <c r="E10" s="622">
        <v>307.036</v>
      </c>
      <c r="F10" s="623">
        <v>0</v>
      </c>
      <c r="G10" s="624">
        <v>0</v>
      </c>
      <c r="H10" s="622">
        <v>0</v>
      </c>
      <c r="I10" s="625">
        <v>0</v>
      </c>
    </row>
    <row r="11" spans="1:9" ht="25.5">
      <c r="A11" s="621"/>
      <c r="B11" s="626"/>
      <c r="C11" s="627" t="s">
        <v>528</v>
      </c>
      <c r="D11" s="622">
        <v>285.25299999999999</v>
      </c>
      <c r="E11" s="622">
        <v>299.82299999999998</v>
      </c>
      <c r="F11" s="623">
        <v>0</v>
      </c>
      <c r="G11" s="624">
        <v>0</v>
      </c>
      <c r="H11" s="622">
        <v>0</v>
      </c>
      <c r="I11" s="625">
        <v>0</v>
      </c>
    </row>
    <row r="12" spans="1:9" ht="25.5">
      <c r="A12" s="621"/>
      <c r="B12" s="626"/>
      <c r="C12" s="627" t="s">
        <v>529</v>
      </c>
      <c r="D12" s="622">
        <v>0</v>
      </c>
      <c r="E12" s="622">
        <v>7.2130000000000001</v>
      </c>
      <c r="F12" s="623">
        <v>0</v>
      </c>
      <c r="G12" s="624">
        <v>0</v>
      </c>
      <c r="H12" s="622">
        <v>0</v>
      </c>
      <c r="I12" s="625">
        <v>0</v>
      </c>
    </row>
    <row r="13" spans="1:9">
      <c r="A13" s="621"/>
      <c r="B13" s="626"/>
      <c r="C13" s="627" t="s">
        <v>530</v>
      </c>
      <c r="D13" s="622">
        <v>9.5449999999999999</v>
      </c>
      <c r="E13" s="622">
        <v>0</v>
      </c>
      <c r="F13" s="623">
        <v>0</v>
      </c>
      <c r="G13" s="624">
        <v>0</v>
      </c>
      <c r="H13" s="622">
        <v>0</v>
      </c>
      <c r="I13" s="625">
        <v>0</v>
      </c>
    </row>
    <row r="14" spans="1:9">
      <c r="A14" s="621">
        <v>3</v>
      </c>
      <c r="B14" s="1716" t="s">
        <v>531</v>
      </c>
      <c r="C14" s="1717"/>
      <c r="D14" s="622">
        <v>0</v>
      </c>
      <c r="E14" s="622">
        <v>0</v>
      </c>
      <c r="F14" s="623">
        <v>0</v>
      </c>
      <c r="G14" s="624">
        <v>0</v>
      </c>
      <c r="H14" s="622">
        <v>0</v>
      </c>
      <c r="I14" s="625">
        <v>0</v>
      </c>
    </row>
    <row r="15" spans="1:9">
      <c r="A15" s="621">
        <v>4</v>
      </c>
      <c r="B15" s="1716" t="s">
        <v>532</v>
      </c>
      <c r="C15" s="1717"/>
      <c r="D15" s="622">
        <v>0</v>
      </c>
      <c r="E15" s="622">
        <v>0</v>
      </c>
      <c r="F15" s="623">
        <v>0</v>
      </c>
      <c r="G15" s="624">
        <v>0</v>
      </c>
      <c r="H15" s="622">
        <v>0</v>
      </c>
      <c r="I15" s="625">
        <v>0</v>
      </c>
    </row>
    <row r="16" spans="1:9" ht="42" customHeight="1">
      <c r="A16" s="621">
        <v>5</v>
      </c>
      <c r="B16" s="1716" t="s">
        <v>533</v>
      </c>
      <c r="C16" s="1717"/>
      <c r="D16" s="622">
        <v>0</v>
      </c>
      <c r="E16" s="622">
        <v>0</v>
      </c>
      <c r="F16" s="623">
        <v>0</v>
      </c>
      <c r="G16" s="624">
        <v>0</v>
      </c>
      <c r="H16" s="622">
        <v>0</v>
      </c>
      <c r="I16" s="625">
        <v>0</v>
      </c>
    </row>
    <row r="17" spans="1:9" ht="25.5">
      <c r="A17" s="621"/>
      <c r="B17" s="626"/>
      <c r="C17" s="627" t="s">
        <v>528</v>
      </c>
      <c r="D17" s="622">
        <v>0</v>
      </c>
      <c r="E17" s="622">
        <v>0</v>
      </c>
      <c r="F17" s="623">
        <v>0</v>
      </c>
      <c r="G17" s="624">
        <v>0</v>
      </c>
      <c r="H17" s="622">
        <v>0</v>
      </c>
      <c r="I17" s="625">
        <v>0</v>
      </c>
    </row>
    <row r="18" spans="1:9" ht="25.5">
      <c r="A18" s="621"/>
      <c r="B18" s="626"/>
      <c r="C18" s="627" t="s">
        <v>529</v>
      </c>
      <c r="D18" s="622">
        <v>0</v>
      </c>
      <c r="E18" s="622">
        <v>0</v>
      </c>
      <c r="F18" s="623">
        <v>0</v>
      </c>
      <c r="G18" s="624">
        <v>0</v>
      </c>
      <c r="H18" s="622">
        <v>0</v>
      </c>
      <c r="I18" s="625">
        <v>0</v>
      </c>
    </row>
    <row r="19" spans="1:9">
      <c r="A19" s="621"/>
      <c r="B19" s="626"/>
      <c r="C19" s="627" t="s">
        <v>530</v>
      </c>
      <c r="D19" s="622">
        <v>0</v>
      </c>
      <c r="E19" s="622">
        <v>0</v>
      </c>
      <c r="F19" s="623">
        <v>0</v>
      </c>
      <c r="G19" s="624">
        <v>0</v>
      </c>
      <c r="H19" s="622">
        <v>0</v>
      </c>
      <c r="I19" s="625">
        <v>0</v>
      </c>
    </row>
    <row r="20" spans="1:9">
      <c r="A20" s="621"/>
      <c r="B20" s="626"/>
      <c r="C20" s="627" t="s">
        <v>534</v>
      </c>
      <c r="D20" s="622">
        <v>0</v>
      </c>
      <c r="E20" s="622">
        <v>0</v>
      </c>
      <c r="F20" s="623">
        <v>0</v>
      </c>
      <c r="G20" s="624">
        <v>0</v>
      </c>
      <c r="H20" s="622">
        <v>0</v>
      </c>
      <c r="I20" s="625">
        <v>0</v>
      </c>
    </row>
    <row r="21" spans="1:9">
      <c r="A21" s="621">
        <v>6</v>
      </c>
      <c r="B21" s="1716" t="s">
        <v>535</v>
      </c>
      <c r="C21" s="1717"/>
      <c r="D21" s="622">
        <v>1740.5350000000001</v>
      </c>
      <c r="E21" s="622">
        <v>5081.6189999999997</v>
      </c>
      <c r="F21" s="623">
        <v>515.24241000000006</v>
      </c>
      <c r="G21" s="624">
        <v>0</v>
      </c>
      <c r="H21" s="622">
        <v>0</v>
      </c>
      <c r="I21" s="625">
        <v>-7.4742899999999999</v>
      </c>
    </row>
    <row r="22" spans="1:9" ht="25.5">
      <c r="A22" s="621"/>
      <c r="B22" s="626"/>
      <c r="C22" s="627" t="s">
        <v>528</v>
      </c>
      <c r="D22" s="622">
        <v>1608.3219999999999</v>
      </c>
      <c r="E22" s="622">
        <v>5081.6189999999997</v>
      </c>
      <c r="F22" s="623">
        <v>322.93200000000002</v>
      </c>
      <c r="G22" s="624">
        <v>0</v>
      </c>
      <c r="H22" s="622">
        <v>0</v>
      </c>
      <c r="I22" s="625">
        <v>-7.4742899999999999</v>
      </c>
    </row>
    <row r="23" spans="1:9" ht="25.5">
      <c r="A23" s="621"/>
      <c r="B23" s="626"/>
      <c r="C23" s="627" t="s">
        <v>529</v>
      </c>
      <c r="D23" s="622">
        <v>132.21299999999999</v>
      </c>
      <c r="E23" s="622">
        <v>0</v>
      </c>
      <c r="F23" s="623">
        <v>192.31040999999999</v>
      </c>
      <c r="G23" s="624">
        <v>0</v>
      </c>
      <c r="H23" s="622">
        <v>0</v>
      </c>
      <c r="I23" s="625">
        <v>0</v>
      </c>
    </row>
    <row r="24" spans="1:9">
      <c r="A24" s="621">
        <v>7</v>
      </c>
      <c r="B24" s="1716" t="s">
        <v>536</v>
      </c>
      <c r="C24" s="1717"/>
      <c r="D24" s="622">
        <v>3855.953</v>
      </c>
      <c r="E24" s="622">
        <v>8893.4930000000004</v>
      </c>
      <c r="F24" s="623">
        <v>6995.0770000000002</v>
      </c>
      <c r="G24" s="624">
        <v>119</v>
      </c>
      <c r="H24" s="622">
        <v>880</v>
      </c>
      <c r="I24" s="625">
        <v>605.75</v>
      </c>
    </row>
    <row r="25" spans="1:9" ht="25.5">
      <c r="A25" s="621"/>
      <c r="B25" s="626"/>
      <c r="C25" s="627" t="s">
        <v>528</v>
      </c>
      <c r="D25" s="622">
        <v>3791.9250000000002</v>
      </c>
      <c r="E25" s="622">
        <v>8893.4930000000004</v>
      </c>
      <c r="F25" s="623">
        <v>6995.0770000000002</v>
      </c>
      <c r="G25" s="624">
        <v>119</v>
      </c>
      <c r="H25" s="622">
        <v>880</v>
      </c>
      <c r="I25" s="625">
        <v>605.75</v>
      </c>
    </row>
    <row r="26" spans="1:9" ht="25.5">
      <c r="A26" s="621"/>
      <c r="B26" s="626"/>
      <c r="C26" s="627" t="s">
        <v>529</v>
      </c>
      <c r="D26" s="622">
        <v>6.0000000000000001E-3</v>
      </c>
      <c r="E26" s="622">
        <v>0</v>
      </c>
      <c r="F26" s="623">
        <v>0</v>
      </c>
      <c r="G26" s="624">
        <v>0</v>
      </c>
      <c r="H26" s="622">
        <v>0</v>
      </c>
      <c r="I26" s="625">
        <v>0</v>
      </c>
    </row>
    <row r="27" spans="1:9">
      <c r="A27" s="621"/>
      <c r="B27" s="626"/>
      <c r="C27" s="627" t="s">
        <v>530</v>
      </c>
      <c r="D27" s="622">
        <v>64.022000000000006</v>
      </c>
      <c r="E27" s="622">
        <v>0</v>
      </c>
      <c r="F27" s="623">
        <v>0</v>
      </c>
      <c r="G27" s="624">
        <v>0</v>
      </c>
      <c r="H27" s="622">
        <v>0</v>
      </c>
      <c r="I27" s="625">
        <v>0</v>
      </c>
    </row>
    <row r="28" spans="1:9">
      <c r="A28" s="621"/>
      <c r="B28" s="626"/>
      <c r="C28" s="627" t="s">
        <v>537</v>
      </c>
      <c r="D28" s="622">
        <v>0</v>
      </c>
      <c r="E28" s="622">
        <v>0</v>
      </c>
      <c r="F28" s="623">
        <v>0</v>
      </c>
      <c r="G28" s="624">
        <v>0</v>
      </c>
      <c r="H28" s="622">
        <v>0</v>
      </c>
      <c r="I28" s="625">
        <v>0</v>
      </c>
    </row>
    <row r="29" spans="1:9">
      <c r="A29" s="621">
        <v>8</v>
      </c>
      <c r="B29" s="1716" t="s">
        <v>538</v>
      </c>
      <c r="C29" s="1717"/>
      <c r="D29" s="622">
        <v>21882.61333</v>
      </c>
      <c r="E29" s="622">
        <v>8918.7842200000014</v>
      </c>
      <c r="F29" s="623">
        <v>16132.239790000001</v>
      </c>
      <c r="G29" s="624">
        <v>-103.03758999999997</v>
      </c>
      <c r="H29" s="622">
        <v>282.04348000000005</v>
      </c>
      <c r="I29" s="625">
        <v>-1173.6429700000001</v>
      </c>
    </row>
    <row r="30" spans="1:9">
      <c r="A30" s="621"/>
      <c r="B30" s="626"/>
      <c r="C30" s="627" t="s">
        <v>539</v>
      </c>
      <c r="D30" s="622">
        <v>19454.816999999999</v>
      </c>
      <c r="E30" s="622">
        <v>2363.9490000000001</v>
      </c>
      <c r="F30" s="623">
        <v>824.35050000000001</v>
      </c>
      <c r="G30" s="624">
        <v>0</v>
      </c>
      <c r="H30" s="622">
        <v>0</v>
      </c>
      <c r="I30" s="625">
        <v>0</v>
      </c>
    </row>
    <row r="31" spans="1:9">
      <c r="A31" s="621"/>
      <c r="B31" s="626"/>
      <c r="C31" s="627" t="s">
        <v>540</v>
      </c>
      <c r="D31" s="622">
        <v>0</v>
      </c>
      <c r="E31" s="622">
        <v>0</v>
      </c>
      <c r="F31" s="623">
        <v>4506</v>
      </c>
      <c r="G31" s="624">
        <v>0</v>
      </c>
      <c r="H31" s="622">
        <v>3070</v>
      </c>
      <c r="I31" s="625">
        <v>130</v>
      </c>
    </row>
    <row r="32" spans="1:9">
      <c r="A32" s="621"/>
      <c r="B32" s="626"/>
      <c r="C32" s="627" t="s">
        <v>541</v>
      </c>
      <c r="D32" s="622">
        <v>0</v>
      </c>
      <c r="E32" s="622">
        <v>0</v>
      </c>
      <c r="F32" s="623">
        <v>37.7744</v>
      </c>
      <c r="G32" s="624">
        <v>0</v>
      </c>
      <c r="H32" s="622">
        <v>0</v>
      </c>
      <c r="I32" s="625">
        <v>0</v>
      </c>
    </row>
    <row r="33" spans="1:9">
      <c r="A33" s="621"/>
      <c r="B33" s="626"/>
      <c r="C33" s="627" t="s">
        <v>534</v>
      </c>
      <c r="D33" s="622">
        <v>2422.2723300000002</v>
      </c>
      <c r="E33" s="622">
        <v>6508.6562199999998</v>
      </c>
      <c r="F33" s="623">
        <v>10748.87789</v>
      </c>
      <c r="G33" s="624">
        <v>-103.03758999999997</v>
      </c>
      <c r="H33" s="622">
        <v>-2787.9565200000002</v>
      </c>
      <c r="I33" s="625">
        <v>-1303.6429700000003</v>
      </c>
    </row>
    <row r="34" spans="1:9">
      <c r="A34" s="621"/>
      <c r="B34" s="626"/>
      <c r="C34" s="627" t="s">
        <v>542</v>
      </c>
      <c r="D34" s="622">
        <v>5.524</v>
      </c>
      <c r="E34" s="622">
        <v>46.179000000000002</v>
      </c>
      <c r="F34" s="623">
        <v>15.237</v>
      </c>
      <c r="G34" s="624">
        <v>0</v>
      </c>
      <c r="H34" s="622">
        <v>0</v>
      </c>
      <c r="I34" s="625">
        <v>0</v>
      </c>
    </row>
    <row r="35" spans="1:9">
      <c r="A35" s="621">
        <v>9</v>
      </c>
      <c r="B35" s="1716" t="s">
        <v>543</v>
      </c>
      <c r="C35" s="1717"/>
      <c r="D35" s="622">
        <v>585.4526699999999</v>
      </c>
      <c r="E35" s="622">
        <v>515.26994999999999</v>
      </c>
      <c r="F35" s="623">
        <v>391.30591000000004</v>
      </c>
      <c r="G35" s="624">
        <v>70.473369999999989</v>
      </c>
      <c r="H35" s="622">
        <v>317.25400000000002</v>
      </c>
      <c r="I35" s="625">
        <v>477.72558999999995</v>
      </c>
    </row>
    <row r="36" spans="1:9">
      <c r="A36" s="621">
        <v>10</v>
      </c>
      <c r="B36" s="1716" t="s">
        <v>230</v>
      </c>
      <c r="C36" s="1717"/>
      <c r="D36" s="622">
        <v>101.88763</v>
      </c>
      <c r="E36" s="622">
        <v>32.547499999999999</v>
      </c>
      <c r="F36" s="623">
        <v>3.29</v>
      </c>
      <c r="G36" s="624">
        <v>5.1319999999999997</v>
      </c>
      <c r="H36" s="622">
        <v>15.755000000000001</v>
      </c>
      <c r="I36" s="625">
        <v>31.292000000000002</v>
      </c>
    </row>
    <row r="37" spans="1:9">
      <c r="A37" s="621">
        <v>11</v>
      </c>
      <c r="B37" s="1716" t="s">
        <v>544</v>
      </c>
      <c r="C37" s="1717"/>
      <c r="D37" s="622">
        <v>928.05806999999993</v>
      </c>
      <c r="E37" s="622">
        <v>140.21588</v>
      </c>
      <c r="F37" s="623">
        <v>84.493639999999999</v>
      </c>
      <c r="G37" s="624">
        <v>0.83899999999999997</v>
      </c>
      <c r="H37" s="622">
        <v>0</v>
      </c>
      <c r="I37" s="625">
        <v>0</v>
      </c>
    </row>
    <row r="38" spans="1:9" ht="13.5" thickBot="1">
      <c r="A38" s="628">
        <v>12</v>
      </c>
      <c r="B38" s="1714" t="s">
        <v>545</v>
      </c>
      <c r="C38" s="1715"/>
      <c r="D38" s="629">
        <v>53914.484099999994</v>
      </c>
      <c r="E38" s="630">
        <v>23889.295639999997</v>
      </c>
      <c r="F38" s="631">
        <v>24127.810749999997</v>
      </c>
      <c r="G38" s="629">
        <v>92.406780000000026</v>
      </c>
      <c r="H38" s="630">
        <v>1495.0524800000003</v>
      </c>
      <c r="I38" s="631">
        <v>-66.349670000000472</v>
      </c>
    </row>
    <row r="39" spans="1:9">
      <c r="A39" s="1723" t="s">
        <v>546</v>
      </c>
      <c r="B39" s="1724"/>
      <c r="C39" s="1725"/>
      <c r="D39" s="615"/>
      <c r="E39" s="616"/>
      <c r="F39" s="632"/>
      <c r="G39" s="615"/>
      <c r="H39" s="617"/>
      <c r="I39" s="632"/>
    </row>
    <row r="40" spans="1:9">
      <c r="A40" s="621">
        <v>13</v>
      </c>
      <c r="B40" s="1716" t="s">
        <v>547</v>
      </c>
      <c r="C40" s="1717"/>
      <c r="D40" s="622">
        <v>11975.029909999997</v>
      </c>
      <c r="E40" s="622">
        <v>4368.6725900000001</v>
      </c>
      <c r="F40" s="623">
        <v>1285.40184</v>
      </c>
      <c r="G40" s="624">
        <v>3605.8344500000003</v>
      </c>
      <c r="H40" s="622">
        <v>728.20276000000001</v>
      </c>
      <c r="I40" s="625">
        <v>1194.55602</v>
      </c>
    </row>
    <row r="41" spans="1:9">
      <c r="A41" s="621">
        <v>14</v>
      </c>
      <c r="B41" s="1716" t="s">
        <v>548</v>
      </c>
      <c r="C41" s="1717"/>
      <c r="D41" s="622">
        <v>0</v>
      </c>
      <c r="E41" s="622">
        <v>0</v>
      </c>
      <c r="F41" s="623">
        <v>0</v>
      </c>
      <c r="G41" s="624">
        <v>0</v>
      </c>
      <c r="H41" s="622">
        <v>0</v>
      </c>
      <c r="I41" s="625">
        <v>0</v>
      </c>
    </row>
    <row r="42" spans="1:9" ht="25.5">
      <c r="A42" s="621"/>
      <c r="B42" s="626"/>
      <c r="C42" s="627" t="s">
        <v>528</v>
      </c>
      <c r="D42" s="622">
        <v>0</v>
      </c>
      <c r="E42" s="622">
        <v>0</v>
      </c>
      <c r="F42" s="623">
        <v>0</v>
      </c>
      <c r="G42" s="624">
        <v>0</v>
      </c>
      <c r="H42" s="622">
        <v>0</v>
      </c>
      <c r="I42" s="625">
        <v>0</v>
      </c>
    </row>
    <row r="43" spans="1:9" ht="25.5">
      <c r="A43" s="621"/>
      <c r="B43" s="626"/>
      <c r="C43" s="627" t="s">
        <v>529</v>
      </c>
      <c r="D43" s="622">
        <v>0</v>
      </c>
      <c r="E43" s="622">
        <v>0</v>
      </c>
      <c r="F43" s="623">
        <v>0</v>
      </c>
      <c r="G43" s="624">
        <v>0</v>
      </c>
      <c r="H43" s="622">
        <v>0</v>
      </c>
      <c r="I43" s="625">
        <v>0</v>
      </c>
    </row>
    <row r="44" spans="1:9">
      <c r="A44" s="621"/>
      <c r="B44" s="626"/>
      <c r="C44" s="627" t="s">
        <v>530</v>
      </c>
      <c r="D44" s="622">
        <v>0</v>
      </c>
      <c r="E44" s="622">
        <v>0</v>
      </c>
      <c r="F44" s="623">
        <v>0</v>
      </c>
      <c r="G44" s="624">
        <v>0</v>
      </c>
      <c r="H44" s="622">
        <v>0</v>
      </c>
      <c r="I44" s="625">
        <v>0</v>
      </c>
    </row>
    <row r="45" spans="1:9">
      <c r="A45" s="621"/>
      <c r="B45" s="626"/>
      <c r="C45" s="627" t="s">
        <v>540</v>
      </c>
      <c r="D45" s="622">
        <v>0</v>
      </c>
      <c r="E45" s="622">
        <v>0</v>
      </c>
      <c r="F45" s="623">
        <v>0</v>
      </c>
      <c r="G45" s="624">
        <v>0</v>
      </c>
      <c r="H45" s="622">
        <v>0</v>
      </c>
      <c r="I45" s="625">
        <v>0</v>
      </c>
    </row>
    <row r="46" spans="1:9">
      <c r="A46" s="621"/>
      <c r="B46" s="626"/>
      <c r="C46" s="627" t="s">
        <v>549</v>
      </c>
      <c r="D46" s="622">
        <v>0</v>
      </c>
      <c r="E46" s="622">
        <v>0</v>
      </c>
      <c r="F46" s="623">
        <v>0</v>
      </c>
      <c r="G46" s="624">
        <v>0</v>
      </c>
      <c r="H46" s="622">
        <v>0</v>
      </c>
      <c r="I46" s="625">
        <v>0</v>
      </c>
    </row>
    <row r="47" spans="1:9">
      <c r="A47" s="621"/>
      <c r="B47" s="626"/>
      <c r="C47" s="627" t="s">
        <v>550</v>
      </c>
      <c r="D47" s="622">
        <v>0</v>
      </c>
      <c r="E47" s="622">
        <v>0</v>
      </c>
      <c r="F47" s="623">
        <v>0</v>
      </c>
      <c r="G47" s="624">
        <v>0</v>
      </c>
      <c r="H47" s="622">
        <v>0</v>
      </c>
      <c r="I47" s="625">
        <v>0</v>
      </c>
    </row>
    <row r="48" spans="1:9">
      <c r="A48" s="621">
        <v>15</v>
      </c>
      <c r="B48" s="1716" t="s">
        <v>531</v>
      </c>
      <c r="C48" s="1717"/>
      <c r="D48" s="622">
        <v>0</v>
      </c>
      <c r="E48" s="622">
        <v>7.0679999999999996</v>
      </c>
      <c r="F48" s="623">
        <v>0</v>
      </c>
      <c r="G48" s="624">
        <v>0</v>
      </c>
      <c r="H48" s="622">
        <v>0</v>
      </c>
      <c r="I48" s="625">
        <v>0</v>
      </c>
    </row>
    <row r="49" spans="1:9">
      <c r="A49" s="621">
        <v>16</v>
      </c>
      <c r="B49" s="1716" t="s">
        <v>532</v>
      </c>
      <c r="C49" s="1717"/>
      <c r="D49" s="622">
        <v>0</v>
      </c>
      <c r="E49" s="622">
        <v>0</v>
      </c>
      <c r="F49" s="623">
        <v>0</v>
      </c>
      <c r="G49" s="624">
        <v>0</v>
      </c>
      <c r="H49" s="622">
        <v>0</v>
      </c>
      <c r="I49" s="625">
        <v>0</v>
      </c>
    </row>
    <row r="50" spans="1:9">
      <c r="A50" s="621">
        <v>17</v>
      </c>
      <c r="B50" s="1716" t="s">
        <v>551</v>
      </c>
      <c r="C50" s="1717"/>
      <c r="D50" s="622">
        <v>2389.0827200000003</v>
      </c>
      <c r="E50" s="622">
        <v>3670.8109599999993</v>
      </c>
      <c r="F50" s="623">
        <v>4636.9354399999993</v>
      </c>
      <c r="G50" s="624">
        <v>785.37205000000006</v>
      </c>
      <c r="H50" s="622">
        <v>2797.7930599999995</v>
      </c>
      <c r="I50" s="625">
        <v>4048.7588299999998</v>
      </c>
    </row>
    <row r="51" spans="1:9">
      <c r="A51" s="621"/>
      <c r="B51" s="626"/>
      <c r="C51" s="627" t="s">
        <v>552</v>
      </c>
      <c r="D51" s="622">
        <v>959.47874000000002</v>
      </c>
      <c r="E51" s="622">
        <v>171.03513999999998</v>
      </c>
      <c r="F51" s="623">
        <v>53.74268</v>
      </c>
      <c r="G51" s="624">
        <v>207.04395</v>
      </c>
      <c r="H51" s="622">
        <v>-5.4761699999999998</v>
      </c>
      <c r="I51" s="625">
        <v>-19.303509999999999</v>
      </c>
    </row>
    <row r="52" spans="1:9">
      <c r="A52" s="621"/>
      <c r="B52" s="626"/>
      <c r="C52" s="627" t="s">
        <v>553</v>
      </c>
      <c r="D52" s="622">
        <v>1429.6039800000001</v>
      </c>
      <c r="E52" s="622">
        <v>3499.7758199999998</v>
      </c>
      <c r="F52" s="623">
        <v>4583.1927599999999</v>
      </c>
      <c r="G52" s="624">
        <v>578.32809999999995</v>
      </c>
      <c r="H52" s="622">
        <v>2803.2692299999994</v>
      </c>
      <c r="I52" s="625">
        <v>4068.0623399999999</v>
      </c>
    </row>
    <row r="53" spans="1:9">
      <c r="A53" s="621">
        <v>18</v>
      </c>
      <c r="B53" s="1716" t="s">
        <v>554</v>
      </c>
      <c r="C53" s="1717"/>
      <c r="D53" s="622">
        <v>268.59300000000002</v>
      </c>
      <c r="E53" s="622">
        <v>673.76300000000003</v>
      </c>
      <c r="F53" s="623">
        <v>251.839</v>
      </c>
      <c r="G53" s="624">
        <v>0.24399999999999999</v>
      </c>
      <c r="H53" s="622">
        <v>143.452</v>
      </c>
      <c r="I53" s="625">
        <v>304.27999999999997</v>
      </c>
    </row>
    <row r="54" spans="1:9">
      <c r="A54" s="621">
        <v>19</v>
      </c>
      <c r="B54" s="1716" t="s">
        <v>555</v>
      </c>
      <c r="C54" s="1717"/>
      <c r="D54" s="622">
        <v>0</v>
      </c>
      <c r="E54" s="622">
        <v>0</v>
      </c>
      <c r="F54" s="623">
        <v>0</v>
      </c>
      <c r="G54" s="624">
        <v>0</v>
      </c>
      <c r="H54" s="622">
        <v>0</v>
      </c>
      <c r="I54" s="625">
        <v>0</v>
      </c>
    </row>
    <row r="55" spans="1:9">
      <c r="A55" s="621">
        <v>20</v>
      </c>
      <c r="B55" s="1716" t="s">
        <v>556</v>
      </c>
      <c r="C55" s="1717"/>
      <c r="D55" s="622">
        <v>323.71966000000003</v>
      </c>
      <c r="E55" s="622">
        <v>349.19400999999999</v>
      </c>
      <c r="F55" s="623">
        <v>262.99556999999999</v>
      </c>
      <c r="G55" s="624">
        <v>6.3715000000000002</v>
      </c>
      <c r="H55" s="622">
        <v>16.920000000000002</v>
      </c>
      <c r="I55" s="625">
        <v>65.072000000000003</v>
      </c>
    </row>
    <row r="56" spans="1:9">
      <c r="A56" s="621">
        <v>21</v>
      </c>
      <c r="B56" s="1716" t="s">
        <v>557</v>
      </c>
      <c r="C56" s="1717"/>
      <c r="D56" s="622">
        <v>4.2709599999999996</v>
      </c>
      <c r="E56" s="622">
        <v>0.56599999999999995</v>
      </c>
      <c r="F56" s="623">
        <v>1.5289999999999999</v>
      </c>
      <c r="G56" s="624">
        <v>0</v>
      </c>
      <c r="H56" s="622">
        <v>0</v>
      </c>
      <c r="I56" s="625">
        <v>2.44</v>
      </c>
    </row>
    <row r="57" spans="1:9">
      <c r="A57" s="621">
        <v>22</v>
      </c>
      <c r="B57" s="1716" t="s">
        <v>558</v>
      </c>
      <c r="C57" s="1717"/>
      <c r="D57" s="622">
        <v>2.5369999999999999</v>
      </c>
      <c r="E57" s="622">
        <v>0.17831</v>
      </c>
      <c r="F57" s="623">
        <v>0.54000999999999999</v>
      </c>
      <c r="G57" s="624">
        <v>0</v>
      </c>
      <c r="H57" s="622">
        <v>0</v>
      </c>
      <c r="I57" s="625">
        <v>0</v>
      </c>
    </row>
    <row r="58" spans="1:9">
      <c r="A58" s="621">
        <v>23</v>
      </c>
      <c r="B58" s="1716" t="s">
        <v>559</v>
      </c>
      <c r="C58" s="1717"/>
      <c r="D58" s="622">
        <v>1409.36976</v>
      </c>
      <c r="E58" s="622">
        <v>1144.0986599999999</v>
      </c>
      <c r="F58" s="623">
        <v>7.0590000000000002</v>
      </c>
      <c r="G58" s="624">
        <v>1.802</v>
      </c>
      <c r="H58" s="622">
        <v>0</v>
      </c>
      <c r="I58" s="625">
        <v>0</v>
      </c>
    </row>
    <row r="59" spans="1:9" ht="13.5" thickBot="1">
      <c r="A59" s="633">
        <v>24</v>
      </c>
      <c r="B59" s="1718" t="s">
        <v>560</v>
      </c>
      <c r="C59" s="1719"/>
      <c r="D59" s="629">
        <v>16372.603009999999</v>
      </c>
      <c r="E59" s="630">
        <v>10214.351530000002</v>
      </c>
      <c r="F59" s="634">
        <v>6446.2998599999992</v>
      </c>
      <c r="G59" s="629">
        <v>4399.6240000000007</v>
      </c>
      <c r="H59" s="630">
        <v>3686.3678199999999</v>
      </c>
      <c r="I59" s="631">
        <v>5615.1068500000001</v>
      </c>
    </row>
    <row r="60" spans="1:9">
      <c r="A60" s="1720" t="s">
        <v>561</v>
      </c>
      <c r="B60" s="1721"/>
      <c r="C60" s="1722"/>
      <c r="D60" s="635"/>
      <c r="E60" s="635"/>
      <c r="F60" s="636"/>
      <c r="G60" s="635"/>
      <c r="H60" s="635"/>
      <c r="I60" s="637"/>
    </row>
    <row r="61" spans="1:9">
      <c r="A61" s="621">
        <v>25</v>
      </c>
      <c r="B61" s="1716" t="s">
        <v>562</v>
      </c>
      <c r="C61" s="1717"/>
      <c r="D61" s="622">
        <v>278.37299999999999</v>
      </c>
      <c r="E61" s="622">
        <v>5.0419999999999998</v>
      </c>
      <c r="F61" s="623">
        <v>1.849</v>
      </c>
      <c r="G61" s="624">
        <v>0</v>
      </c>
      <c r="H61" s="622">
        <v>65</v>
      </c>
      <c r="I61" s="625">
        <v>39</v>
      </c>
    </row>
    <row r="62" spans="1:9">
      <c r="A62" s="621">
        <v>26</v>
      </c>
      <c r="B62" s="1716" t="s">
        <v>563</v>
      </c>
      <c r="C62" s="1717"/>
      <c r="D62" s="622">
        <v>468.26821999999999</v>
      </c>
      <c r="E62" s="622">
        <v>284.65446999999995</v>
      </c>
      <c r="F62" s="623">
        <v>1900.85769</v>
      </c>
      <c r="G62" s="624">
        <v>-5.7</v>
      </c>
      <c r="H62" s="622">
        <v>37.357999999999997</v>
      </c>
      <c r="I62" s="625">
        <v>-84.096999999999994</v>
      </c>
    </row>
    <row r="63" spans="1:9" ht="13.5" thickBot="1">
      <c r="A63" s="628">
        <v>27</v>
      </c>
      <c r="B63" s="1714" t="s">
        <v>564</v>
      </c>
      <c r="C63" s="1715"/>
      <c r="D63" s="629">
        <v>-189.89521999999999</v>
      </c>
      <c r="E63" s="630">
        <v>-279.61246999999997</v>
      </c>
      <c r="F63" s="634">
        <v>-1899.0086899999999</v>
      </c>
      <c r="G63" s="629">
        <v>5.7</v>
      </c>
      <c r="H63" s="630">
        <v>27.641999999999999</v>
      </c>
      <c r="I63" s="631">
        <v>123.09699999999999</v>
      </c>
    </row>
    <row r="64" spans="1:9">
      <c r="A64" s="638">
        <v>28</v>
      </c>
      <c r="B64" s="1712" t="s">
        <v>565</v>
      </c>
      <c r="C64" s="1713"/>
      <c r="D64" s="639">
        <v>37351.985869999997</v>
      </c>
      <c r="E64" s="639">
        <v>13395.331639999999</v>
      </c>
      <c r="F64" s="640">
        <v>15782.502199999999</v>
      </c>
      <c r="G64" s="641">
        <v>-4301.5172199999997</v>
      </c>
      <c r="H64" s="639">
        <v>-2163.6733399999989</v>
      </c>
      <c r="I64" s="642">
        <v>-5558.35952</v>
      </c>
    </row>
    <row r="65" spans="1:9" ht="13.5" thickBot="1">
      <c r="A65" s="643">
        <v>29</v>
      </c>
      <c r="B65" s="1714" t="s">
        <v>566</v>
      </c>
      <c r="C65" s="1715"/>
      <c r="D65" s="644">
        <v>37351.985869999997</v>
      </c>
      <c r="E65" s="644">
        <v>50747.317509999993</v>
      </c>
      <c r="F65" s="645">
        <v>66529.819710000011</v>
      </c>
      <c r="G65" s="646">
        <v>-4301.5172199999997</v>
      </c>
      <c r="H65" s="644">
        <v>-6465.1905600000009</v>
      </c>
      <c r="I65" s="647">
        <v>-12023.550079999999</v>
      </c>
    </row>
    <row r="66" spans="1:9">
      <c r="A66" s="608"/>
      <c r="B66" s="608"/>
      <c r="C66" s="608"/>
      <c r="D66" s="608"/>
      <c r="E66" s="608"/>
      <c r="F66" s="608"/>
      <c r="G66" s="608"/>
      <c r="H66" s="608"/>
      <c r="I66" s="608"/>
    </row>
    <row r="67" spans="1:9">
      <c r="A67" s="608"/>
      <c r="B67" s="608"/>
      <c r="C67" s="608"/>
      <c r="D67" s="608"/>
      <c r="E67" s="608"/>
      <c r="F67" s="608"/>
      <c r="G67" s="608"/>
      <c r="H67" s="608"/>
      <c r="I67" s="608"/>
    </row>
    <row r="68" spans="1:9">
      <c r="A68" s="608"/>
      <c r="B68" s="608"/>
      <c r="C68" s="608"/>
      <c r="D68" s="608"/>
      <c r="E68" s="608"/>
      <c r="F68" s="608"/>
      <c r="G68" s="608"/>
      <c r="H68" s="608"/>
      <c r="I68" s="608"/>
    </row>
  </sheetData>
  <mergeCells count="39">
    <mergeCell ref="H1:I1"/>
    <mergeCell ref="A3:I3"/>
    <mergeCell ref="H5:I5"/>
    <mergeCell ref="A6:A7"/>
    <mergeCell ref="B6:C7"/>
    <mergeCell ref="D6:F6"/>
    <mergeCell ref="G6:I6"/>
    <mergeCell ref="B37:C37"/>
    <mergeCell ref="A8:C8"/>
    <mergeCell ref="B9:C9"/>
    <mergeCell ref="B10:C10"/>
    <mergeCell ref="B14:C14"/>
    <mergeCell ref="B15:C15"/>
    <mergeCell ref="B16:C16"/>
    <mergeCell ref="B21:C21"/>
    <mergeCell ref="B24:C24"/>
    <mergeCell ref="B29:C29"/>
    <mergeCell ref="B35:C35"/>
    <mergeCell ref="B36:C36"/>
    <mergeCell ref="B57:C57"/>
    <mergeCell ref="B38:C38"/>
    <mergeCell ref="A39:C39"/>
    <mergeCell ref="B40:C40"/>
    <mergeCell ref="B41:C41"/>
    <mergeCell ref="B48:C48"/>
    <mergeCell ref="B49:C49"/>
    <mergeCell ref="B50:C50"/>
    <mergeCell ref="B53:C53"/>
    <mergeCell ref="B54:C54"/>
    <mergeCell ref="B55:C55"/>
    <mergeCell ref="B56:C56"/>
    <mergeCell ref="B64:C64"/>
    <mergeCell ref="B65:C65"/>
    <mergeCell ref="B58:C58"/>
    <mergeCell ref="B59:C59"/>
    <mergeCell ref="A60:C60"/>
    <mergeCell ref="B61:C61"/>
    <mergeCell ref="B62:C62"/>
    <mergeCell ref="B63:C63"/>
  </mergeCells>
  <pageMargins left="0.7" right="0.7" top="0.75" bottom="0.75" header="0.3" footer="0.3"/>
  <pageSetup paperSize="9" scale="6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129"/>
  <sheetViews>
    <sheetView topLeftCell="A115" workbookViewId="0">
      <selection activeCell="C110" sqref="C110:E110"/>
    </sheetView>
  </sheetViews>
  <sheetFormatPr defaultColWidth="11.5703125" defaultRowHeight="12.75"/>
  <cols>
    <col min="1" max="1" width="0.140625" style="1" customWidth="1"/>
    <col min="2" max="2" width="0.28515625" style="2" customWidth="1"/>
    <col min="3" max="3" width="0.85546875" style="2" customWidth="1"/>
    <col min="4" max="4" width="9.5703125" style="2" customWidth="1"/>
    <col min="5" max="5" width="42.85546875" style="2" customWidth="1"/>
    <col min="6" max="6" width="12" style="3" customWidth="1"/>
    <col min="7" max="7" width="12.5703125" style="3" customWidth="1"/>
    <col min="8" max="8" width="11.140625" style="3" customWidth="1"/>
    <col min="9" max="9" width="13.140625" style="3" customWidth="1"/>
    <col min="10" max="10" width="12" style="3" customWidth="1"/>
    <col min="11" max="11" width="12.5703125" style="3" customWidth="1"/>
    <col min="12" max="12" width="11.140625" style="3" customWidth="1"/>
    <col min="13" max="13" width="13.140625" style="3" customWidth="1"/>
    <col min="14" max="82" width="9.140625" style="3" customWidth="1"/>
    <col min="83" max="248" width="9.140625" style="2" customWidth="1"/>
    <col min="249" max="250" width="0.140625" style="2" customWidth="1"/>
    <col min="251" max="251" width="0.85546875" style="2" customWidth="1"/>
    <col min="252" max="252" width="9.5703125" style="2" customWidth="1"/>
    <col min="253" max="253" width="42.85546875" style="2" customWidth="1"/>
    <col min="254" max="254" width="14.140625" style="2" bestFit="1" customWidth="1"/>
    <col min="255" max="255" width="14" style="2" bestFit="1" customWidth="1"/>
    <col min="256" max="16384" width="11.5703125" style="2"/>
  </cols>
  <sheetData>
    <row r="1" spans="1:23" ht="15" customHeight="1">
      <c r="I1" s="13"/>
      <c r="L1" s="1426" t="s">
        <v>405</v>
      </c>
      <c r="M1" s="1426"/>
    </row>
    <row r="3" spans="1:23" ht="12.75" customHeight="1">
      <c r="B3" s="1310" t="s">
        <v>270</v>
      </c>
      <c r="C3" s="1310"/>
      <c r="D3" s="1310"/>
      <c r="E3" s="1310"/>
      <c r="F3" s="1310"/>
      <c r="G3" s="1310"/>
      <c r="H3" s="1310"/>
      <c r="I3" s="1310"/>
      <c r="J3" s="1310"/>
      <c r="K3" s="1310"/>
      <c r="L3" s="1310"/>
      <c r="M3" s="1310"/>
    </row>
    <row r="5" spans="1:23" ht="13.5" thickBot="1">
      <c r="H5" s="1300"/>
      <c r="I5" s="1300"/>
      <c r="L5" s="1420" t="s">
        <v>1</v>
      </c>
      <c r="M5" s="1420"/>
    </row>
    <row r="6" spans="1:23" ht="16.5" customHeight="1" thickBot="1">
      <c r="A6" s="131"/>
      <c r="B6" s="1421" t="s">
        <v>271</v>
      </c>
      <c r="C6" s="1301"/>
      <c r="D6" s="1301"/>
      <c r="E6" s="1422"/>
      <c r="F6" s="1425">
        <v>40633</v>
      </c>
      <c r="G6" s="1305"/>
      <c r="H6" s="1305"/>
      <c r="I6" s="1306"/>
      <c r="J6" s="1304">
        <v>40724</v>
      </c>
      <c r="K6" s="1305"/>
      <c r="L6" s="1305"/>
      <c r="M6" s="1306"/>
    </row>
    <row r="7" spans="1:23" ht="54" customHeight="1" thickBot="1">
      <c r="A7" s="132"/>
      <c r="B7" s="1423"/>
      <c r="C7" s="1303"/>
      <c r="D7" s="1303"/>
      <c r="E7" s="1424"/>
      <c r="F7" s="133" t="s">
        <v>3</v>
      </c>
      <c r="G7" s="6" t="s">
        <v>4</v>
      </c>
      <c r="H7" s="7" t="s">
        <v>5</v>
      </c>
      <c r="I7" s="134" t="s">
        <v>6</v>
      </c>
      <c r="J7" s="133" t="s">
        <v>3</v>
      </c>
      <c r="K7" s="6" t="s">
        <v>4</v>
      </c>
      <c r="L7" s="7" t="s">
        <v>5</v>
      </c>
      <c r="M7" s="134" t="s">
        <v>6</v>
      </c>
    </row>
    <row r="8" spans="1:23" ht="55.5" customHeight="1" thickBot="1">
      <c r="A8" s="135"/>
      <c r="B8" s="1429" t="s">
        <v>272</v>
      </c>
      <c r="C8" s="1430"/>
      <c r="D8" s="1430"/>
      <c r="E8" s="1431"/>
      <c r="F8" s="136">
        <v>0</v>
      </c>
      <c r="G8" s="137">
        <v>6.0090000000000003</v>
      </c>
      <c r="H8" s="138">
        <v>0</v>
      </c>
      <c r="I8" s="72">
        <v>6.0090000000000003</v>
      </c>
      <c r="J8" s="137">
        <v>0</v>
      </c>
      <c r="K8" s="137">
        <v>7.0679999999999996</v>
      </c>
      <c r="L8" s="138">
        <v>0</v>
      </c>
      <c r="M8" s="72">
        <v>7.0679999999999996</v>
      </c>
      <c r="N8" s="139"/>
      <c r="O8" s="139"/>
      <c r="P8" s="139"/>
      <c r="Q8" s="139"/>
      <c r="R8" s="139"/>
      <c r="S8" s="139"/>
      <c r="T8" s="139"/>
      <c r="U8" s="139"/>
      <c r="V8" s="139"/>
      <c r="W8" s="139"/>
    </row>
    <row r="9" spans="1:23" ht="25.5" hidden="1" customHeight="1">
      <c r="A9" s="40"/>
      <c r="B9" s="1001"/>
      <c r="C9" s="1432" t="s">
        <v>273</v>
      </c>
      <c r="D9" s="1433"/>
      <c r="E9" s="1434"/>
      <c r="F9" s="140">
        <v>0</v>
      </c>
      <c r="G9" s="21">
        <v>0</v>
      </c>
      <c r="H9" s="22">
        <v>0</v>
      </c>
      <c r="I9" s="23">
        <v>0</v>
      </c>
      <c r="J9" s="21"/>
      <c r="K9" s="21"/>
      <c r="L9" s="22"/>
      <c r="M9" s="23"/>
      <c r="N9" s="139"/>
      <c r="O9" s="139"/>
      <c r="P9" s="139"/>
      <c r="Q9" s="139"/>
      <c r="R9" s="139"/>
      <c r="S9" s="139"/>
      <c r="T9" s="139"/>
      <c r="U9" s="139"/>
      <c r="V9" s="139"/>
      <c r="W9" s="139"/>
    </row>
    <row r="10" spans="1:23" ht="28.5" hidden="1" customHeight="1">
      <c r="A10" s="40"/>
      <c r="B10" s="1001"/>
      <c r="C10" s="1326" t="s">
        <v>274</v>
      </c>
      <c r="D10" s="1327"/>
      <c r="E10" s="1328"/>
      <c r="F10" s="140">
        <v>0</v>
      </c>
      <c r="G10" s="21">
        <v>0</v>
      </c>
      <c r="H10" s="22">
        <v>0</v>
      </c>
      <c r="I10" s="23">
        <v>0</v>
      </c>
      <c r="J10" s="21"/>
      <c r="K10" s="21"/>
      <c r="L10" s="22"/>
      <c r="M10" s="23"/>
      <c r="N10" s="139"/>
      <c r="O10" s="139"/>
      <c r="P10" s="139"/>
      <c r="Q10" s="139"/>
      <c r="R10" s="139"/>
      <c r="S10" s="139"/>
      <c r="T10" s="139"/>
      <c r="U10" s="139"/>
      <c r="V10" s="139"/>
      <c r="W10" s="139"/>
    </row>
    <row r="11" spans="1:23" ht="24" hidden="1" customHeight="1" thickBot="1">
      <c r="A11" s="40"/>
      <c r="B11" s="1001"/>
      <c r="C11" s="1349" t="s">
        <v>275</v>
      </c>
      <c r="D11" s="1350"/>
      <c r="E11" s="1351"/>
      <c r="F11" s="141">
        <v>0</v>
      </c>
      <c r="G11" s="67">
        <v>0</v>
      </c>
      <c r="H11" s="68">
        <v>0</v>
      </c>
      <c r="I11" s="65">
        <v>0</v>
      </c>
      <c r="J11" s="67"/>
      <c r="K11" s="67"/>
      <c r="L11" s="68"/>
      <c r="M11" s="65"/>
      <c r="N11" s="139"/>
      <c r="O11" s="139"/>
      <c r="P11" s="139"/>
      <c r="Q11" s="139"/>
      <c r="R11" s="139"/>
      <c r="S11" s="139"/>
      <c r="T11" s="139"/>
      <c r="U11" s="139"/>
      <c r="V11" s="139"/>
      <c r="W11" s="139"/>
    </row>
    <row r="12" spans="1:23" ht="15.75" customHeight="1" thickBot="1">
      <c r="A12" s="40"/>
      <c r="B12" s="1001"/>
      <c r="C12" s="1435" t="s">
        <v>276</v>
      </c>
      <c r="D12" s="1435"/>
      <c r="E12" s="1436"/>
      <c r="F12" s="69">
        <v>0</v>
      </c>
      <c r="G12" s="70">
        <v>6.0090000000000003</v>
      </c>
      <c r="H12" s="71">
        <v>0</v>
      </c>
      <c r="I12" s="72">
        <v>6.0090000000000003</v>
      </c>
      <c r="J12" s="70">
        <v>0</v>
      </c>
      <c r="K12" s="70">
        <v>7.0679999999999996</v>
      </c>
      <c r="L12" s="71">
        <v>0</v>
      </c>
      <c r="M12" s="72">
        <v>7.0679999999999996</v>
      </c>
      <c r="N12" s="139"/>
      <c r="O12" s="139"/>
      <c r="P12" s="139"/>
      <c r="Q12" s="139"/>
      <c r="R12" s="139"/>
      <c r="S12" s="139"/>
      <c r="T12" s="139"/>
      <c r="U12" s="139"/>
      <c r="V12" s="139"/>
      <c r="W12" s="139"/>
    </row>
    <row r="13" spans="1:23" ht="25.5" hidden="1" customHeight="1" thickBot="1">
      <c r="A13" s="40"/>
      <c r="B13" s="1004"/>
      <c r="C13" s="1437" t="s">
        <v>277</v>
      </c>
      <c r="D13" s="1356"/>
      <c r="E13" s="1357"/>
      <c r="F13" s="140">
        <v>0</v>
      </c>
      <c r="G13" s="21">
        <v>0</v>
      </c>
      <c r="H13" s="22">
        <v>0</v>
      </c>
      <c r="I13" s="23">
        <v>0</v>
      </c>
      <c r="J13" s="21"/>
      <c r="K13" s="21"/>
      <c r="L13" s="22"/>
      <c r="M13" s="23"/>
      <c r="N13" s="139"/>
      <c r="O13" s="139"/>
      <c r="P13" s="139"/>
      <c r="Q13" s="139"/>
      <c r="R13" s="139"/>
      <c r="S13" s="139"/>
      <c r="T13" s="139"/>
      <c r="U13" s="139"/>
      <c r="V13" s="139"/>
      <c r="W13" s="139"/>
    </row>
    <row r="14" spans="1:23" ht="28.5" customHeight="1" thickBot="1">
      <c r="A14" s="135"/>
      <c r="B14" s="1352" t="s">
        <v>278</v>
      </c>
      <c r="C14" s="1353"/>
      <c r="D14" s="1353"/>
      <c r="E14" s="1354"/>
      <c r="F14" s="136">
        <v>0</v>
      </c>
      <c r="G14" s="137">
        <v>6.0090000000000003</v>
      </c>
      <c r="H14" s="138">
        <v>0</v>
      </c>
      <c r="I14" s="12">
        <v>6.0090000000000003</v>
      </c>
      <c r="J14" s="137">
        <v>0</v>
      </c>
      <c r="K14" s="137">
        <v>0</v>
      </c>
      <c r="L14" s="138">
        <v>0</v>
      </c>
      <c r="M14" s="12">
        <v>0</v>
      </c>
      <c r="N14" s="139"/>
      <c r="O14" s="139"/>
      <c r="P14" s="139"/>
      <c r="Q14" s="139"/>
      <c r="R14" s="139"/>
      <c r="S14" s="139"/>
      <c r="T14" s="139"/>
      <c r="U14" s="139"/>
      <c r="V14" s="139"/>
      <c r="W14" s="139"/>
    </row>
    <row r="15" spans="1:23" ht="24" hidden="1" customHeight="1">
      <c r="A15" s="40" t="s">
        <v>279</v>
      </c>
      <c r="B15" s="1005"/>
      <c r="C15" s="1427" t="s">
        <v>280</v>
      </c>
      <c r="D15" s="1427"/>
      <c r="E15" s="1428"/>
      <c r="F15" s="142"/>
      <c r="G15" s="143"/>
      <c r="H15" s="144"/>
      <c r="I15" s="48"/>
      <c r="J15" s="142"/>
      <c r="K15" s="143"/>
      <c r="L15" s="144"/>
      <c r="M15" s="48"/>
      <c r="N15" s="139"/>
      <c r="O15" s="139"/>
      <c r="P15" s="139"/>
      <c r="Q15" s="139"/>
      <c r="R15" s="139"/>
      <c r="S15" s="139"/>
      <c r="T15" s="139"/>
      <c r="U15" s="139"/>
      <c r="V15" s="139"/>
      <c r="W15" s="139"/>
    </row>
    <row r="16" spans="1:23" ht="16.5" hidden="1" customHeight="1">
      <c r="A16" s="40"/>
      <c r="B16" s="1004"/>
      <c r="C16" s="1006"/>
      <c r="D16" s="1329" t="s">
        <v>35</v>
      </c>
      <c r="E16" s="1331"/>
      <c r="F16" s="82"/>
      <c r="G16" s="52"/>
      <c r="H16" s="86"/>
      <c r="I16" s="51"/>
      <c r="J16" s="82"/>
      <c r="K16" s="52"/>
      <c r="L16" s="86"/>
      <c r="M16" s="51"/>
      <c r="N16" s="139"/>
      <c r="O16" s="139"/>
      <c r="P16" s="139"/>
      <c r="Q16" s="139"/>
      <c r="R16" s="139"/>
      <c r="S16" s="139"/>
      <c r="T16" s="139"/>
      <c r="U16" s="139"/>
      <c r="V16" s="139"/>
      <c r="W16" s="139"/>
    </row>
    <row r="17" spans="1:23" ht="35.25" hidden="1" customHeight="1">
      <c r="A17" s="145"/>
      <c r="B17" s="1004"/>
      <c r="C17" s="1006"/>
      <c r="D17" s="1329" t="s">
        <v>36</v>
      </c>
      <c r="E17" s="1331"/>
      <c r="F17" s="146"/>
      <c r="G17" s="76"/>
      <c r="H17" s="147"/>
      <c r="I17" s="51"/>
      <c r="J17" s="146"/>
      <c r="K17" s="76"/>
      <c r="L17" s="147"/>
      <c r="M17" s="51"/>
      <c r="N17" s="139"/>
      <c r="O17" s="139"/>
      <c r="P17" s="139"/>
      <c r="Q17" s="139"/>
      <c r="R17" s="139"/>
      <c r="S17" s="139"/>
      <c r="T17" s="139"/>
      <c r="U17" s="139"/>
      <c r="V17" s="139"/>
      <c r="W17" s="139"/>
    </row>
    <row r="18" spans="1:23" ht="20.25" hidden="1" customHeight="1">
      <c r="A18" s="148"/>
      <c r="B18" s="1004"/>
      <c r="C18" s="1329" t="s">
        <v>281</v>
      </c>
      <c r="D18" s="1330"/>
      <c r="E18" s="1331"/>
      <c r="F18" s="82"/>
      <c r="G18" s="52"/>
      <c r="H18" s="50"/>
      <c r="I18" s="51"/>
      <c r="J18" s="52"/>
      <c r="K18" s="52"/>
      <c r="L18" s="50"/>
      <c r="M18" s="51"/>
      <c r="N18" s="139"/>
      <c r="O18" s="139"/>
      <c r="P18" s="139"/>
      <c r="Q18" s="139"/>
      <c r="R18" s="139"/>
      <c r="S18" s="139"/>
      <c r="T18" s="139"/>
      <c r="U18" s="139"/>
      <c r="V18" s="139"/>
      <c r="W18" s="139"/>
    </row>
    <row r="19" spans="1:23" ht="20.25" hidden="1" customHeight="1">
      <c r="A19" s="145"/>
      <c r="B19" s="1004"/>
      <c r="C19" s="1329" t="s">
        <v>282</v>
      </c>
      <c r="D19" s="1330"/>
      <c r="E19" s="1331"/>
      <c r="F19" s="82"/>
      <c r="G19" s="52"/>
      <c r="H19" s="86"/>
      <c r="I19" s="94"/>
      <c r="J19" s="82"/>
      <c r="K19" s="52"/>
      <c r="L19" s="86"/>
      <c r="M19" s="94"/>
      <c r="N19" s="139"/>
      <c r="O19" s="139"/>
      <c r="P19" s="139"/>
      <c r="Q19" s="139"/>
      <c r="R19" s="139"/>
      <c r="S19" s="139"/>
      <c r="T19" s="139"/>
      <c r="U19" s="139"/>
      <c r="V19" s="139"/>
      <c r="W19" s="139"/>
    </row>
    <row r="20" spans="1:23" ht="20.25" hidden="1" customHeight="1">
      <c r="A20" s="145"/>
      <c r="B20" s="1004"/>
      <c r="C20" s="1006"/>
      <c r="D20" s="1329" t="s">
        <v>36</v>
      </c>
      <c r="E20" s="1331"/>
      <c r="F20" s="82"/>
      <c r="G20" s="52"/>
      <c r="H20" s="86"/>
      <c r="I20" s="39"/>
      <c r="J20" s="52"/>
      <c r="K20" s="52"/>
      <c r="L20" s="86"/>
      <c r="M20" s="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</row>
    <row r="21" spans="1:23" ht="19.5" hidden="1" customHeight="1" thickBot="1">
      <c r="A21" s="40" t="s">
        <v>283</v>
      </c>
      <c r="B21" s="1004"/>
      <c r="C21" s="1329" t="s">
        <v>284</v>
      </c>
      <c r="D21" s="1330"/>
      <c r="E21" s="1331"/>
      <c r="F21" s="82"/>
      <c r="G21" s="52"/>
      <c r="H21" s="86"/>
      <c r="I21" s="51"/>
      <c r="J21" s="52"/>
      <c r="K21" s="52"/>
      <c r="L21" s="86"/>
      <c r="M21" s="51"/>
      <c r="N21" s="139"/>
      <c r="O21" s="139"/>
      <c r="P21" s="139"/>
      <c r="Q21" s="139"/>
      <c r="R21" s="139"/>
      <c r="S21" s="139"/>
      <c r="T21" s="139"/>
      <c r="U21" s="139"/>
      <c r="V21" s="139"/>
      <c r="W21" s="139"/>
    </row>
    <row r="22" spans="1:23" ht="19.5" hidden="1" customHeight="1" thickBot="1">
      <c r="A22" s="145"/>
      <c r="B22" s="1004"/>
      <c r="C22" s="1006"/>
      <c r="D22" s="1329" t="s">
        <v>35</v>
      </c>
      <c r="E22" s="1331"/>
      <c r="F22" s="82"/>
      <c r="G22" s="52"/>
      <c r="H22" s="86"/>
      <c r="I22" s="51"/>
      <c r="J22" s="52"/>
      <c r="K22" s="52"/>
      <c r="L22" s="86"/>
      <c r="M22" s="51"/>
      <c r="N22" s="139"/>
      <c r="O22" s="139"/>
      <c r="P22" s="139"/>
      <c r="Q22" s="139"/>
      <c r="R22" s="139"/>
      <c r="S22" s="139"/>
      <c r="T22" s="139"/>
      <c r="U22" s="139"/>
      <c r="V22" s="139"/>
      <c r="W22" s="139"/>
    </row>
    <row r="23" spans="1:23" ht="19.5" hidden="1" customHeight="1">
      <c r="A23" s="145"/>
      <c r="B23" s="1004"/>
      <c r="C23" s="1006"/>
      <c r="D23" s="1329" t="s">
        <v>36</v>
      </c>
      <c r="E23" s="1331"/>
      <c r="F23" s="82"/>
      <c r="G23" s="52"/>
      <c r="H23" s="86"/>
      <c r="I23" s="51"/>
      <c r="J23" s="52"/>
      <c r="K23" s="52"/>
      <c r="L23" s="86"/>
      <c r="M23" s="51"/>
      <c r="N23" s="139"/>
      <c r="O23" s="139"/>
      <c r="P23" s="139"/>
      <c r="Q23" s="139"/>
      <c r="R23" s="139"/>
      <c r="S23" s="139"/>
      <c r="T23" s="139"/>
      <c r="U23" s="139"/>
      <c r="V23" s="139"/>
      <c r="W23" s="139"/>
    </row>
    <row r="24" spans="1:23" ht="25.5" customHeight="1" thickBot="1">
      <c r="A24" s="135"/>
      <c r="B24" s="1352" t="s">
        <v>285</v>
      </c>
      <c r="C24" s="1353"/>
      <c r="D24" s="1353"/>
      <c r="E24" s="1354"/>
      <c r="F24" s="136">
        <v>7265.7690000000002</v>
      </c>
      <c r="G24" s="137">
        <v>8661.3080000000009</v>
      </c>
      <c r="H24" s="138">
        <v>574.10199999999998</v>
      </c>
      <c r="I24" s="23">
        <v>16501.179</v>
      </c>
      <c r="J24" s="137">
        <v>7403.1130000000003</v>
      </c>
      <c r="K24" s="137">
        <v>9096.9779999999992</v>
      </c>
      <c r="L24" s="138">
        <v>703.68799999999999</v>
      </c>
      <c r="M24" s="23">
        <v>17203.778999999999</v>
      </c>
      <c r="N24" s="139"/>
      <c r="O24" s="139"/>
      <c r="P24" s="139"/>
      <c r="Q24" s="139"/>
      <c r="R24" s="139"/>
      <c r="S24" s="139"/>
      <c r="T24" s="139"/>
      <c r="U24" s="139"/>
      <c r="V24" s="139"/>
      <c r="W24" s="139"/>
    </row>
    <row r="25" spans="1:23" ht="18" hidden="1" customHeight="1">
      <c r="A25" s="40"/>
      <c r="B25" s="1002"/>
      <c r="C25" s="1440" t="s">
        <v>286</v>
      </c>
      <c r="D25" s="1441"/>
      <c r="E25" s="1442"/>
      <c r="F25" s="141">
        <v>0</v>
      </c>
      <c r="G25" s="67">
        <v>0</v>
      </c>
      <c r="H25" s="68">
        <v>0</v>
      </c>
      <c r="I25" s="65">
        <v>0</v>
      </c>
      <c r="J25" s="67"/>
      <c r="K25" s="67"/>
      <c r="L25" s="68"/>
      <c r="M25" s="65"/>
      <c r="N25" s="139"/>
      <c r="O25" s="139"/>
      <c r="P25" s="139"/>
      <c r="Q25" s="139"/>
      <c r="R25" s="139"/>
      <c r="S25" s="139"/>
      <c r="T25" s="139"/>
      <c r="U25" s="139"/>
      <c r="V25" s="139"/>
      <c r="W25" s="139"/>
    </row>
    <row r="26" spans="1:23" ht="16.5" customHeight="1">
      <c r="A26" s="40"/>
      <c r="B26" s="1004"/>
      <c r="C26" s="1438" t="s">
        <v>287</v>
      </c>
      <c r="D26" s="1312"/>
      <c r="E26" s="1339"/>
      <c r="F26" s="69">
        <v>605.53300000000002</v>
      </c>
      <c r="G26" s="70">
        <v>191.50200000000001</v>
      </c>
      <c r="H26" s="71">
        <v>45.36</v>
      </c>
      <c r="I26" s="72">
        <v>842.39499999999998</v>
      </c>
      <c r="J26" s="70">
        <v>795.98099999999999</v>
      </c>
      <c r="K26" s="70">
        <v>169.03299999999999</v>
      </c>
      <c r="L26" s="71">
        <v>37.878999999999998</v>
      </c>
      <c r="M26" s="72">
        <v>1002.893</v>
      </c>
      <c r="N26" s="139"/>
      <c r="O26" s="139"/>
      <c r="P26" s="139"/>
      <c r="Q26" s="139"/>
      <c r="R26" s="139"/>
      <c r="S26" s="139"/>
      <c r="T26" s="139"/>
      <c r="U26" s="139"/>
      <c r="V26" s="139"/>
      <c r="W26" s="139"/>
    </row>
    <row r="27" spans="1:23" ht="16.5" customHeight="1">
      <c r="A27" s="40"/>
      <c r="B27" s="1004"/>
      <c r="C27" s="1439" t="s">
        <v>288</v>
      </c>
      <c r="D27" s="1314"/>
      <c r="E27" s="1337"/>
      <c r="F27" s="140">
        <v>75.33</v>
      </c>
      <c r="G27" s="21">
        <v>47.673000000000002</v>
      </c>
      <c r="H27" s="22">
        <v>0.439</v>
      </c>
      <c r="I27" s="23">
        <v>123.44199999999999</v>
      </c>
      <c r="J27" s="21">
        <v>79.375</v>
      </c>
      <c r="K27" s="21">
        <v>34.195</v>
      </c>
      <c r="L27" s="22">
        <v>0.53500000000000003</v>
      </c>
      <c r="M27" s="23">
        <v>114.105</v>
      </c>
      <c r="N27" s="139"/>
      <c r="O27" s="139"/>
      <c r="P27" s="139"/>
      <c r="Q27" s="139"/>
      <c r="R27" s="139"/>
      <c r="S27" s="139"/>
      <c r="T27" s="139"/>
      <c r="U27" s="139"/>
      <c r="V27" s="139"/>
      <c r="W27" s="139"/>
    </row>
    <row r="28" spans="1:23" ht="16.5" customHeight="1">
      <c r="A28" s="40"/>
      <c r="B28" s="1005"/>
      <c r="C28" s="1439" t="s">
        <v>289</v>
      </c>
      <c r="D28" s="1314"/>
      <c r="E28" s="1337"/>
      <c r="F28" s="149">
        <v>2051.9940000000001</v>
      </c>
      <c r="G28" s="17">
        <v>1723.374</v>
      </c>
      <c r="H28" s="18">
        <v>220.36699999999999</v>
      </c>
      <c r="I28" s="23">
        <v>3995.7350000000001</v>
      </c>
      <c r="J28" s="17">
        <v>2303.4780000000001</v>
      </c>
      <c r="K28" s="17">
        <v>1476.43</v>
      </c>
      <c r="L28" s="18">
        <v>248.93100000000001</v>
      </c>
      <c r="M28" s="23">
        <v>4028.8389999999999</v>
      </c>
      <c r="N28" s="139"/>
      <c r="O28" s="139"/>
      <c r="P28" s="139"/>
      <c r="Q28" s="139"/>
      <c r="R28" s="139"/>
      <c r="S28" s="139"/>
      <c r="T28" s="139"/>
      <c r="U28" s="139"/>
      <c r="V28" s="139"/>
      <c r="W28" s="139"/>
    </row>
    <row r="29" spans="1:23" ht="16.5" customHeight="1">
      <c r="A29" s="40"/>
      <c r="B29" s="1004"/>
      <c r="C29" s="1439" t="s">
        <v>290</v>
      </c>
      <c r="D29" s="1314"/>
      <c r="E29" s="1337"/>
      <c r="F29" s="149">
        <v>987.59400000000005</v>
      </c>
      <c r="G29" s="17">
        <v>2426.047</v>
      </c>
      <c r="H29" s="18">
        <v>124.97499999999999</v>
      </c>
      <c r="I29" s="23">
        <v>3538.616</v>
      </c>
      <c r="J29" s="17">
        <v>801.72400000000005</v>
      </c>
      <c r="K29" s="17">
        <v>2077.029</v>
      </c>
      <c r="L29" s="18">
        <v>208.12899999999999</v>
      </c>
      <c r="M29" s="23">
        <v>3086.8820000000001</v>
      </c>
      <c r="N29" s="139"/>
      <c r="O29" s="139"/>
      <c r="P29" s="139"/>
      <c r="Q29" s="139"/>
      <c r="R29" s="139"/>
      <c r="S29" s="139"/>
      <c r="T29" s="139"/>
      <c r="U29" s="139"/>
      <c r="V29" s="139"/>
      <c r="W29" s="139"/>
    </row>
    <row r="30" spans="1:23" ht="16.5" customHeight="1">
      <c r="A30" s="40"/>
      <c r="B30" s="1005"/>
      <c r="C30" s="1439" t="s">
        <v>291</v>
      </c>
      <c r="D30" s="1314"/>
      <c r="E30" s="1337"/>
      <c r="F30" s="149">
        <v>752.64499999999998</v>
      </c>
      <c r="G30" s="17">
        <v>366.34100000000001</v>
      </c>
      <c r="H30" s="18">
        <v>154.80199999999999</v>
      </c>
      <c r="I30" s="23">
        <v>1273.788</v>
      </c>
      <c r="J30" s="17">
        <v>1139.9000000000001</v>
      </c>
      <c r="K30" s="17">
        <v>319.41300000000001</v>
      </c>
      <c r="L30" s="18">
        <v>171.923</v>
      </c>
      <c r="M30" s="23">
        <v>1631.2360000000001</v>
      </c>
      <c r="N30" s="139"/>
      <c r="O30" s="139"/>
      <c r="P30" s="139"/>
      <c r="Q30" s="139"/>
      <c r="R30" s="139"/>
      <c r="S30" s="139"/>
      <c r="T30" s="139"/>
      <c r="U30" s="139"/>
      <c r="V30" s="139"/>
      <c r="W30" s="139"/>
    </row>
    <row r="31" spans="1:23" ht="16.5" customHeight="1">
      <c r="A31" s="150"/>
      <c r="B31" s="1005"/>
      <c r="C31" s="1439" t="s">
        <v>292</v>
      </c>
      <c r="D31" s="1314"/>
      <c r="E31" s="1337"/>
      <c r="F31" s="149">
        <v>2133.518</v>
      </c>
      <c r="G31" s="17">
        <v>2747.0189999999998</v>
      </c>
      <c r="H31" s="18">
        <v>17.189</v>
      </c>
      <c r="I31" s="23">
        <v>4897.7259999999997</v>
      </c>
      <c r="J31" s="17">
        <v>1605.008</v>
      </c>
      <c r="K31" s="17">
        <v>3507.9830000000002</v>
      </c>
      <c r="L31" s="18">
        <v>24.890999999999998</v>
      </c>
      <c r="M31" s="23">
        <v>5137.8819999999996</v>
      </c>
      <c r="N31" s="139"/>
      <c r="O31" s="139"/>
      <c r="P31" s="139"/>
      <c r="Q31" s="139"/>
      <c r="R31" s="139"/>
      <c r="S31" s="139"/>
      <c r="T31" s="139"/>
      <c r="U31" s="139"/>
      <c r="V31" s="139"/>
      <c r="W31" s="139"/>
    </row>
    <row r="32" spans="1:23" ht="30" customHeight="1" thickBot="1">
      <c r="A32" s="150"/>
      <c r="B32" s="1005"/>
      <c r="C32" s="1445" t="s">
        <v>293</v>
      </c>
      <c r="D32" s="1316"/>
      <c r="E32" s="1338"/>
      <c r="F32" s="149">
        <v>659.15499999999997</v>
      </c>
      <c r="G32" s="17">
        <v>1159.3520000000001</v>
      </c>
      <c r="H32" s="18">
        <v>10.97</v>
      </c>
      <c r="I32" s="28">
        <v>1829.4770000000001</v>
      </c>
      <c r="J32" s="17">
        <v>677.64700000000005</v>
      </c>
      <c r="K32" s="17">
        <v>1512.895</v>
      </c>
      <c r="L32" s="18">
        <v>11.4</v>
      </c>
      <c r="M32" s="28">
        <v>2201.942</v>
      </c>
      <c r="N32" s="139"/>
      <c r="O32" s="139"/>
      <c r="P32" s="139"/>
      <c r="Q32" s="139"/>
      <c r="R32" s="139"/>
      <c r="S32" s="139"/>
      <c r="T32" s="139"/>
      <c r="U32" s="139"/>
      <c r="V32" s="139"/>
      <c r="W32" s="139"/>
    </row>
    <row r="33" spans="1:23" ht="29.25" customHeight="1" thickBot="1">
      <c r="A33" s="135"/>
      <c r="B33" s="1446" t="s">
        <v>294</v>
      </c>
      <c r="C33" s="1447"/>
      <c r="D33" s="1447"/>
      <c r="E33" s="1448"/>
      <c r="F33" s="9">
        <v>50565.900999999998</v>
      </c>
      <c r="G33" s="10">
        <v>17556.786</v>
      </c>
      <c r="H33" s="11">
        <v>2286.0659999999998</v>
      </c>
      <c r="I33" s="12">
        <v>70408.752999999997</v>
      </c>
      <c r="J33" s="10">
        <v>59245.415999999997</v>
      </c>
      <c r="K33" s="10">
        <v>13766.112999999999</v>
      </c>
      <c r="L33" s="11">
        <v>2231.1019999999999</v>
      </c>
      <c r="M33" s="12">
        <v>75242.630999999994</v>
      </c>
      <c r="N33" s="139"/>
      <c r="O33" s="139"/>
      <c r="P33" s="139"/>
      <c r="Q33" s="139"/>
      <c r="R33" s="139"/>
      <c r="S33" s="139"/>
      <c r="T33" s="139"/>
      <c r="U33" s="139"/>
      <c r="V33" s="139"/>
      <c r="W33" s="139"/>
    </row>
    <row r="34" spans="1:23" ht="29.25" customHeight="1">
      <c r="A34" s="151"/>
      <c r="B34" s="1003"/>
      <c r="C34" s="1435" t="s">
        <v>295</v>
      </c>
      <c r="D34" s="1435"/>
      <c r="E34" s="1436"/>
      <c r="F34" s="149">
        <v>13427.805</v>
      </c>
      <c r="G34" s="17">
        <v>5220.62</v>
      </c>
      <c r="H34" s="18">
        <v>1020.064</v>
      </c>
      <c r="I34" s="19">
        <v>19668.489000000001</v>
      </c>
      <c r="J34" s="17">
        <v>16216.924999999999</v>
      </c>
      <c r="K34" s="17">
        <v>4164.8689999999997</v>
      </c>
      <c r="L34" s="18">
        <v>930.91700000000003</v>
      </c>
      <c r="M34" s="19">
        <v>21312.710999999999</v>
      </c>
      <c r="N34" s="139"/>
      <c r="O34" s="139"/>
      <c r="P34" s="139"/>
      <c r="Q34" s="139"/>
      <c r="R34" s="139"/>
      <c r="S34" s="139"/>
      <c r="T34" s="139"/>
      <c r="U34" s="139"/>
      <c r="V34" s="139"/>
      <c r="W34" s="139"/>
    </row>
    <row r="35" spans="1:23" ht="29.25" customHeight="1">
      <c r="A35" s="40"/>
      <c r="B35" s="1004"/>
      <c r="C35" s="1443" t="s">
        <v>296</v>
      </c>
      <c r="D35" s="1443"/>
      <c r="E35" s="1444"/>
      <c r="F35" s="140">
        <v>866.89099999999996</v>
      </c>
      <c r="G35" s="21">
        <v>27.827000000000002</v>
      </c>
      <c r="H35" s="22">
        <v>11.785</v>
      </c>
      <c r="I35" s="23">
        <v>906.50300000000004</v>
      </c>
      <c r="J35" s="21">
        <v>934.81799999999998</v>
      </c>
      <c r="K35" s="21">
        <v>20.504000000000001</v>
      </c>
      <c r="L35" s="22">
        <v>22.49</v>
      </c>
      <c r="M35" s="23">
        <v>977.81200000000001</v>
      </c>
      <c r="N35" s="139"/>
      <c r="O35" s="139"/>
      <c r="P35" s="139"/>
      <c r="Q35" s="139"/>
      <c r="R35" s="139"/>
      <c r="S35" s="139"/>
      <c r="T35" s="139"/>
      <c r="U35" s="139"/>
      <c r="V35" s="139"/>
      <c r="W35" s="139"/>
    </row>
    <row r="36" spans="1:23" ht="30.75" customHeight="1">
      <c r="A36" s="40"/>
      <c r="B36" s="1004"/>
      <c r="C36" s="1443" t="s">
        <v>297</v>
      </c>
      <c r="D36" s="1443"/>
      <c r="E36" s="1444"/>
      <c r="F36" s="140">
        <v>924.05</v>
      </c>
      <c r="G36" s="21">
        <v>206.25800000000001</v>
      </c>
      <c r="H36" s="22">
        <v>52.584000000000003</v>
      </c>
      <c r="I36" s="23">
        <v>1182.8920000000001</v>
      </c>
      <c r="J36" s="21">
        <v>1116.692</v>
      </c>
      <c r="K36" s="21">
        <v>226.262</v>
      </c>
      <c r="L36" s="22">
        <v>63.216999999999999</v>
      </c>
      <c r="M36" s="23">
        <v>1406.171</v>
      </c>
      <c r="N36" s="139"/>
      <c r="O36" s="139"/>
      <c r="P36" s="139"/>
      <c r="Q36" s="139"/>
      <c r="R36" s="139"/>
      <c r="S36" s="139"/>
      <c r="T36" s="139"/>
      <c r="U36" s="139"/>
      <c r="V36" s="139"/>
      <c r="W36" s="139"/>
    </row>
    <row r="37" spans="1:23" ht="27.75" customHeight="1">
      <c r="A37" s="40"/>
      <c r="B37" s="1004"/>
      <c r="C37" s="1443" t="s">
        <v>298</v>
      </c>
      <c r="D37" s="1443"/>
      <c r="E37" s="1444"/>
      <c r="F37" s="140">
        <v>12202.261</v>
      </c>
      <c r="G37" s="21">
        <v>3639.2429999999999</v>
      </c>
      <c r="H37" s="22">
        <v>540.97900000000004</v>
      </c>
      <c r="I37" s="23">
        <v>16382.483</v>
      </c>
      <c r="J37" s="21">
        <v>14042.183000000001</v>
      </c>
      <c r="K37" s="21">
        <v>3276.1529999999998</v>
      </c>
      <c r="L37" s="22">
        <v>577.23299999999995</v>
      </c>
      <c r="M37" s="23">
        <v>17895.569</v>
      </c>
      <c r="N37" s="139"/>
      <c r="O37" s="139"/>
      <c r="P37" s="139"/>
      <c r="Q37" s="139"/>
      <c r="R37" s="139"/>
      <c r="S37" s="139"/>
      <c r="T37" s="139"/>
      <c r="U37" s="139"/>
      <c r="V37" s="139"/>
      <c r="W37" s="139"/>
    </row>
    <row r="38" spans="1:23" ht="29.25" customHeight="1">
      <c r="A38" s="40"/>
      <c r="B38" s="1004"/>
      <c r="C38" s="1443" t="s">
        <v>843</v>
      </c>
      <c r="D38" s="1443"/>
      <c r="E38" s="1444"/>
      <c r="F38" s="141">
        <v>302.58499999999998</v>
      </c>
      <c r="G38" s="67">
        <v>93.227000000000004</v>
      </c>
      <c r="H38" s="68">
        <v>24.443000000000001</v>
      </c>
      <c r="I38" s="23">
        <v>420.255</v>
      </c>
      <c r="J38" s="67">
        <v>349.59800000000001</v>
      </c>
      <c r="K38" s="67">
        <v>105.474</v>
      </c>
      <c r="L38" s="68">
        <v>22.914000000000001</v>
      </c>
      <c r="M38" s="23">
        <v>477.98599999999999</v>
      </c>
      <c r="N38" s="139"/>
      <c r="O38" s="139"/>
      <c r="P38" s="139"/>
      <c r="Q38" s="139"/>
      <c r="R38" s="139"/>
      <c r="S38" s="139"/>
      <c r="T38" s="139"/>
      <c r="U38" s="139"/>
      <c r="V38" s="139"/>
      <c r="W38" s="139"/>
    </row>
    <row r="39" spans="1:23" ht="28.5" customHeight="1">
      <c r="A39" s="40"/>
      <c r="B39" s="1004"/>
      <c r="C39" s="1443" t="s">
        <v>299</v>
      </c>
      <c r="D39" s="1443"/>
      <c r="E39" s="1444"/>
      <c r="F39" s="141">
        <v>6296.4809999999998</v>
      </c>
      <c r="G39" s="67">
        <v>3268.1790000000001</v>
      </c>
      <c r="H39" s="68">
        <v>100.621</v>
      </c>
      <c r="I39" s="23">
        <v>9665.2810000000009</v>
      </c>
      <c r="J39" s="67">
        <v>7603.7129999999997</v>
      </c>
      <c r="K39" s="67">
        <v>1938.134</v>
      </c>
      <c r="L39" s="68">
        <v>90.75</v>
      </c>
      <c r="M39" s="23">
        <v>9632.5969999999998</v>
      </c>
      <c r="N39" s="139"/>
      <c r="O39" s="139"/>
      <c r="P39" s="139"/>
      <c r="Q39" s="139"/>
      <c r="R39" s="139"/>
      <c r="S39" s="139"/>
      <c r="T39" s="139"/>
      <c r="U39" s="139"/>
      <c r="V39" s="139"/>
      <c r="W39" s="139"/>
    </row>
    <row r="40" spans="1:23" ht="27.75" customHeight="1">
      <c r="A40" s="40"/>
      <c r="B40" s="1004"/>
      <c r="C40" s="1443" t="s">
        <v>300</v>
      </c>
      <c r="D40" s="1443"/>
      <c r="E40" s="1444"/>
      <c r="F40" s="141">
        <v>103.154</v>
      </c>
      <c r="G40" s="67">
        <v>0</v>
      </c>
      <c r="H40" s="68">
        <v>0</v>
      </c>
      <c r="I40" s="23">
        <v>103.154</v>
      </c>
      <c r="J40" s="67">
        <v>90.623000000000005</v>
      </c>
      <c r="K40" s="67">
        <v>0</v>
      </c>
      <c r="L40" s="68">
        <v>0</v>
      </c>
      <c r="M40" s="23">
        <v>90.623000000000005</v>
      </c>
      <c r="N40" s="139"/>
      <c r="O40" s="139"/>
      <c r="P40" s="139"/>
      <c r="Q40" s="139"/>
      <c r="R40" s="139"/>
      <c r="S40" s="139"/>
      <c r="T40" s="139"/>
      <c r="U40" s="139"/>
      <c r="V40" s="139"/>
      <c r="W40" s="139"/>
    </row>
    <row r="41" spans="1:23" ht="42.75" customHeight="1">
      <c r="A41" s="40"/>
      <c r="B41" s="1004"/>
      <c r="C41" s="1443" t="s">
        <v>301</v>
      </c>
      <c r="D41" s="1443"/>
      <c r="E41" s="1444"/>
      <c r="F41" s="141">
        <v>230.19900000000001</v>
      </c>
      <c r="G41" s="67">
        <v>46.423000000000002</v>
      </c>
      <c r="H41" s="68">
        <v>63.521999999999998</v>
      </c>
      <c r="I41" s="23">
        <v>340.14400000000001</v>
      </c>
      <c r="J41" s="67">
        <v>290.56799999999998</v>
      </c>
      <c r="K41" s="67">
        <v>62.31</v>
      </c>
      <c r="L41" s="68">
        <v>37.185000000000002</v>
      </c>
      <c r="M41" s="23">
        <v>390.06299999999999</v>
      </c>
      <c r="N41" s="139"/>
      <c r="O41" s="139"/>
      <c r="P41" s="139"/>
      <c r="Q41" s="139"/>
      <c r="R41" s="139"/>
      <c r="S41" s="139"/>
      <c r="T41" s="139"/>
      <c r="U41" s="139"/>
      <c r="V41" s="139"/>
      <c r="W41" s="139"/>
    </row>
    <row r="42" spans="1:23" ht="27" customHeight="1">
      <c r="A42" s="40"/>
      <c r="B42" s="1004"/>
      <c r="C42" s="1443" t="s">
        <v>302</v>
      </c>
      <c r="D42" s="1443"/>
      <c r="E42" s="1444"/>
      <c r="F42" s="141">
        <v>13488.401</v>
      </c>
      <c r="G42" s="67">
        <v>4101.9219999999996</v>
      </c>
      <c r="H42" s="68">
        <v>337.50799999999998</v>
      </c>
      <c r="I42" s="23">
        <v>17927.830999999998</v>
      </c>
      <c r="J42" s="67">
        <v>14812.847</v>
      </c>
      <c r="K42" s="67">
        <v>3337.2669999999998</v>
      </c>
      <c r="L42" s="68">
        <v>356.928</v>
      </c>
      <c r="M42" s="23">
        <v>18507.042000000001</v>
      </c>
      <c r="N42" s="139"/>
      <c r="O42" s="139"/>
      <c r="P42" s="139"/>
      <c r="Q42" s="139"/>
      <c r="R42" s="139"/>
      <c r="S42" s="139"/>
      <c r="T42" s="139"/>
      <c r="U42" s="139"/>
      <c r="V42" s="139"/>
      <c r="W42" s="139"/>
    </row>
    <row r="43" spans="1:23" ht="29.25" customHeight="1">
      <c r="A43" s="40"/>
      <c r="B43" s="1004"/>
      <c r="C43" s="1443" t="s">
        <v>844</v>
      </c>
      <c r="D43" s="1443"/>
      <c r="E43" s="1444"/>
      <c r="F43" s="140">
        <v>783.13900000000001</v>
      </c>
      <c r="G43" s="21">
        <v>382.767</v>
      </c>
      <c r="H43" s="152">
        <v>103.321</v>
      </c>
      <c r="I43" s="23">
        <v>1269.2270000000001</v>
      </c>
      <c r="J43" s="21">
        <v>817.60799999999995</v>
      </c>
      <c r="K43" s="21">
        <v>355.21499999999997</v>
      </c>
      <c r="L43" s="152">
        <v>85.694999999999993</v>
      </c>
      <c r="M43" s="23">
        <v>1258.518</v>
      </c>
      <c r="N43" s="139"/>
      <c r="O43" s="139"/>
      <c r="P43" s="139"/>
      <c r="Q43" s="139"/>
      <c r="R43" s="139"/>
      <c r="S43" s="139"/>
      <c r="T43" s="139"/>
      <c r="U43" s="139"/>
      <c r="V43" s="139"/>
      <c r="W43" s="139"/>
    </row>
    <row r="44" spans="1:23" ht="27" hidden="1" customHeight="1">
      <c r="A44" s="40"/>
      <c r="B44" s="1004"/>
      <c r="C44" s="1347" t="s">
        <v>303</v>
      </c>
      <c r="D44" s="1347"/>
      <c r="E44" s="1348"/>
      <c r="F44" s="140">
        <v>0</v>
      </c>
      <c r="G44" s="21">
        <v>0</v>
      </c>
      <c r="H44" s="22">
        <v>0</v>
      </c>
      <c r="I44" s="23">
        <v>0</v>
      </c>
      <c r="J44" s="21">
        <v>0</v>
      </c>
      <c r="K44" s="21">
        <v>0</v>
      </c>
      <c r="L44" s="22">
        <v>0</v>
      </c>
      <c r="M44" s="23">
        <v>0</v>
      </c>
      <c r="N44" s="139"/>
      <c r="O44" s="139"/>
      <c r="P44" s="139"/>
      <c r="Q44" s="139"/>
      <c r="R44" s="139"/>
      <c r="S44" s="139"/>
      <c r="T44" s="139"/>
      <c r="U44" s="139"/>
      <c r="V44" s="139"/>
      <c r="W44" s="139"/>
    </row>
    <row r="45" spans="1:23" ht="30" customHeight="1" thickBot="1">
      <c r="A45" s="153"/>
      <c r="B45" s="1009"/>
      <c r="C45" s="1449" t="s">
        <v>304</v>
      </c>
      <c r="D45" s="1450"/>
      <c r="E45" s="1451"/>
      <c r="F45" s="154">
        <v>1940.9349999999999</v>
      </c>
      <c r="G45" s="155">
        <v>570.32000000000005</v>
      </c>
      <c r="H45" s="156">
        <v>31.239000000000001</v>
      </c>
      <c r="I45" s="33">
        <v>2542.4940000000001</v>
      </c>
      <c r="J45" s="155">
        <v>2969.8409999999999</v>
      </c>
      <c r="K45" s="155">
        <v>279.92500000000001</v>
      </c>
      <c r="L45" s="156">
        <v>43.773000000000003</v>
      </c>
      <c r="M45" s="33">
        <v>3293.5390000000002</v>
      </c>
      <c r="N45" s="139"/>
      <c r="O45" s="139"/>
      <c r="P45" s="139"/>
      <c r="Q45" s="139"/>
      <c r="R45" s="139"/>
      <c r="S45" s="139"/>
      <c r="T45" s="139"/>
      <c r="U45" s="139"/>
      <c r="V45" s="139"/>
      <c r="W45" s="139"/>
    </row>
    <row r="46" spans="1:23" ht="29.25" customHeight="1" thickBot="1">
      <c r="A46" s="135"/>
      <c r="B46" s="1429" t="s">
        <v>305</v>
      </c>
      <c r="C46" s="1447"/>
      <c r="D46" s="1447"/>
      <c r="E46" s="1448"/>
      <c r="F46" s="127">
        <v>80649.115000000005</v>
      </c>
      <c r="G46" s="10">
        <v>26533.014999999999</v>
      </c>
      <c r="H46" s="11">
        <v>3469.415</v>
      </c>
      <c r="I46" s="12">
        <v>110651.545</v>
      </c>
      <c r="J46" s="10">
        <v>85479.61</v>
      </c>
      <c r="K46" s="10">
        <v>18065.251</v>
      </c>
      <c r="L46" s="11">
        <v>4090.6959999999999</v>
      </c>
      <c r="M46" s="12">
        <v>107635.557</v>
      </c>
      <c r="N46" s="139"/>
      <c r="O46" s="139"/>
      <c r="P46" s="139"/>
      <c r="Q46" s="139"/>
      <c r="R46" s="139"/>
      <c r="S46" s="139"/>
      <c r="T46" s="139"/>
      <c r="U46" s="139"/>
      <c r="V46" s="139"/>
      <c r="W46" s="139"/>
    </row>
    <row r="47" spans="1:23" ht="25.5" customHeight="1">
      <c r="A47" s="40"/>
      <c r="B47" s="1004"/>
      <c r="C47" s="1435" t="s">
        <v>306</v>
      </c>
      <c r="D47" s="1435"/>
      <c r="E47" s="1436"/>
      <c r="F47" s="149">
        <v>6597.3370000000004</v>
      </c>
      <c r="G47" s="17">
        <v>1910.367</v>
      </c>
      <c r="H47" s="18">
        <v>619.33000000000004</v>
      </c>
      <c r="I47" s="19">
        <v>9127.0339999999997</v>
      </c>
      <c r="J47" s="17">
        <v>7385.2730000000001</v>
      </c>
      <c r="K47" s="17">
        <v>1442.2809999999999</v>
      </c>
      <c r="L47" s="18">
        <v>808.78800000000001</v>
      </c>
      <c r="M47" s="19">
        <v>9636.3420000000006</v>
      </c>
      <c r="N47" s="139"/>
      <c r="O47" s="139"/>
      <c r="P47" s="139"/>
      <c r="Q47" s="139"/>
      <c r="R47" s="139"/>
      <c r="S47" s="139"/>
      <c r="T47" s="139"/>
      <c r="U47" s="139"/>
      <c r="V47" s="139"/>
      <c r="W47" s="139"/>
    </row>
    <row r="48" spans="1:23" ht="25.5" customHeight="1">
      <c r="A48" s="40"/>
      <c r="B48" s="1004"/>
      <c r="C48" s="1443" t="s">
        <v>307</v>
      </c>
      <c r="D48" s="1443"/>
      <c r="E48" s="1444"/>
      <c r="F48" s="140">
        <v>102.646</v>
      </c>
      <c r="G48" s="21">
        <v>70</v>
      </c>
      <c r="H48" s="22">
        <v>30</v>
      </c>
      <c r="I48" s="23">
        <v>202.64599999999999</v>
      </c>
      <c r="J48" s="21">
        <v>5.8049999999999997</v>
      </c>
      <c r="K48" s="21">
        <v>70</v>
      </c>
      <c r="L48" s="22">
        <v>30</v>
      </c>
      <c r="M48" s="23">
        <v>105.80500000000001</v>
      </c>
      <c r="N48" s="139"/>
      <c r="O48" s="139"/>
      <c r="P48" s="139"/>
      <c r="Q48" s="139"/>
      <c r="R48" s="139"/>
      <c r="S48" s="139"/>
      <c r="T48" s="139"/>
      <c r="U48" s="139"/>
      <c r="V48" s="139"/>
      <c r="W48" s="139"/>
    </row>
    <row r="49" spans="1:23" ht="30.75" customHeight="1">
      <c r="A49" s="40"/>
      <c r="B49" s="1004"/>
      <c r="C49" s="1443" t="s">
        <v>308</v>
      </c>
      <c r="D49" s="1443"/>
      <c r="E49" s="1444"/>
      <c r="F49" s="140">
        <v>578.51599999999996</v>
      </c>
      <c r="G49" s="21">
        <v>167.393</v>
      </c>
      <c r="H49" s="22">
        <v>52.738</v>
      </c>
      <c r="I49" s="23">
        <v>798.64700000000005</v>
      </c>
      <c r="J49" s="21">
        <v>564.41700000000003</v>
      </c>
      <c r="K49" s="21">
        <v>140.685</v>
      </c>
      <c r="L49" s="22">
        <v>108.295</v>
      </c>
      <c r="M49" s="23">
        <v>813.39700000000005</v>
      </c>
      <c r="N49" s="139"/>
      <c r="O49" s="139"/>
      <c r="P49" s="139"/>
      <c r="Q49" s="139"/>
      <c r="R49" s="139"/>
      <c r="S49" s="139"/>
      <c r="T49" s="139"/>
      <c r="U49" s="139"/>
      <c r="V49" s="139"/>
      <c r="W49" s="139"/>
    </row>
    <row r="50" spans="1:23" ht="25.5" customHeight="1">
      <c r="A50" s="40"/>
      <c r="B50" s="1004"/>
      <c r="C50" s="1443" t="s">
        <v>309</v>
      </c>
      <c r="D50" s="1443"/>
      <c r="E50" s="1444"/>
      <c r="F50" s="141">
        <v>23661.15</v>
      </c>
      <c r="G50" s="67">
        <v>5455.9340000000002</v>
      </c>
      <c r="H50" s="68">
        <v>1195.5899999999999</v>
      </c>
      <c r="I50" s="23">
        <v>30312.673999999999</v>
      </c>
      <c r="J50" s="67">
        <v>24312.226999999999</v>
      </c>
      <c r="K50" s="67">
        <v>4656.7780000000002</v>
      </c>
      <c r="L50" s="68">
        <v>1279.3230000000001</v>
      </c>
      <c r="M50" s="23">
        <v>30248.328000000001</v>
      </c>
      <c r="N50" s="139"/>
      <c r="O50" s="139"/>
      <c r="P50" s="139"/>
      <c r="Q50" s="139"/>
      <c r="R50" s="139"/>
      <c r="S50" s="139"/>
      <c r="T50" s="139"/>
      <c r="U50" s="139"/>
      <c r="V50" s="139"/>
      <c r="W50" s="139"/>
    </row>
    <row r="51" spans="1:23" ht="29.25" customHeight="1">
      <c r="A51" s="40"/>
      <c r="B51" s="1004"/>
      <c r="C51" s="1443" t="s">
        <v>310</v>
      </c>
      <c r="D51" s="1443"/>
      <c r="E51" s="1444"/>
      <c r="F51" s="141">
        <v>185.57499999999999</v>
      </c>
      <c r="G51" s="67">
        <v>45.441000000000003</v>
      </c>
      <c r="H51" s="68">
        <v>11.648999999999999</v>
      </c>
      <c r="I51" s="23">
        <v>242.66499999999999</v>
      </c>
      <c r="J51" s="67">
        <v>188.13900000000001</v>
      </c>
      <c r="K51" s="67">
        <v>46.926000000000002</v>
      </c>
      <c r="L51" s="68">
        <v>203.90700000000001</v>
      </c>
      <c r="M51" s="23">
        <v>438.97199999999998</v>
      </c>
      <c r="N51" s="139"/>
      <c r="O51" s="139"/>
      <c r="P51" s="139"/>
      <c r="Q51" s="139"/>
      <c r="R51" s="139"/>
      <c r="S51" s="139"/>
      <c r="T51" s="139"/>
      <c r="U51" s="139"/>
      <c r="V51" s="139"/>
      <c r="W51" s="139"/>
    </row>
    <row r="52" spans="1:23" ht="27" customHeight="1">
      <c r="A52" s="40"/>
      <c r="B52" s="1004"/>
      <c r="C52" s="1443" t="s">
        <v>311</v>
      </c>
      <c r="D52" s="1443"/>
      <c r="E52" s="1444"/>
      <c r="F52" s="141">
        <v>3740.596</v>
      </c>
      <c r="G52" s="67">
        <v>6192.9539999999997</v>
      </c>
      <c r="H52" s="68">
        <v>98.367000000000004</v>
      </c>
      <c r="I52" s="23">
        <v>10031.916999999999</v>
      </c>
      <c r="J52" s="67">
        <v>5213.05</v>
      </c>
      <c r="K52" s="67">
        <v>2726.0770000000002</v>
      </c>
      <c r="L52" s="68">
        <v>102.52800000000001</v>
      </c>
      <c r="M52" s="23">
        <v>8041.6549999999997</v>
      </c>
      <c r="N52" s="139"/>
      <c r="O52" s="139"/>
      <c r="P52" s="139"/>
      <c r="Q52" s="139"/>
      <c r="R52" s="139"/>
      <c r="S52" s="139"/>
      <c r="T52" s="139"/>
      <c r="U52" s="139"/>
      <c r="V52" s="139"/>
      <c r="W52" s="139"/>
    </row>
    <row r="53" spans="1:23" ht="25.5" hidden="1" customHeight="1">
      <c r="A53" s="40"/>
      <c r="B53" s="1004"/>
      <c r="C53" s="1340" t="s">
        <v>312</v>
      </c>
      <c r="D53" s="1327"/>
      <c r="E53" s="1328"/>
      <c r="F53" s="141">
        <v>0</v>
      </c>
      <c r="G53" s="67">
        <v>0</v>
      </c>
      <c r="H53" s="68">
        <v>0</v>
      </c>
      <c r="I53" s="23">
        <v>0</v>
      </c>
      <c r="J53" s="67">
        <v>0</v>
      </c>
      <c r="K53" s="67">
        <v>0</v>
      </c>
      <c r="L53" s="68">
        <v>0</v>
      </c>
      <c r="M53" s="23">
        <v>0</v>
      </c>
      <c r="N53" s="139"/>
      <c r="O53" s="139"/>
      <c r="P53" s="139"/>
      <c r="Q53" s="139"/>
      <c r="R53" s="139"/>
      <c r="S53" s="139"/>
      <c r="T53" s="139"/>
      <c r="U53" s="139"/>
      <c r="V53" s="139"/>
      <c r="W53" s="139"/>
    </row>
    <row r="54" spans="1:23" ht="28.5" customHeight="1">
      <c r="A54" s="157"/>
      <c r="B54" s="1010"/>
      <c r="C54" s="1443" t="s">
        <v>313</v>
      </c>
      <c r="D54" s="1443"/>
      <c r="E54" s="1444"/>
      <c r="F54" s="141">
        <v>6.2539999999999996</v>
      </c>
      <c r="G54" s="67">
        <v>6.7670000000000003</v>
      </c>
      <c r="H54" s="68">
        <v>0</v>
      </c>
      <c r="I54" s="23">
        <v>13.021000000000001</v>
      </c>
      <c r="J54" s="67">
        <v>5.4550000000000001</v>
      </c>
      <c r="K54" s="67">
        <v>4.3470000000000004</v>
      </c>
      <c r="L54" s="68">
        <v>0</v>
      </c>
      <c r="M54" s="23">
        <v>9.8019999999999996</v>
      </c>
      <c r="N54" s="139"/>
      <c r="O54" s="139"/>
      <c r="P54" s="139"/>
      <c r="Q54" s="139"/>
      <c r="R54" s="139"/>
      <c r="S54" s="139"/>
      <c r="T54" s="139"/>
      <c r="U54" s="139"/>
      <c r="V54" s="139"/>
      <c r="W54" s="139"/>
    </row>
    <row r="55" spans="1:23" ht="25.5" customHeight="1">
      <c r="A55" s="157"/>
      <c r="B55" s="1010"/>
      <c r="C55" s="1443" t="s">
        <v>314</v>
      </c>
      <c r="D55" s="1443"/>
      <c r="E55" s="1444"/>
      <c r="F55" s="141">
        <v>41744.322</v>
      </c>
      <c r="G55" s="67">
        <v>9233.3369999999995</v>
      </c>
      <c r="H55" s="68">
        <v>883.524</v>
      </c>
      <c r="I55" s="23">
        <v>51861.182999999997</v>
      </c>
      <c r="J55" s="67">
        <v>44405.502999999997</v>
      </c>
      <c r="K55" s="67">
        <v>7609.7849999999999</v>
      </c>
      <c r="L55" s="68">
        <v>979.09699999999998</v>
      </c>
      <c r="M55" s="23">
        <v>52994.385000000002</v>
      </c>
      <c r="N55" s="139"/>
      <c r="O55" s="139"/>
      <c r="P55" s="139"/>
      <c r="Q55" s="139"/>
      <c r="R55" s="139"/>
      <c r="S55" s="139"/>
      <c r="T55" s="139"/>
      <c r="U55" s="139"/>
      <c r="V55" s="139"/>
      <c r="W55" s="139"/>
    </row>
    <row r="56" spans="1:23" ht="29.25" customHeight="1">
      <c r="A56" s="157"/>
      <c r="B56" s="1010"/>
      <c r="C56" s="1443" t="s">
        <v>315</v>
      </c>
      <c r="D56" s="1443"/>
      <c r="E56" s="1444"/>
      <c r="F56" s="141">
        <v>717.93799999999999</v>
      </c>
      <c r="G56" s="67">
        <v>353.13799999999998</v>
      </c>
      <c r="H56" s="68">
        <v>51.442</v>
      </c>
      <c r="I56" s="23">
        <v>1122.518</v>
      </c>
      <c r="J56" s="67">
        <v>448.28500000000003</v>
      </c>
      <c r="K56" s="67">
        <v>348.79300000000001</v>
      </c>
      <c r="L56" s="68">
        <v>47.698999999999998</v>
      </c>
      <c r="M56" s="23">
        <v>844.77700000000004</v>
      </c>
      <c r="N56" s="139"/>
      <c r="O56" s="139"/>
      <c r="P56" s="139"/>
      <c r="Q56" s="139"/>
      <c r="R56" s="139"/>
      <c r="S56" s="139"/>
      <c r="T56" s="139"/>
      <c r="U56" s="139"/>
      <c r="V56" s="139"/>
      <c r="W56" s="139"/>
    </row>
    <row r="57" spans="1:23" ht="27" customHeight="1">
      <c r="A57" s="40"/>
      <c r="B57" s="1004"/>
      <c r="C57" s="1443" t="s">
        <v>316</v>
      </c>
      <c r="D57" s="1443"/>
      <c r="E57" s="1444"/>
      <c r="F57" s="141">
        <v>1464.329</v>
      </c>
      <c r="G57" s="67">
        <v>2215.14</v>
      </c>
      <c r="H57" s="68">
        <v>327.59300000000002</v>
      </c>
      <c r="I57" s="23">
        <v>4007.0619999999999</v>
      </c>
      <c r="J57" s="67">
        <v>643.721</v>
      </c>
      <c r="K57" s="67">
        <v>394.52499999999998</v>
      </c>
      <c r="L57" s="68">
        <v>323.15800000000002</v>
      </c>
      <c r="M57" s="23">
        <v>1361.404</v>
      </c>
      <c r="N57" s="139"/>
      <c r="O57" s="139"/>
      <c r="P57" s="139"/>
      <c r="Q57" s="139"/>
      <c r="R57" s="139"/>
      <c r="S57" s="139"/>
      <c r="T57" s="139"/>
      <c r="U57" s="139"/>
      <c r="V57" s="139"/>
      <c r="W57" s="139"/>
    </row>
    <row r="58" spans="1:23" ht="25.5" hidden="1" customHeight="1">
      <c r="A58" s="40"/>
      <c r="B58" s="1004"/>
      <c r="C58" s="1358" t="s">
        <v>317</v>
      </c>
      <c r="D58" s="1358"/>
      <c r="E58" s="1359"/>
      <c r="F58" s="141">
        <v>0</v>
      </c>
      <c r="G58" s="67">
        <v>0</v>
      </c>
      <c r="H58" s="68">
        <v>0</v>
      </c>
      <c r="I58" s="23">
        <v>0</v>
      </c>
      <c r="J58" s="67">
        <v>0</v>
      </c>
      <c r="K58" s="67">
        <v>0</v>
      </c>
      <c r="L58" s="68">
        <v>0</v>
      </c>
      <c r="M58" s="23">
        <v>0</v>
      </c>
      <c r="N58" s="139"/>
      <c r="O58" s="139"/>
      <c r="P58" s="139"/>
      <c r="Q58" s="139"/>
      <c r="R58" s="139"/>
      <c r="S58" s="139"/>
      <c r="T58" s="139"/>
      <c r="U58" s="139"/>
      <c r="V58" s="139"/>
      <c r="W58" s="139"/>
    </row>
    <row r="59" spans="1:23" ht="42.75" customHeight="1">
      <c r="A59" s="157"/>
      <c r="B59" s="1010"/>
      <c r="C59" s="1443" t="s">
        <v>318</v>
      </c>
      <c r="D59" s="1443"/>
      <c r="E59" s="1444"/>
      <c r="F59" s="141">
        <v>44.9</v>
      </c>
      <c r="G59" s="67">
        <v>42.938000000000002</v>
      </c>
      <c r="H59" s="68">
        <v>49.969000000000001</v>
      </c>
      <c r="I59" s="23">
        <v>137.80699999999999</v>
      </c>
      <c r="J59" s="67">
        <v>44.973999999999997</v>
      </c>
      <c r="K59" s="67">
        <v>43.039000000000001</v>
      </c>
      <c r="L59" s="68">
        <v>31.027999999999999</v>
      </c>
      <c r="M59" s="23">
        <v>119.041</v>
      </c>
      <c r="N59" s="139"/>
      <c r="O59" s="139"/>
      <c r="P59" s="139"/>
      <c r="Q59" s="139"/>
      <c r="R59" s="139"/>
      <c r="S59" s="139"/>
      <c r="T59" s="139"/>
      <c r="U59" s="139"/>
      <c r="V59" s="139"/>
      <c r="W59" s="139"/>
    </row>
    <row r="60" spans="1:23" ht="26.25" customHeight="1">
      <c r="A60" s="157"/>
      <c r="B60" s="1010"/>
      <c r="C60" s="1443" t="s">
        <v>319</v>
      </c>
      <c r="D60" s="1443"/>
      <c r="E60" s="1444"/>
      <c r="F60" s="141">
        <v>0</v>
      </c>
      <c r="G60" s="67">
        <v>0</v>
      </c>
      <c r="H60" s="68">
        <v>0.151</v>
      </c>
      <c r="I60" s="23">
        <v>0.151</v>
      </c>
      <c r="J60" s="67">
        <v>0</v>
      </c>
      <c r="K60" s="67">
        <v>0</v>
      </c>
      <c r="L60" s="68">
        <v>3.49</v>
      </c>
      <c r="M60" s="23">
        <v>3.49</v>
      </c>
      <c r="N60" s="139"/>
      <c r="O60" s="139"/>
      <c r="P60" s="139"/>
      <c r="Q60" s="139"/>
      <c r="R60" s="139"/>
      <c r="S60" s="139"/>
      <c r="T60" s="139"/>
      <c r="U60" s="139"/>
      <c r="V60" s="139"/>
      <c r="W60" s="139"/>
    </row>
    <row r="61" spans="1:23" ht="30.75" customHeight="1">
      <c r="A61" s="157"/>
      <c r="B61" s="1004"/>
      <c r="C61" s="1443" t="s">
        <v>320</v>
      </c>
      <c r="D61" s="1443"/>
      <c r="E61" s="1444"/>
      <c r="F61" s="141">
        <v>0</v>
      </c>
      <c r="G61" s="67">
        <v>0</v>
      </c>
      <c r="H61" s="68">
        <v>51.957000000000001</v>
      </c>
      <c r="I61" s="23">
        <v>51.957000000000001</v>
      </c>
      <c r="J61" s="67">
        <v>0</v>
      </c>
      <c r="K61" s="67">
        <v>0</v>
      </c>
      <c r="L61" s="68">
        <v>53.578000000000003</v>
      </c>
      <c r="M61" s="23">
        <v>53.578000000000003</v>
      </c>
      <c r="N61" s="139"/>
      <c r="O61" s="139"/>
      <c r="P61" s="139"/>
      <c r="Q61" s="139"/>
      <c r="R61" s="139"/>
      <c r="S61" s="139"/>
      <c r="T61" s="139"/>
      <c r="U61" s="139"/>
      <c r="V61" s="139"/>
      <c r="W61" s="139"/>
    </row>
    <row r="62" spans="1:23" ht="28.5" customHeight="1" thickBot="1">
      <c r="A62" s="40"/>
      <c r="B62" s="1004"/>
      <c r="C62" s="1445" t="s">
        <v>321</v>
      </c>
      <c r="D62" s="1316"/>
      <c r="E62" s="1338"/>
      <c r="F62" s="141">
        <v>1805.5519999999999</v>
      </c>
      <c r="G62" s="67">
        <v>839.60599999999999</v>
      </c>
      <c r="H62" s="68">
        <v>97.105000000000004</v>
      </c>
      <c r="I62" s="65">
        <v>2742.2629999999999</v>
      </c>
      <c r="J62" s="67">
        <v>2262.761</v>
      </c>
      <c r="K62" s="67">
        <v>582.01499999999999</v>
      </c>
      <c r="L62" s="68">
        <v>119.80500000000001</v>
      </c>
      <c r="M62" s="28">
        <v>2964.5810000000001</v>
      </c>
      <c r="N62" s="139"/>
      <c r="O62" s="139"/>
      <c r="P62" s="139"/>
      <c r="Q62" s="139"/>
      <c r="R62" s="139"/>
      <c r="S62" s="139"/>
      <c r="T62" s="139"/>
      <c r="U62" s="139"/>
      <c r="V62" s="139"/>
      <c r="W62" s="139"/>
    </row>
    <row r="63" spans="1:23" ht="30" customHeight="1" thickBot="1">
      <c r="A63" s="158"/>
      <c r="B63" s="1352" t="s">
        <v>322</v>
      </c>
      <c r="C63" s="1353"/>
      <c r="D63" s="1353"/>
      <c r="E63" s="1354"/>
      <c r="F63" s="127">
        <v>24947.169000000002</v>
      </c>
      <c r="G63" s="10">
        <v>9621.4240000000009</v>
      </c>
      <c r="H63" s="11">
        <v>598.60599999999999</v>
      </c>
      <c r="I63" s="12">
        <v>35167.199000000001</v>
      </c>
      <c r="J63" s="10">
        <v>27893.348999999998</v>
      </c>
      <c r="K63" s="10">
        <v>8492.7309999999998</v>
      </c>
      <c r="L63" s="11">
        <v>850.06600000000003</v>
      </c>
      <c r="M63" s="33">
        <v>37236.146000000001</v>
      </c>
      <c r="N63" s="139"/>
      <c r="O63" s="139"/>
      <c r="P63" s="139"/>
      <c r="Q63" s="139"/>
      <c r="R63" s="139"/>
      <c r="S63" s="139"/>
      <c r="T63" s="139"/>
      <c r="U63" s="139"/>
      <c r="V63" s="139"/>
      <c r="W63" s="139"/>
    </row>
    <row r="64" spans="1:23" ht="25.5" customHeight="1">
      <c r="A64" s="40"/>
      <c r="B64" s="1005"/>
      <c r="C64" s="1452" t="s">
        <v>323</v>
      </c>
      <c r="D64" s="1452"/>
      <c r="E64" s="1453"/>
      <c r="F64" s="149">
        <v>635.77800000000002</v>
      </c>
      <c r="G64" s="17">
        <v>366.93200000000002</v>
      </c>
      <c r="H64" s="18">
        <v>6.57</v>
      </c>
      <c r="I64" s="19">
        <v>1009.28</v>
      </c>
      <c r="J64" s="17">
        <v>822.66800000000001</v>
      </c>
      <c r="K64" s="17">
        <v>374.21699999999998</v>
      </c>
      <c r="L64" s="18">
        <v>6.57</v>
      </c>
      <c r="M64" s="19">
        <v>1203.4549999999999</v>
      </c>
      <c r="N64" s="139"/>
      <c r="O64" s="139"/>
      <c r="P64" s="139"/>
      <c r="Q64" s="139"/>
      <c r="R64" s="139"/>
      <c r="S64" s="139"/>
      <c r="T64" s="139"/>
      <c r="U64" s="139"/>
      <c r="V64" s="139"/>
      <c r="W64" s="139"/>
    </row>
    <row r="65" spans="1:23" ht="25.5" hidden="1" customHeight="1">
      <c r="A65" s="40"/>
      <c r="B65" s="1004"/>
      <c r="C65" s="1340" t="s">
        <v>324</v>
      </c>
      <c r="D65" s="1327"/>
      <c r="E65" s="1328"/>
      <c r="F65" s="140">
        <v>0</v>
      </c>
      <c r="G65" s="21">
        <v>0</v>
      </c>
      <c r="H65" s="21">
        <v>0</v>
      </c>
      <c r="I65" s="23">
        <v>0</v>
      </c>
      <c r="J65" s="21">
        <v>0</v>
      </c>
      <c r="K65" s="21">
        <v>0</v>
      </c>
      <c r="L65" s="21">
        <v>0</v>
      </c>
      <c r="M65" s="23">
        <v>0</v>
      </c>
      <c r="N65" s="139"/>
      <c r="O65" s="139"/>
      <c r="P65" s="139"/>
      <c r="Q65" s="139"/>
      <c r="R65" s="139"/>
      <c r="S65" s="139"/>
      <c r="T65" s="139"/>
      <c r="U65" s="139"/>
      <c r="V65" s="139"/>
      <c r="W65" s="139"/>
    </row>
    <row r="66" spans="1:23" ht="27.75" customHeight="1">
      <c r="A66" s="40"/>
      <c r="B66" s="1004"/>
      <c r="C66" s="1439" t="s">
        <v>325</v>
      </c>
      <c r="D66" s="1314"/>
      <c r="E66" s="1337"/>
      <c r="F66" s="140">
        <v>12.965</v>
      </c>
      <c r="G66" s="21">
        <v>16.846</v>
      </c>
      <c r="H66" s="22">
        <v>0</v>
      </c>
      <c r="I66" s="23">
        <v>29.811</v>
      </c>
      <c r="J66" s="21">
        <v>15.471</v>
      </c>
      <c r="K66" s="21">
        <v>14.340999999999999</v>
      </c>
      <c r="L66" s="22">
        <v>0</v>
      </c>
      <c r="M66" s="23">
        <v>29.812000000000001</v>
      </c>
      <c r="N66" s="139"/>
      <c r="O66" s="139"/>
      <c r="P66" s="139"/>
      <c r="Q66" s="139"/>
      <c r="R66" s="139"/>
      <c r="S66" s="139"/>
      <c r="T66" s="139"/>
      <c r="U66" s="139"/>
      <c r="V66" s="139"/>
      <c r="W66" s="139"/>
    </row>
    <row r="67" spans="1:23" ht="25.5" customHeight="1">
      <c r="A67" s="40"/>
      <c r="B67" s="1004"/>
      <c r="C67" s="1439" t="s">
        <v>326</v>
      </c>
      <c r="D67" s="1314"/>
      <c r="E67" s="1337"/>
      <c r="F67" s="140">
        <v>9201.4330000000009</v>
      </c>
      <c r="G67" s="21">
        <v>2740.4850000000001</v>
      </c>
      <c r="H67" s="22">
        <v>402.50599999999997</v>
      </c>
      <c r="I67" s="23">
        <v>12344.424000000001</v>
      </c>
      <c r="J67" s="21">
        <v>9769.6620000000003</v>
      </c>
      <c r="K67" s="21">
        <v>2758.06</v>
      </c>
      <c r="L67" s="22">
        <v>595.31899999999996</v>
      </c>
      <c r="M67" s="23">
        <v>13123.040999999999</v>
      </c>
      <c r="N67" s="139"/>
      <c r="O67" s="139"/>
      <c r="P67" s="139"/>
      <c r="Q67" s="139"/>
      <c r="R67" s="139"/>
      <c r="S67" s="139"/>
      <c r="T67" s="139"/>
      <c r="U67" s="139"/>
      <c r="V67" s="139"/>
      <c r="W67" s="139"/>
    </row>
    <row r="68" spans="1:23" ht="30.75" customHeight="1">
      <c r="A68" s="40"/>
      <c r="B68" s="1004"/>
      <c r="C68" s="1443" t="s">
        <v>327</v>
      </c>
      <c r="D68" s="1443"/>
      <c r="E68" s="1444"/>
      <c r="F68" s="140">
        <v>229.917</v>
      </c>
      <c r="G68" s="21">
        <v>5.7960000000000003</v>
      </c>
      <c r="H68" s="22">
        <v>0</v>
      </c>
      <c r="I68" s="23">
        <v>235.71299999999999</v>
      </c>
      <c r="J68" s="21">
        <v>235.28800000000001</v>
      </c>
      <c r="K68" s="21">
        <v>9.5579999999999998</v>
      </c>
      <c r="L68" s="22">
        <v>0</v>
      </c>
      <c r="M68" s="23">
        <v>244.846</v>
      </c>
      <c r="N68" s="139"/>
      <c r="O68" s="139"/>
      <c r="P68" s="139"/>
      <c r="Q68" s="139"/>
      <c r="R68" s="139"/>
      <c r="S68" s="139"/>
      <c r="T68" s="139"/>
      <c r="U68" s="139"/>
      <c r="V68" s="139"/>
      <c r="W68" s="139"/>
    </row>
    <row r="69" spans="1:23" ht="27" customHeight="1">
      <c r="A69" s="40"/>
      <c r="B69" s="1004"/>
      <c r="C69" s="1439" t="s">
        <v>328</v>
      </c>
      <c r="D69" s="1314"/>
      <c r="E69" s="1337"/>
      <c r="F69" s="141">
        <v>60.162999999999997</v>
      </c>
      <c r="G69" s="67">
        <v>38.258000000000003</v>
      </c>
      <c r="H69" s="68">
        <v>1.8460000000000001</v>
      </c>
      <c r="I69" s="23">
        <v>100.267</v>
      </c>
      <c r="J69" s="67">
        <v>0</v>
      </c>
      <c r="K69" s="67">
        <v>47.564999999999998</v>
      </c>
      <c r="L69" s="68">
        <v>1.849</v>
      </c>
      <c r="M69" s="23">
        <v>49.414000000000001</v>
      </c>
      <c r="N69" s="139"/>
      <c r="O69" s="139"/>
      <c r="P69" s="139"/>
      <c r="Q69" s="139"/>
      <c r="R69" s="139"/>
      <c r="S69" s="139"/>
      <c r="T69" s="139"/>
      <c r="U69" s="139"/>
      <c r="V69" s="139"/>
      <c r="W69" s="139"/>
    </row>
    <row r="70" spans="1:23" ht="25.5" hidden="1" customHeight="1">
      <c r="A70" s="40"/>
      <c r="B70" s="1004"/>
      <c r="C70" s="1347" t="s">
        <v>329</v>
      </c>
      <c r="D70" s="1347"/>
      <c r="E70" s="1348"/>
      <c r="F70" s="141">
        <v>0</v>
      </c>
      <c r="G70" s="67">
        <v>0</v>
      </c>
      <c r="H70" s="67">
        <v>0</v>
      </c>
      <c r="I70" s="23">
        <v>0</v>
      </c>
      <c r="J70" s="67">
        <v>0</v>
      </c>
      <c r="K70" s="67">
        <v>0</v>
      </c>
      <c r="L70" s="67">
        <v>0</v>
      </c>
      <c r="M70" s="23">
        <v>0</v>
      </c>
      <c r="N70" s="139"/>
      <c r="O70" s="139"/>
      <c r="P70" s="139"/>
      <c r="Q70" s="139"/>
      <c r="R70" s="139"/>
      <c r="S70" s="139"/>
      <c r="T70" s="139"/>
      <c r="U70" s="139"/>
      <c r="V70" s="139"/>
      <c r="W70" s="139"/>
    </row>
    <row r="71" spans="1:23" ht="26.25" customHeight="1">
      <c r="A71" s="40"/>
      <c r="B71" s="1004"/>
      <c r="C71" s="1439" t="s">
        <v>330</v>
      </c>
      <c r="D71" s="1314"/>
      <c r="E71" s="1337"/>
      <c r="F71" s="141">
        <v>0</v>
      </c>
      <c r="G71" s="67">
        <v>0</v>
      </c>
      <c r="H71" s="67">
        <v>9.2270000000000003</v>
      </c>
      <c r="I71" s="23">
        <v>9.2270000000000003</v>
      </c>
      <c r="J71" s="67">
        <v>3.117</v>
      </c>
      <c r="K71" s="67">
        <v>0</v>
      </c>
      <c r="L71" s="67">
        <v>9.4649999999999999</v>
      </c>
      <c r="M71" s="23">
        <v>12.582000000000001</v>
      </c>
      <c r="N71" s="139"/>
      <c r="O71" s="139"/>
      <c r="P71" s="139"/>
      <c r="Q71" s="139"/>
      <c r="R71" s="139"/>
      <c r="S71" s="139"/>
      <c r="T71" s="139"/>
      <c r="U71" s="139"/>
      <c r="V71" s="139"/>
      <c r="W71" s="139"/>
    </row>
    <row r="72" spans="1:23" ht="25.5" customHeight="1">
      <c r="A72" s="40"/>
      <c r="B72" s="1004"/>
      <c r="C72" s="1439" t="s">
        <v>331</v>
      </c>
      <c r="D72" s="1314"/>
      <c r="E72" s="1337"/>
      <c r="F72" s="140">
        <v>11450.89</v>
      </c>
      <c r="G72" s="21">
        <v>4795.7849999999999</v>
      </c>
      <c r="H72" s="22">
        <v>98.262</v>
      </c>
      <c r="I72" s="23">
        <v>16344.937</v>
      </c>
      <c r="J72" s="21">
        <v>13002.733</v>
      </c>
      <c r="K72" s="21">
        <v>3892.96</v>
      </c>
      <c r="L72" s="22">
        <v>164.38800000000001</v>
      </c>
      <c r="M72" s="23">
        <v>17060.080999999998</v>
      </c>
      <c r="N72" s="139"/>
      <c r="O72" s="139"/>
      <c r="P72" s="139"/>
      <c r="Q72" s="139"/>
      <c r="R72" s="139"/>
      <c r="S72" s="139"/>
      <c r="T72" s="139"/>
      <c r="U72" s="139"/>
      <c r="V72" s="139"/>
      <c r="W72" s="139"/>
    </row>
    <row r="73" spans="1:23" ht="29.25" customHeight="1">
      <c r="A73" s="40"/>
      <c r="B73" s="1004"/>
      <c r="C73" s="1459" t="s">
        <v>332</v>
      </c>
      <c r="D73" s="1384"/>
      <c r="E73" s="1385"/>
      <c r="F73" s="149">
        <v>168.45400000000001</v>
      </c>
      <c r="G73" s="17">
        <v>260.64100000000002</v>
      </c>
      <c r="H73" s="18">
        <v>13.765000000000001</v>
      </c>
      <c r="I73" s="19">
        <v>442.86</v>
      </c>
      <c r="J73" s="17">
        <v>261.22000000000003</v>
      </c>
      <c r="K73" s="17">
        <v>292.63</v>
      </c>
      <c r="L73" s="18">
        <v>1.2789999999999999</v>
      </c>
      <c r="M73" s="19">
        <v>555.12900000000002</v>
      </c>
      <c r="N73" s="139"/>
      <c r="O73" s="139"/>
      <c r="P73" s="139"/>
      <c r="Q73" s="139"/>
      <c r="R73" s="139"/>
      <c r="S73" s="139"/>
      <c r="T73" s="139"/>
      <c r="U73" s="139"/>
      <c r="V73" s="139"/>
      <c r="W73" s="139"/>
    </row>
    <row r="74" spans="1:23" ht="27.75" customHeight="1">
      <c r="A74" s="150"/>
      <c r="B74" s="1005"/>
      <c r="C74" s="1452" t="s">
        <v>333</v>
      </c>
      <c r="D74" s="1452"/>
      <c r="E74" s="1453"/>
      <c r="F74" s="89">
        <v>1.2909999999999999</v>
      </c>
      <c r="G74" s="90">
        <v>46.137999999999998</v>
      </c>
      <c r="H74" s="91">
        <v>0</v>
      </c>
      <c r="I74" s="19">
        <v>47.429000000000002</v>
      </c>
      <c r="J74" s="90">
        <v>1.2929999999999999</v>
      </c>
      <c r="K74" s="90">
        <v>46.215000000000003</v>
      </c>
      <c r="L74" s="91">
        <v>0</v>
      </c>
      <c r="M74" s="19">
        <v>47.508000000000003</v>
      </c>
      <c r="N74" s="139"/>
      <c r="O74" s="139"/>
      <c r="P74" s="139"/>
      <c r="Q74" s="139"/>
      <c r="R74" s="139"/>
      <c r="S74" s="139"/>
      <c r="T74" s="139"/>
      <c r="U74" s="139"/>
      <c r="V74" s="139"/>
      <c r="W74" s="139"/>
    </row>
    <row r="75" spans="1:23" ht="27" hidden="1" customHeight="1">
      <c r="A75" s="40"/>
      <c r="B75" s="1004"/>
      <c r="C75" s="1347" t="s">
        <v>334</v>
      </c>
      <c r="D75" s="1347"/>
      <c r="E75" s="1348"/>
      <c r="F75" s="141">
        <v>0</v>
      </c>
      <c r="G75" s="67">
        <v>0</v>
      </c>
      <c r="H75" s="68">
        <v>0</v>
      </c>
      <c r="I75" s="23">
        <v>0</v>
      </c>
      <c r="J75" s="67">
        <v>0</v>
      </c>
      <c r="K75" s="67">
        <v>0</v>
      </c>
      <c r="L75" s="68">
        <v>0</v>
      </c>
      <c r="M75" s="23">
        <v>0</v>
      </c>
      <c r="N75" s="139"/>
      <c r="O75" s="139"/>
      <c r="P75" s="139"/>
      <c r="Q75" s="139"/>
      <c r="R75" s="139"/>
      <c r="S75" s="139"/>
      <c r="T75" s="139"/>
      <c r="U75" s="139"/>
      <c r="V75" s="139"/>
      <c r="W75" s="139"/>
    </row>
    <row r="76" spans="1:23" ht="42.75" customHeight="1">
      <c r="A76" s="40"/>
      <c r="B76" s="1004"/>
      <c r="C76" s="1439" t="s">
        <v>335</v>
      </c>
      <c r="D76" s="1314"/>
      <c r="E76" s="1337"/>
      <c r="F76" s="141">
        <v>5.0679999999999996</v>
      </c>
      <c r="G76" s="67">
        <v>0</v>
      </c>
      <c r="H76" s="68">
        <v>0</v>
      </c>
      <c r="I76" s="23">
        <v>5.0679999999999996</v>
      </c>
      <c r="J76" s="67">
        <v>5.0780000000000003</v>
      </c>
      <c r="K76" s="67">
        <v>0</v>
      </c>
      <c r="L76" s="68">
        <v>0</v>
      </c>
      <c r="M76" s="23">
        <v>5.0780000000000003</v>
      </c>
      <c r="N76" s="139"/>
      <c r="O76" s="139"/>
      <c r="P76" s="139"/>
      <c r="Q76" s="139"/>
      <c r="R76" s="139"/>
      <c r="S76" s="139"/>
      <c r="T76" s="139"/>
      <c r="U76" s="139"/>
      <c r="V76" s="139"/>
      <c r="W76" s="139"/>
    </row>
    <row r="77" spans="1:23" ht="26.25" hidden="1" customHeight="1">
      <c r="A77" s="40"/>
      <c r="B77" s="1004"/>
      <c r="C77" s="1439" t="s">
        <v>336</v>
      </c>
      <c r="D77" s="1314"/>
      <c r="E77" s="1337"/>
      <c r="F77" s="82">
        <v>0</v>
      </c>
      <c r="G77" s="52">
        <v>0</v>
      </c>
      <c r="H77" s="86">
        <v>0</v>
      </c>
      <c r="I77" s="51">
        <v>0</v>
      </c>
      <c r="J77" s="52">
        <v>0</v>
      </c>
      <c r="K77" s="52">
        <v>0</v>
      </c>
      <c r="L77" s="86">
        <v>0</v>
      </c>
      <c r="M77" s="51">
        <v>0</v>
      </c>
      <c r="N77" s="139"/>
      <c r="O77" s="139"/>
      <c r="P77" s="139"/>
      <c r="Q77" s="139"/>
      <c r="R77" s="139"/>
      <c r="S77" s="139"/>
      <c r="T77" s="139"/>
      <c r="U77" s="139"/>
      <c r="V77" s="139"/>
      <c r="W77" s="139"/>
    </row>
    <row r="78" spans="1:23" ht="27.75" hidden="1" customHeight="1">
      <c r="A78" s="157"/>
      <c r="B78" s="1010"/>
      <c r="C78" s="1454" t="s">
        <v>337</v>
      </c>
      <c r="D78" s="1454"/>
      <c r="E78" s="1455"/>
      <c r="F78" s="146"/>
      <c r="G78" s="76"/>
      <c r="H78" s="76"/>
      <c r="I78" s="55"/>
      <c r="J78" s="76">
        <v>0</v>
      </c>
      <c r="K78" s="76">
        <v>0</v>
      </c>
      <c r="L78" s="76">
        <v>0</v>
      </c>
      <c r="M78" s="55">
        <v>0</v>
      </c>
      <c r="N78" s="139"/>
      <c r="O78" s="139"/>
      <c r="P78" s="139"/>
      <c r="Q78" s="139"/>
      <c r="R78" s="139"/>
      <c r="S78" s="139"/>
      <c r="T78" s="139"/>
      <c r="U78" s="139"/>
      <c r="V78" s="139"/>
      <c r="W78" s="139"/>
    </row>
    <row r="79" spans="1:23" ht="29.25" customHeight="1" thickBot="1">
      <c r="A79" s="159"/>
      <c r="B79" s="1011"/>
      <c r="C79" s="1456" t="s">
        <v>338</v>
      </c>
      <c r="D79" s="1457"/>
      <c r="E79" s="1458"/>
      <c r="F79" s="160">
        <v>3181.21</v>
      </c>
      <c r="G79" s="26">
        <v>1350.5429999999999</v>
      </c>
      <c r="H79" s="27">
        <v>66.430000000000007</v>
      </c>
      <c r="I79" s="28">
        <v>4598.183</v>
      </c>
      <c r="J79" s="26">
        <v>3776.819</v>
      </c>
      <c r="K79" s="26">
        <v>1057.1849999999999</v>
      </c>
      <c r="L79" s="27">
        <v>71.195999999999998</v>
      </c>
      <c r="M79" s="28">
        <v>4905.2</v>
      </c>
      <c r="N79" s="139"/>
      <c r="O79" s="139"/>
      <c r="P79" s="139"/>
      <c r="Q79" s="139"/>
      <c r="R79" s="139"/>
      <c r="S79" s="139"/>
      <c r="T79" s="139"/>
      <c r="U79" s="139"/>
      <c r="V79" s="139"/>
      <c r="W79" s="139"/>
    </row>
    <row r="80" spans="1:23" ht="25.5" customHeight="1" thickBot="1">
      <c r="A80" s="161"/>
      <c r="B80" s="1352" t="s">
        <v>339</v>
      </c>
      <c r="C80" s="1353"/>
      <c r="D80" s="1353"/>
      <c r="E80" s="1354"/>
      <c r="F80" s="127">
        <v>615.16200000000003</v>
      </c>
      <c r="G80" s="128">
        <v>0</v>
      </c>
      <c r="H80" s="162">
        <v>0</v>
      </c>
      <c r="I80" s="12">
        <v>615.16200000000003</v>
      </c>
      <c r="J80" s="9">
        <v>616.20000000000005</v>
      </c>
      <c r="K80" s="10">
        <v>0</v>
      </c>
      <c r="L80" s="127">
        <v>0</v>
      </c>
      <c r="M80" s="12">
        <v>616.20000000000005</v>
      </c>
      <c r="N80" s="139"/>
      <c r="O80" s="139"/>
      <c r="P80" s="139"/>
      <c r="Q80" s="139"/>
      <c r="R80" s="139"/>
      <c r="S80" s="139"/>
      <c r="T80" s="139"/>
      <c r="U80" s="139"/>
      <c r="V80" s="139"/>
      <c r="W80" s="139"/>
    </row>
    <row r="81" spans="1:23" ht="12.75" hidden="1" customHeight="1">
      <c r="A81" s="150"/>
      <c r="B81" s="1005"/>
      <c r="C81" s="1427" t="s">
        <v>340</v>
      </c>
      <c r="D81" s="1427"/>
      <c r="E81" s="1428"/>
      <c r="F81" s="149">
        <v>0</v>
      </c>
      <c r="G81" s="17">
        <v>0</v>
      </c>
      <c r="H81" s="18">
        <v>0</v>
      </c>
      <c r="I81" s="19">
        <v>0</v>
      </c>
      <c r="J81" s="17"/>
      <c r="K81" s="17"/>
      <c r="L81" s="18"/>
      <c r="M81" s="19"/>
      <c r="N81" s="139"/>
      <c r="O81" s="139"/>
      <c r="P81" s="139"/>
      <c r="Q81" s="139"/>
      <c r="R81" s="139"/>
      <c r="S81" s="139"/>
      <c r="T81" s="139"/>
      <c r="U81" s="139"/>
      <c r="V81" s="139"/>
      <c r="W81" s="139"/>
    </row>
    <row r="82" spans="1:23" ht="12.75" hidden="1" customHeight="1">
      <c r="A82" s="40"/>
      <c r="B82" s="1004"/>
      <c r="C82" s="1347" t="s">
        <v>341</v>
      </c>
      <c r="D82" s="1347"/>
      <c r="E82" s="1348"/>
      <c r="F82" s="140">
        <v>0</v>
      </c>
      <c r="G82" s="21">
        <v>0</v>
      </c>
      <c r="H82" s="21">
        <v>0</v>
      </c>
      <c r="I82" s="23">
        <v>0</v>
      </c>
      <c r="J82" s="21"/>
      <c r="K82" s="21"/>
      <c r="L82" s="21"/>
      <c r="M82" s="23"/>
      <c r="N82" s="139"/>
      <c r="O82" s="139"/>
      <c r="P82" s="139"/>
      <c r="Q82" s="139"/>
      <c r="R82" s="139"/>
      <c r="S82" s="139"/>
      <c r="T82" s="139"/>
      <c r="U82" s="139"/>
      <c r="V82" s="139"/>
      <c r="W82" s="139"/>
    </row>
    <row r="83" spans="1:23" ht="27" hidden="1" customHeight="1">
      <c r="A83" s="40"/>
      <c r="B83" s="1004"/>
      <c r="C83" s="1443" t="s">
        <v>342</v>
      </c>
      <c r="D83" s="1443"/>
      <c r="E83" s="1444"/>
      <c r="F83" s="140">
        <v>0</v>
      </c>
      <c r="G83" s="21">
        <v>0</v>
      </c>
      <c r="H83" s="22">
        <v>0</v>
      </c>
      <c r="I83" s="23">
        <v>0</v>
      </c>
      <c r="J83" s="21"/>
      <c r="K83" s="21"/>
      <c r="L83" s="22"/>
      <c r="M83" s="23"/>
      <c r="N83" s="139"/>
      <c r="O83" s="139"/>
      <c r="P83" s="139"/>
      <c r="Q83" s="139"/>
      <c r="R83" s="139"/>
      <c r="S83" s="139"/>
      <c r="T83" s="139"/>
      <c r="U83" s="139"/>
      <c r="V83" s="139"/>
      <c r="W83" s="139"/>
    </row>
    <row r="84" spans="1:23" ht="27.75" customHeight="1" thickBot="1">
      <c r="A84" s="40"/>
      <c r="B84" s="1004"/>
      <c r="C84" s="1443" t="s">
        <v>343</v>
      </c>
      <c r="D84" s="1443"/>
      <c r="E84" s="1444"/>
      <c r="F84" s="140">
        <v>615.16200000000003</v>
      </c>
      <c r="G84" s="21">
        <v>0</v>
      </c>
      <c r="H84" s="22">
        <v>0</v>
      </c>
      <c r="I84" s="28">
        <v>615.16200000000003</v>
      </c>
      <c r="J84" s="21">
        <v>616.20000000000005</v>
      </c>
      <c r="K84" s="21">
        <v>0</v>
      </c>
      <c r="L84" s="22">
        <v>0</v>
      </c>
      <c r="M84" s="28">
        <v>616.20000000000005</v>
      </c>
      <c r="N84" s="139"/>
      <c r="O84" s="139"/>
      <c r="P84" s="139"/>
      <c r="Q84" s="139"/>
      <c r="R84" s="139"/>
      <c r="S84" s="139"/>
      <c r="T84" s="139"/>
      <c r="U84" s="139"/>
      <c r="V84" s="139"/>
      <c r="W84" s="139"/>
    </row>
    <row r="85" spans="1:23" ht="25.5" customHeight="1" thickBot="1">
      <c r="A85" s="135"/>
      <c r="B85" s="1307" t="s">
        <v>344</v>
      </c>
      <c r="C85" s="1308"/>
      <c r="D85" s="1308"/>
      <c r="E85" s="1317"/>
      <c r="F85" s="127">
        <v>8988.8330000000005</v>
      </c>
      <c r="G85" s="10">
        <v>18260.611000000001</v>
      </c>
      <c r="H85" s="10">
        <v>79.210999999999999</v>
      </c>
      <c r="I85" s="33">
        <v>27328.654999999999</v>
      </c>
      <c r="J85" s="10">
        <v>15561.157999999999</v>
      </c>
      <c r="K85" s="10">
        <v>14806.018</v>
      </c>
      <c r="L85" s="10">
        <v>108.15600000000001</v>
      </c>
      <c r="M85" s="33">
        <v>30475.331999999999</v>
      </c>
      <c r="N85" s="139"/>
      <c r="O85" s="139"/>
      <c r="P85" s="139"/>
      <c r="Q85" s="139"/>
      <c r="R85" s="139"/>
      <c r="S85" s="139"/>
      <c r="T85" s="139"/>
      <c r="U85" s="139"/>
      <c r="V85" s="139"/>
      <c r="W85" s="139"/>
    </row>
    <row r="86" spans="1:23" ht="25.5" customHeight="1">
      <c r="A86" s="40"/>
      <c r="B86" s="1012"/>
      <c r="C86" s="1452" t="s">
        <v>345</v>
      </c>
      <c r="D86" s="1452"/>
      <c r="E86" s="1453"/>
      <c r="F86" s="149">
        <v>4947.241</v>
      </c>
      <c r="G86" s="17">
        <v>3512.4360000000001</v>
      </c>
      <c r="H86" s="18">
        <v>9.2690000000000001</v>
      </c>
      <c r="I86" s="19">
        <v>8468.9459999999999</v>
      </c>
      <c r="J86" s="17">
        <v>6590.7669999999998</v>
      </c>
      <c r="K86" s="17">
        <v>3159.8490000000002</v>
      </c>
      <c r="L86" s="18">
        <v>80.575000000000003</v>
      </c>
      <c r="M86" s="19">
        <v>9831.1910000000007</v>
      </c>
      <c r="N86" s="139"/>
      <c r="O86" s="139"/>
      <c r="P86" s="139"/>
      <c r="Q86" s="139"/>
      <c r="R86" s="139"/>
      <c r="S86" s="139"/>
      <c r="T86" s="139"/>
      <c r="U86" s="139"/>
      <c r="V86" s="139"/>
      <c r="W86" s="139"/>
    </row>
    <row r="87" spans="1:23" ht="25.5" customHeight="1">
      <c r="A87" s="40"/>
      <c r="B87" s="1004"/>
      <c r="C87" s="1443" t="s">
        <v>346</v>
      </c>
      <c r="D87" s="1443"/>
      <c r="E87" s="1444"/>
      <c r="F87" s="140">
        <v>924.875</v>
      </c>
      <c r="G87" s="21">
        <v>615.34299999999996</v>
      </c>
      <c r="H87" s="22">
        <v>69.123000000000005</v>
      </c>
      <c r="I87" s="23">
        <v>1609.3409999999999</v>
      </c>
      <c r="J87" s="21">
        <v>1189.751</v>
      </c>
      <c r="K87" s="21">
        <v>303.26299999999998</v>
      </c>
      <c r="L87" s="22">
        <v>24.474</v>
      </c>
      <c r="M87" s="23">
        <v>1517.4880000000001</v>
      </c>
      <c r="N87" s="139"/>
      <c r="O87" s="139"/>
      <c r="P87" s="139"/>
      <c r="Q87" s="139"/>
      <c r="R87" s="139"/>
      <c r="S87" s="139"/>
      <c r="T87" s="139"/>
      <c r="U87" s="139"/>
      <c r="V87" s="139"/>
      <c r="W87" s="139"/>
    </row>
    <row r="88" spans="1:23" ht="25.5" customHeight="1">
      <c r="A88" s="40"/>
      <c r="B88" s="1004"/>
      <c r="C88" s="1443" t="s">
        <v>347</v>
      </c>
      <c r="D88" s="1443"/>
      <c r="E88" s="1444"/>
      <c r="F88" s="140">
        <v>0</v>
      </c>
      <c r="G88" s="21">
        <v>22.843</v>
      </c>
      <c r="H88" s="22">
        <v>0</v>
      </c>
      <c r="I88" s="23">
        <v>22.843</v>
      </c>
      <c r="J88" s="21">
        <v>0</v>
      </c>
      <c r="K88" s="21">
        <v>22.972000000000001</v>
      </c>
      <c r="L88" s="22">
        <v>0</v>
      </c>
      <c r="M88" s="23">
        <v>22.972000000000001</v>
      </c>
      <c r="N88" s="139"/>
      <c r="O88" s="139"/>
      <c r="P88" s="139"/>
      <c r="Q88" s="139"/>
      <c r="R88" s="139"/>
      <c r="S88" s="139"/>
      <c r="T88" s="139"/>
      <c r="U88" s="139"/>
      <c r="V88" s="139"/>
      <c r="W88" s="139"/>
    </row>
    <row r="89" spans="1:23" ht="25.5" customHeight="1">
      <c r="A89" s="150"/>
      <c r="B89" s="1004"/>
      <c r="C89" s="1443" t="s">
        <v>348</v>
      </c>
      <c r="D89" s="1443"/>
      <c r="E89" s="1444"/>
      <c r="F89" s="149">
        <v>3116.7170000000001</v>
      </c>
      <c r="G89" s="17">
        <v>14107.289000000001</v>
      </c>
      <c r="H89" s="18">
        <v>0</v>
      </c>
      <c r="I89" s="23">
        <v>17224.006000000001</v>
      </c>
      <c r="J89" s="17">
        <v>7780.64</v>
      </c>
      <c r="K89" s="17">
        <v>11317.397000000001</v>
      </c>
      <c r="L89" s="18">
        <v>0</v>
      </c>
      <c r="M89" s="23">
        <v>19098.037</v>
      </c>
      <c r="N89" s="139"/>
      <c r="O89" s="139"/>
      <c r="P89" s="139"/>
      <c r="Q89" s="139"/>
      <c r="R89" s="139"/>
      <c r="S89" s="139"/>
      <c r="T89" s="139"/>
      <c r="U89" s="139"/>
      <c r="V89" s="139"/>
      <c r="W89" s="139"/>
    </row>
    <row r="90" spans="1:23" ht="25.5" hidden="1" customHeight="1">
      <c r="A90" s="150"/>
      <c r="B90" s="1013"/>
      <c r="C90" s="1340" t="s">
        <v>349</v>
      </c>
      <c r="D90" s="1327"/>
      <c r="E90" s="1328"/>
      <c r="F90" s="149">
        <v>0</v>
      </c>
      <c r="G90" s="17">
        <v>0</v>
      </c>
      <c r="H90" s="17">
        <v>0</v>
      </c>
      <c r="I90" s="23">
        <v>0</v>
      </c>
      <c r="J90" s="17">
        <v>0</v>
      </c>
      <c r="K90" s="17">
        <v>0</v>
      </c>
      <c r="L90" s="17">
        <v>0</v>
      </c>
      <c r="M90" s="23">
        <v>0</v>
      </c>
      <c r="N90" s="139"/>
      <c r="O90" s="139"/>
      <c r="P90" s="139"/>
      <c r="Q90" s="139"/>
      <c r="R90" s="139"/>
      <c r="S90" s="139"/>
      <c r="T90" s="139"/>
      <c r="U90" s="139"/>
      <c r="V90" s="139"/>
      <c r="W90" s="139"/>
    </row>
    <row r="91" spans="1:23" ht="25.5" customHeight="1">
      <c r="A91" s="150"/>
      <c r="B91" s="1013"/>
      <c r="C91" s="1460" t="s">
        <v>350</v>
      </c>
      <c r="D91" s="1368"/>
      <c r="E91" s="1369"/>
      <c r="F91" s="149">
        <v>0</v>
      </c>
      <c r="G91" s="17">
        <v>0</v>
      </c>
      <c r="H91" s="18">
        <v>0.81899999999999995</v>
      </c>
      <c r="I91" s="23">
        <v>0.81899999999999995</v>
      </c>
      <c r="J91" s="17">
        <v>0</v>
      </c>
      <c r="K91" s="17">
        <v>0</v>
      </c>
      <c r="L91" s="18">
        <v>3.1070000000000002</v>
      </c>
      <c r="M91" s="23">
        <v>3.1070000000000002</v>
      </c>
      <c r="N91" s="139"/>
      <c r="O91" s="139"/>
      <c r="P91" s="139"/>
      <c r="Q91" s="139"/>
      <c r="R91" s="139"/>
      <c r="S91" s="139"/>
      <c r="T91" s="139"/>
      <c r="U91" s="139"/>
      <c r="V91" s="139"/>
      <c r="W91" s="139"/>
    </row>
    <row r="92" spans="1:23" ht="28.5" customHeight="1" thickBot="1">
      <c r="A92" s="150"/>
      <c r="B92" s="1013"/>
      <c r="C92" s="1445" t="s">
        <v>351</v>
      </c>
      <c r="D92" s="1316"/>
      <c r="E92" s="1463"/>
      <c r="F92" s="17">
        <v>0</v>
      </c>
      <c r="G92" s="17">
        <v>2.7</v>
      </c>
      <c r="H92" s="18">
        <v>0</v>
      </c>
      <c r="I92" s="23">
        <v>2.7</v>
      </c>
      <c r="J92" s="17">
        <v>0</v>
      </c>
      <c r="K92" s="17">
        <v>2.5369999999999999</v>
      </c>
      <c r="L92" s="18">
        <v>0</v>
      </c>
      <c r="M92" s="23">
        <v>2.5369999999999999</v>
      </c>
      <c r="N92" s="139"/>
      <c r="O92" s="139"/>
      <c r="P92" s="139"/>
      <c r="Q92" s="139"/>
      <c r="R92" s="139"/>
      <c r="S92" s="139"/>
      <c r="T92" s="139"/>
      <c r="U92" s="139"/>
      <c r="V92" s="139"/>
      <c r="W92" s="139"/>
    </row>
    <row r="93" spans="1:23" ht="13.5" hidden="1" customHeight="1">
      <c r="A93" s="40" t="s">
        <v>352</v>
      </c>
      <c r="B93" s="1004"/>
      <c r="C93" s="1340" t="s">
        <v>353</v>
      </c>
      <c r="D93" s="1327"/>
      <c r="E93" s="1328"/>
      <c r="F93" s="49"/>
      <c r="G93" s="49"/>
      <c r="H93" s="163"/>
      <c r="I93" s="55"/>
      <c r="J93" s="73"/>
      <c r="K93" s="49"/>
      <c r="L93" s="163"/>
      <c r="M93" s="55"/>
      <c r="N93" s="139"/>
      <c r="O93" s="139"/>
      <c r="P93" s="139"/>
      <c r="Q93" s="139"/>
      <c r="R93" s="139"/>
      <c r="S93" s="139"/>
      <c r="T93" s="139"/>
      <c r="U93" s="139"/>
      <c r="V93" s="139"/>
      <c r="W93" s="139"/>
    </row>
    <row r="94" spans="1:23" ht="27" customHeight="1" thickBot="1">
      <c r="A94" s="135"/>
      <c r="B94" s="1307" t="s">
        <v>354</v>
      </c>
      <c r="C94" s="1308"/>
      <c r="D94" s="1308"/>
      <c r="E94" s="1464"/>
      <c r="F94" s="127">
        <v>0</v>
      </c>
      <c r="G94" s="10">
        <v>184.54900000000001</v>
      </c>
      <c r="H94" s="11">
        <v>0</v>
      </c>
      <c r="I94" s="12">
        <v>184.54900000000001</v>
      </c>
      <c r="J94" s="10">
        <v>0</v>
      </c>
      <c r="K94" s="10">
        <v>184.86</v>
      </c>
      <c r="L94" s="11">
        <v>0</v>
      </c>
      <c r="M94" s="12">
        <v>184.86</v>
      </c>
      <c r="N94" s="139"/>
      <c r="O94" s="139"/>
      <c r="P94" s="139"/>
      <c r="Q94" s="139"/>
      <c r="R94" s="139"/>
      <c r="S94" s="139"/>
      <c r="T94" s="139"/>
      <c r="U94" s="139"/>
      <c r="V94" s="139"/>
      <c r="W94" s="139"/>
    </row>
    <row r="95" spans="1:23" ht="25.5" hidden="1" customHeight="1">
      <c r="A95" s="40"/>
      <c r="B95" s="1005"/>
      <c r="C95" s="1427" t="s">
        <v>355</v>
      </c>
      <c r="D95" s="1427"/>
      <c r="E95" s="1427"/>
      <c r="F95" s="17">
        <v>0</v>
      </c>
      <c r="G95" s="17">
        <v>0</v>
      </c>
      <c r="H95" s="18">
        <v>0</v>
      </c>
      <c r="I95" s="19">
        <v>0</v>
      </c>
      <c r="J95" s="17"/>
      <c r="K95" s="17"/>
      <c r="L95" s="18"/>
      <c r="M95" s="19"/>
      <c r="N95" s="139"/>
      <c r="O95" s="139"/>
      <c r="P95" s="139"/>
      <c r="Q95" s="139"/>
      <c r="R95" s="139"/>
      <c r="S95" s="139"/>
      <c r="T95" s="139"/>
      <c r="U95" s="139"/>
      <c r="V95" s="139"/>
      <c r="W95" s="139"/>
    </row>
    <row r="96" spans="1:23" ht="29.25" customHeight="1" thickBot="1">
      <c r="A96" s="40"/>
      <c r="B96" s="1004"/>
      <c r="C96" s="1435" t="s">
        <v>356</v>
      </c>
      <c r="D96" s="1435"/>
      <c r="E96" s="1435"/>
      <c r="F96" s="21">
        <v>0</v>
      </c>
      <c r="G96" s="21">
        <v>184.54900000000001</v>
      </c>
      <c r="H96" s="22">
        <v>0</v>
      </c>
      <c r="I96" s="28">
        <v>184.54900000000001</v>
      </c>
      <c r="J96" s="26">
        <v>0</v>
      </c>
      <c r="K96" s="21">
        <v>184.86</v>
      </c>
      <c r="L96" s="22">
        <v>0</v>
      </c>
      <c r="M96" s="28">
        <v>184.86</v>
      </c>
      <c r="N96" s="139"/>
      <c r="O96" s="139"/>
      <c r="P96" s="139"/>
      <c r="Q96" s="139"/>
      <c r="R96" s="139"/>
      <c r="S96" s="139"/>
      <c r="T96" s="139"/>
      <c r="U96" s="139"/>
      <c r="V96" s="139"/>
      <c r="W96" s="139"/>
    </row>
    <row r="97" spans="1:23" ht="31.5" hidden="1" customHeight="1">
      <c r="A97" s="40" t="s">
        <v>357</v>
      </c>
      <c r="B97" s="1004"/>
      <c r="C97" s="1347" t="s">
        <v>358</v>
      </c>
      <c r="D97" s="1347"/>
      <c r="E97" s="1348"/>
      <c r="F97" s="52"/>
      <c r="G97" s="52"/>
      <c r="H97" s="86"/>
      <c r="I97" s="75"/>
      <c r="J97" s="49"/>
      <c r="K97" s="52"/>
      <c r="L97" s="86"/>
      <c r="M97" s="75"/>
      <c r="N97" s="139"/>
      <c r="O97" s="139"/>
      <c r="P97" s="139"/>
      <c r="Q97" s="139"/>
      <c r="R97" s="139"/>
      <c r="S97" s="139"/>
      <c r="T97" s="139"/>
      <c r="U97" s="139"/>
      <c r="V97" s="139"/>
      <c r="W97" s="139"/>
    </row>
    <row r="98" spans="1:23" ht="27.75" customHeight="1" thickBot="1">
      <c r="A98" s="135"/>
      <c r="B98" s="1461" t="s">
        <v>359</v>
      </c>
      <c r="C98" s="1324"/>
      <c r="D98" s="1324"/>
      <c r="E98" s="1462"/>
      <c r="F98" s="10">
        <v>4603.4960000000001</v>
      </c>
      <c r="G98" s="10">
        <v>2203.6999999999998</v>
      </c>
      <c r="H98" s="11">
        <v>147.03200000000001</v>
      </c>
      <c r="I98" s="28">
        <v>6954.2280000000001</v>
      </c>
      <c r="J98" s="10">
        <v>4691.2420000000002</v>
      </c>
      <c r="K98" s="10">
        <v>2207.3319999999999</v>
      </c>
      <c r="L98" s="11">
        <v>147.24</v>
      </c>
      <c r="M98" s="28">
        <v>7045.8140000000003</v>
      </c>
      <c r="N98" s="139"/>
      <c r="O98" s="139"/>
      <c r="P98" s="139"/>
      <c r="Q98" s="139"/>
      <c r="R98" s="139"/>
      <c r="S98" s="139"/>
      <c r="T98" s="139"/>
      <c r="U98" s="139"/>
      <c r="V98" s="139"/>
      <c r="W98" s="139"/>
    </row>
    <row r="99" spans="1:23" ht="25.5" customHeight="1">
      <c r="A99" s="164"/>
      <c r="B99" s="1002"/>
      <c r="C99" s="1433" t="s">
        <v>360</v>
      </c>
      <c r="D99" s="1433"/>
      <c r="E99" s="1433"/>
      <c r="F99" s="17">
        <v>0</v>
      </c>
      <c r="G99" s="17">
        <v>0</v>
      </c>
      <c r="H99" s="18">
        <v>24</v>
      </c>
      <c r="I99" s="19">
        <v>24</v>
      </c>
      <c r="J99" s="17">
        <v>0</v>
      </c>
      <c r="K99" s="17">
        <v>0</v>
      </c>
      <c r="L99" s="18">
        <v>24</v>
      </c>
      <c r="M99" s="19">
        <v>24</v>
      </c>
      <c r="N99" s="139"/>
      <c r="O99" s="139"/>
      <c r="P99" s="139"/>
      <c r="Q99" s="139"/>
      <c r="R99" s="139"/>
      <c r="S99" s="139"/>
      <c r="T99" s="139"/>
      <c r="U99" s="139"/>
      <c r="V99" s="139"/>
      <c r="W99" s="139"/>
    </row>
    <row r="100" spans="1:23" ht="25.5" customHeight="1">
      <c r="A100" s="164"/>
      <c r="B100" s="1004"/>
      <c r="C100" s="1452" t="s">
        <v>361</v>
      </c>
      <c r="D100" s="1452"/>
      <c r="E100" s="1452"/>
      <c r="F100" s="21">
        <v>4512.518</v>
      </c>
      <c r="G100" s="21">
        <v>2153.0680000000002</v>
      </c>
      <c r="H100" s="22">
        <v>123.032</v>
      </c>
      <c r="I100" s="23">
        <v>6788.6180000000004</v>
      </c>
      <c r="J100" s="21">
        <v>4600.2640000000001</v>
      </c>
      <c r="K100" s="21">
        <v>2156.6999999999998</v>
      </c>
      <c r="L100" s="22">
        <v>123.24</v>
      </c>
      <c r="M100" s="23">
        <v>6880.2039999999997</v>
      </c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</row>
    <row r="101" spans="1:23" ht="25.5" hidden="1" customHeight="1">
      <c r="A101" s="164"/>
      <c r="B101" s="1004"/>
      <c r="C101" s="1347" t="s">
        <v>362</v>
      </c>
      <c r="D101" s="1347"/>
      <c r="E101" s="1347"/>
      <c r="F101" s="21">
        <v>0</v>
      </c>
      <c r="G101" s="21">
        <v>0</v>
      </c>
      <c r="H101" s="22">
        <v>0</v>
      </c>
      <c r="I101" s="23">
        <v>0</v>
      </c>
      <c r="J101" s="21">
        <v>0</v>
      </c>
      <c r="K101" s="21">
        <v>0</v>
      </c>
      <c r="L101" s="22">
        <v>0</v>
      </c>
      <c r="M101" s="23">
        <v>0</v>
      </c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</row>
    <row r="102" spans="1:23" ht="25.5" customHeight="1" thickBot="1">
      <c r="A102" s="164"/>
      <c r="B102" s="1004"/>
      <c r="C102" s="1443" t="s">
        <v>363</v>
      </c>
      <c r="D102" s="1443"/>
      <c r="E102" s="1443"/>
      <c r="F102" s="21">
        <v>90.977999999999994</v>
      </c>
      <c r="G102" s="21">
        <v>50.631999999999998</v>
      </c>
      <c r="H102" s="22">
        <v>0</v>
      </c>
      <c r="I102" s="28">
        <v>141.61000000000001</v>
      </c>
      <c r="J102" s="21">
        <v>90.977999999999994</v>
      </c>
      <c r="K102" s="21">
        <v>50.631999999999998</v>
      </c>
      <c r="L102" s="22">
        <v>0</v>
      </c>
      <c r="M102" s="28">
        <v>141.61000000000001</v>
      </c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</row>
    <row r="103" spans="1:23" ht="25.5" customHeight="1" thickBot="1">
      <c r="A103" s="135"/>
      <c r="B103" s="1429" t="s">
        <v>364</v>
      </c>
      <c r="C103" s="1447"/>
      <c r="D103" s="1447"/>
      <c r="E103" s="1447"/>
      <c r="F103" s="10">
        <v>1001.07</v>
      </c>
      <c r="G103" s="10">
        <v>596.16899999999998</v>
      </c>
      <c r="H103" s="11">
        <v>65.911000000000001</v>
      </c>
      <c r="I103" s="12">
        <v>1663.15</v>
      </c>
      <c r="J103" s="10">
        <v>1127.366</v>
      </c>
      <c r="K103" s="10">
        <v>501.47</v>
      </c>
      <c r="L103" s="11">
        <v>75.126000000000005</v>
      </c>
      <c r="M103" s="12">
        <v>1703.962</v>
      </c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</row>
    <row r="104" spans="1:23" ht="25.5" customHeight="1">
      <c r="A104" s="40"/>
      <c r="B104" s="1004"/>
      <c r="C104" s="1435" t="s">
        <v>365</v>
      </c>
      <c r="D104" s="1435"/>
      <c r="E104" s="1435"/>
      <c r="F104" s="17">
        <v>41.93</v>
      </c>
      <c r="G104" s="17">
        <v>127.542</v>
      </c>
      <c r="H104" s="18">
        <v>8.5999999999999993E-2</v>
      </c>
      <c r="I104" s="19">
        <v>169.55799999999999</v>
      </c>
      <c r="J104" s="17">
        <v>51.094000000000001</v>
      </c>
      <c r="K104" s="17">
        <v>78.051000000000002</v>
      </c>
      <c r="L104" s="18">
        <v>0.40400000000000003</v>
      </c>
      <c r="M104" s="19">
        <v>129.54900000000001</v>
      </c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</row>
    <row r="105" spans="1:23" ht="27.75" customHeight="1">
      <c r="A105" s="40"/>
      <c r="B105" s="1004"/>
      <c r="C105" s="1443" t="s">
        <v>366</v>
      </c>
      <c r="D105" s="1443"/>
      <c r="E105" s="1443"/>
      <c r="F105" s="21">
        <v>9.9909999999999997</v>
      </c>
      <c r="G105" s="21">
        <v>30.797000000000001</v>
      </c>
      <c r="H105" s="22">
        <v>0.70799999999999996</v>
      </c>
      <c r="I105" s="23">
        <v>41.496000000000002</v>
      </c>
      <c r="J105" s="21">
        <v>39.189</v>
      </c>
      <c r="K105" s="21">
        <v>8.2319999999999993</v>
      </c>
      <c r="L105" s="22">
        <v>0.94299999999999995</v>
      </c>
      <c r="M105" s="23">
        <v>48.363999999999997</v>
      </c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</row>
    <row r="106" spans="1:23" ht="25.5" customHeight="1">
      <c r="A106" s="40"/>
      <c r="B106" s="1004"/>
      <c r="C106" s="1443" t="s">
        <v>367</v>
      </c>
      <c r="D106" s="1443"/>
      <c r="E106" s="1443"/>
      <c r="F106" s="21">
        <v>914.43100000000004</v>
      </c>
      <c r="G106" s="21">
        <v>393.62200000000001</v>
      </c>
      <c r="H106" s="22">
        <v>64.957999999999998</v>
      </c>
      <c r="I106" s="23">
        <v>1373.011</v>
      </c>
      <c r="J106" s="21">
        <v>1002.204</v>
      </c>
      <c r="K106" s="21">
        <v>371.60599999999999</v>
      </c>
      <c r="L106" s="22">
        <v>73.16</v>
      </c>
      <c r="M106" s="23">
        <v>1446.97</v>
      </c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</row>
    <row r="107" spans="1:23" ht="21" customHeight="1">
      <c r="A107" s="40"/>
      <c r="B107" s="1004"/>
      <c r="C107" s="1443" t="s">
        <v>368</v>
      </c>
      <c r="D107" s="1443"/>
      <c r="E107" s="1443"/>
      <c r="F107" s="52">
        <v>0</v>
      </c>
      <c r="G107" s="52">
        <v>0</v>
      </c>
      <c r="H107" s="86">
        <v>0</v>
      </c>
      <c r="I107" s="51">
        <v>0</v>
      </c>
      <c r="J107" s="52">
        <v>0</v>
      </c>
      <c r="K107" s="52">
        <v>3.738</v>
      </c>
      <c r="L107" s="86">
        <v>0</v>
      </c>
      <c r="M107" s="51">
        <v>3.738</v>
      </c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</row>
    <row r="108" spans="1:23" ht="25.5" customHeight="1">
      <c r="A108" s="150"/>
      <c r="B108" s="1005"/>
      <c r="C108" s="1443" t="s">
        <v>369</v>
      </c>
      <c r="D108" s="1443"/>
      <c r="E108" s="1443"/>
      <c r="F108" s="17">
        <v>18.050999999999998</v>
      </c>
      <c r="G108" s="17">
        <v>44.168999999999997</v>
      </c>
      <c r="H108" s="18">
        <v>0.159</v>
      </c>
      <c r="I108" s="23">
        <v>62.378999999999998</v>
      </c>
      <c r="J108" s="17">
        <v>27.902000000000001</v>
      </c>
      <c r="K108" s="17">
        <v>39.843000000000004</v>
      </c>
      <c r="L108" s="18">
        <v>0.61899999999999999</v>
      </c>
      <c r="M108" s="23">
        <v>68.364000000000004</v>
      </c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</row>
    <row r="109" spans="1:23" ht="25.5" customHeight="1">
      <c r="A109" s="150"/>
      <c r="B109" s="1005"/>
      <c r="C109" s="1443" t="s">
        <v>370</v>
      </c>
      <c r="D109" s="1443"/>
      <c r="E109" s="1443"/>
      <c r="F109" s="17">
        <v>11.034000000000001</v>
      </c>
      <c r="G109" s="17">
        <v>0</v>
      </c>
      <c r="H109" s="18">
        <v>0</v>
      </c>
      <c r="I109" s="23">
        <v>11.034000000000001</v>
      </c>
      <c r="J109" s="17">
        <v>4.7709999999999999</v>
      </c>
      <c r="K109" s="17">
        <v>0</v>
      </c>
      <c r="L109" s="18">
        <v>0</v>
      </c>
      <c r="M109" s="23">
        <v>4.7709999999999999</v>
      </c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</row>
    <row r="110" spans="1:23" ht="25.5" customHeight="1" thickBot="1">
      <c r="A110" s="150"/>
      <c r="B110" s="1005"/>
      <c r="C110" s="1443" t="s">
        <v>371</v>
      </c>
      <c r="D110" s="1443"/>
      <c r="E110" s="1443"/>
      <c r="F110" s="17">
        <v>5.633</v>
      </c>
      <c r="G110" s="17">
        <v>0</v>
      </c>
      <c r="H110" s="18">
        <v>0</v>
      </c>
      <c r="I110" s="65">
        <v>5.633</v>
      </c>
      <c r="J110" s="17">
        <v>2.206</v>
      </c>
      <c r="K110" s="17">
        <v>0</v>
      </c>
      <c r="L110" s="18">
        <v>0</v>
      </c>
      <c r="M110" s="65">
        <v>2.206</v>
      </c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</row>
    <row r="111" spans="1:23" ht="25.5" customHeight="1" thickBot="1">
      <c r="A111" s="135"/>
      <c r="B111" s="1307" t="s">
        <v>372</v>
      </c>
      <c r="C111" s="1308"/>
      <c r="D111" s="1308"/>
      <c r="E111" s="1464"/>
      <c r="F111" s="10">
        <v>3008.752</v>
      </c>
      <c r="G111" s="10">
        <v>1035.702</v>
      </c>
      <c r="H111" s="11">
        <v>202.81200000000001</v>
      </c>
      <c r="I111" s="12">
        <v>4247.2659999999996</v>
      </c>
      <c r="J111" s="10">
        <v>2334.2939999999999</v>
      </c>
      <c r="K111" s="10">
        <v>503.54899999999998</v>
      </c>
      <c r="L111" s="11">
        <v>239.14099999999999</v>
      </c>
      <c r="M111" s="12">
        <v>3076.9839999999999</v>
      </c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</row>
    <row r="112" spans="1:23" ht="25.5" customHeight="1">
      <c r="A112" s="40"/>
      <c r="B112" s="1005"/>
      <c r="C112" s="1452" t="s">
        <v>373</v>
      </c>
      <c r="D112" s="1452"/>
      <c r="E112" s="1452"/>
      <c r="F112" s="17">
        <v>2.9830000000000001</v>
      </c>
      <c r="G112" s="17">
        <v>4.6870000000000003</v>
      </c>
      <c r="H112" s="18">
        <v>0.19500000000000001</v>
      </c>
      <c r="I112" s="19">
        <v>7.8650000000000002</v>
      </c>
      <c r="J112" s="17">
        <v>3.125</v>
      </c>
      <c r="K112" s="17">
        <v>6.76</v>
      </c>
      <c r="L112" s="18">
        <v>0.218</v>
      </c>
      <c r="M112" s="19">
        <v>10.103</v>
      </c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</row>
    <row r="113" spans="1:46" ht="25.5" customHeight="1">
      <c r="A113" s="40"/>
      <c r="B113" s="1004"/>
      <c r="C113" s="1443" t="s">
        <v>374</v>
      </c>
      <c r="D113" s="1443"/>
      <c r="E113" s="1443"/>
      <c r="F113" s="21">
        <v>699.99800000000005</v>
      </c>
      <c r="G113" s="21">
        <v>442.363</v>
      </c>
      <c r="H113" s="22">
        <v>110.13200000000001</v>
      </c>
      <c r="I113" s="23">
        <v>1252.4929999999999</v>
      </c>
      <c r="J113" s="21">
        <v>891.93899999999996</v>
      </c>
      <c r="K113" s="21">
        <v>282.40699999999998</v>
      </c>
      <c r="L113" s="22">
        <v>166.04499999999999</v>
      </c>
      <c r="M113" s="23">
        <v>1340.3910000000001</v>
      </c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</row>
    <row r="114" spans="1:46" ht="25.5" hidden="1" customHeight="1">
      <c r="A114" s="40"/>
      <c r="B114" s="1014"/>
      <c r="C114" s="1358" t="s">
        <v>375</v>
      </c>
      <c r="D114" s="1358"/>
      <c r="E114" s="1358"/>
      <c r="F114" s="21">
        <v>0</v>
      </c>
      <c r="G114" s="21">
        <v>0</v>
      </c>
      <c r="H114" s="22">
        <v>0</v>
      </c>
      <c r="I114" s="23">
        <v>0</v>
      </c>
      <c r="J114" s="21">
        <v>0</v>
      </c>
      <c r="K114" s="21">
        <v>0</v>
      </c>
      <c r="L114" s="22">
        <v>0</v>
      </c>
      <c r="M114" s="23">
        <v>0</v>
      </c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</row>
    <row r="115" spans="1:46" ht="25.5" customHeight="1" thickBot="1">
      <c r="A115" s="150"/>
      <c r="B115" s="1005"/>
      <c r="C115" s="1443" t="s">
        <v>376</v>
      </c>
      <c r="D115" s="1443"/>
      <c r="E115" s="1443"/>
      <c r="F115" s="17">
        <v>2305.7710000000002</v>
      </c>
      <c r="G115" s="17">
        <v>588.65200000000004</v>
      </c>
      <c r="H115" s="18">
        <v>92.484999999999999</v>
      </c>
      <c r="I115" s="65">
        <v>2986.9079999999999</v>
      </c>
      <c r="J115" s="17">
        <v>1439.23</v>
      </c>
      <c r="K115" s="17">
        <v>214.38200000000001</v>
      </c>
      <c r="L115" s="18">
        <v>72.878</v>
      </c>
      <c r="M115" s="28">
        <v>1726.49</v>
      </c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</row>
    <row r="116" spans="1:46" ht="25.5" customHeight="1" thickBot="1">
      <c r="A116" s="135"/>
      <c r="B116" s="1446" t="s">
        <v>377</v>
      </c>
      <c r="C116" s="1447"/>
      <c r="D116" s="1447"/>
      <c r="E116" s="1447"/>
      <c r="F116" s="10">
        <v>601.54</v>
      </c>
      <c r="G116" s="10">
        <v>96.366</v>
      </c>
      <c r="H116" s="11">
        <v>5.7060000000000004</v>
      </c>
      <c r="I116" s="12">
        <v>703.61199999999997</v>
      </c>
      <c r="J116" s="10">
        <v>633.02200000000005</v>
      </c>
      <c r="K116" s="10">
        <v>67.344999999999999</v>
      </c>
      <c r="L116" s="11">
        <v>5.3780000000000001</v>
      </c>
      <c r="M116" s="33">
        <v>705.745</v>
      </c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</row>
    <row r="117" spans="1:46" ht="25.5" customHeight="1" thickBot="1">
      <c r="A117" s="40"/>
      <c r="B117" s="1015"/>
      <c r="C117" s="1470" t="s">
        <v>378</v>
      </c>
      <c r="D117" s="1470"/>
      <c r="E117" s="1470"/>
      <c r="F117" s="90">
        <v>601.54</v>
      </c>
      <c r="G117" s="90">
        <v>96.366</v>
      </c>
      <c r="H117" s="91">
        <v>5.7060000000000004</v>
      </c>
      <c r="I117" s="92">
        <v>703.61199999999997</v>
      </c>
      <c r="J117" s="90">
        <v>633.02200000000005</v>
      </c>
      <c r="K117" s="90">
        <v>67.344999999999999</v>
      </c>
      <c r="L117" s="91">
        <v>5.3780000000000001</v>
      </c>
      <c r="M117" s="92">
        <v>705.745</v>
      </c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</row>
    <row r="118" spans="1:46" ht="25.5" customHeight="1" thickBot="1">
      <c r="A118" s="135"/>
      <c r="B118" s="1352" t="s">
        <v>379</v>
      </c>
      <c r="C118" s="1353"/>
      <c r="D118" s="1353"/>
      <c r="E118" s="1353"/>
      <c r="F118" s="127">
        <v>20291.938999999998</v>
      </c>
      <c r="G118" s="10">
        <v>9895.4509999999991</v>
      </c>
      <c r="H118" s="11">
        <v>3786.1210000000001</v>
      </c>
      <c r="I118" s="12">
        <v>33973.510999999999</v>
      </c>
      <c r="J118" s="10">
        <v>22782.675999999999</v>
      </c>
      <c r="K118" s="10">
        <v>8320.0849999999991</v>
      </c>
      <c r="L118" s="11">
        <v>3753.384</v>
      </c>
      <c r="M118" s="12">
        <v>34856.144999999997</v>
      </c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</row>
    <row r="119" spans="1:46" ht="25.5" customHeight="1">
      <c r="A119" s="40"/>
      <c r="B119" s="1005"/>
      <c r="C119" s="1452" t="s">
        <v>380</v>
      </c>
      <c r="D119" s="1452"/>
      <c r="E119" s="1452"/>
      <c r="F119" s="17">
        <v>9690.4549999999999</v>
      </c>
      <c r="G119" s="17">
        <v>8877.4680000000008</v>
      </c>
      <c r="H119" s="18">
        <v>4733.84</v>
      </c>
      <c r="I119" s="19">
        <v>23301.762999999999</v>
      </c>
      <c r="J119" s="17">
        <v>10979.936</v>
      </c>
      <c r="K119" s="17">
        <v>7587.9870000000001</v>
      </c>
      <c r="L119" s="18">
        <v>4733.84</v>
      </c>
      <c r="M119" s="19">
        <v>23301.762999999999</v>
      </c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</row>
    <row r="120" spans="1:46" ht="25.5" customHeight="1">
      <c r="A120" s="40"/>
      <c r="B120" s="1004"/>
      <c r="C120" s="1443" t="s">
        <v>381</v>
      </c>
      <c r="D120" s="1443"/>
      <c r="E120" s="1443"/>
      <c r="F120" s="21">
        <v>7315.7290000000003</v>
      </c>
      <c r="G120" s="21">
        <v>1623.9179999999999</v>
      </c>
      <c r="H120" s="22">
        <v>101.248</v>
      </c>
      <c r="I120" s="23">
        <v>9040.8950000000004</v>
      </c>
      <c r="J120" s="21">
        <v>7527.7669999999998</v>
      </c>
      <c r="K120" s="21">
        <v>1651.7829999999999</v>
      </c>
      <c r="L120" s="22">
        <v>108.173</v>
      </c>
      <c r="M120" s="23">
        <v>9287.723</v>
      </c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</row>
    <row r="121" spans="1:46" ht="25.5" customHeight="1">
      <c r="A121" s="40"/>
      <c r="B121" s="1004"/>
      <c r="C121" s="1443" t="s">
        <v>382</v>
      </c>
      <c r="D121" s="1443"/>
      <c r="E121" s="1443"/>
      <c r="F121" s="21">
        <v>3279.4279999999999</v>
      </c>
      <c r="G121" s="21">
        <v>-182.38300000000001</v>
      </c>
      <c r="H121" s="22">
        <v>-950.59500000000003</v>
      </c>
      <c r="I121" s="23">
        <v>2146.4499999999998</v>
      </c>
      <c r="J121" s="21">
        <v>4248.3710000000001</v>
      </c>
      <c r="K121" s="21">
        <v>-280.3</v>
      </c>
      <c r="L121" s="22">
        <v>-949.25900000000001</v>
      </c>
      <c r="M121" s="23">
        <v>3018.8119999999999</v>
      </c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</row>
    <row r="122" spans="1:46" ht="25.5" customHeight="1">
      <c r="A122" s="164"/>
      <c r="B122" s="1004"/>
      <c r="C122" s="1465" t="s">
        <v>383</v>
      </c>
      <c r="D122" s="1465"/>
      <c r="E122" s="1465"/>
      <c r="F122" s="21">
        <v>6.327</v>
      </c>
      <c r="G122" s="21">
        <v>13.064</v>
      </c>
      <c r="H122" s="22">
        <v>21.390999999999998</v>
      </c>
      <c r="I122" s="23">
        <v>40.781999999999996</v>
      </c>
      <c r="J122" s="21">
        <v>26.602</v>
      </c>
      <c r="K122" s="21">
        <v>13.465999999999999</v>
      </c>
      <c r="L122" s="22">
        <v>22.675999999999998</v>
      </c>
      <c r="M122" s="23">
        <v>62.744</v>
      </c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</row>
    <row r="123" spans="1:46" ht="12.75" hidden="1" customHeight="1">
      <c r="A123" s="40"/>
      <c r="B123" s="1004"/>
      <c r="C123" s="1340" t="s">
        <v>384</v>
      </c>
      <c r="D123" s="1327"/>
      <c r="E123" s="1346"/>
      <c r="F123" s="21">
        <v>0</v>
      </c>
      <c r="G123" s="21">
        <v>0</v>
      </c>
      <c r="H123" s="22">
        <v>0</v>
      </c>
      <c r="I123" s="23">
        <v>0</v>
      </c>
      <c r="J123" s="21">
        <v>0</v>
      </c>
      <c r="K123" s="21">
        <v>0</v>
      </c>
      <c r="L123" s="22">
        <v>0</v>
      </c>
      <c r="M123" s="23">
        <v>0</v>
      </c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</row>
    <row r="124" spans="1:46" ht="25.5" customHeight="1" thickBot="1">
      <c r="A124" s="157"/>
      <c r="B124" s="1010"/>
      <c r="C124" s="1466" t="s">
        <v>385</v>
      </c>
      <c r="D124" s="1467"/>
      <c r="E124" s="1468"/>
      <c r="F124" s="67">
        <v>0</v>
      </c>
      <c r="G124" s="67">
        <v>-436.61599999999999</v>
      </c>
      <c r="H124" s="68">
        <v>-119.76300000000001</v>
      </c>
      <c r="I124" s="65">
        <v>-556.37900000000002</v>
      </c>
      <c r="J124" s="67">
        <v>0</v>
      </c>
      <c r="K124" s="67">
        <v>-652.851</v>
      </c>
      <c r="L124" s="68">
        <v>-162.04599999999999</v>
      </c>
      <c r="M124" s="65">
        <v>-814.89700000000005</v>
      </c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</row>
    <row r="125" spans="1:46" ht="25.5" customHeight="1" thickBot="1">
      <c r="A125" s="161"/>
      <c r="B125" s="1352" t="s">
        <v>386</v>
      </c>
      <c r="C125" s="1353" t="s">
        <v>387</v>
      </c>
      <c r="D125" s="1353"/>
      <c r="E125" s="1353"/>
      <c r="F125" s="10">
        <v>361.17</v>
      </c>
      <c r="G125" s="10">
        <v>111.41200000000001</v>
      </c>
      <c r="H125" s="11">
        <v>3.2930000000000001</v>
      </c>
      <c r="I125" s="12">
        <v>475.875</v>
      </c>
      <c r="J125" s="10">
        <v>1030.624</v>
      </c>
      <c r="K125" s="10">
        <v>132.495</v>
      </c>
      <c r="L125" s="11">
        <v>8.3529999999999998</v>
      </c>
      <c r="M125" s="12">
        <v>1171.472</v>
      </c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</row>
    <row r="126" spans="1:46" ht="25.5" customHeight="1" thickBot="1">
      <c r="A126" s="161"/>
      <c r="B126" s="1352" t="s">
        <v>388</v>
      </c>
      <c r="C126" s="1353"/>
      <c r="D126" s="1353"/>
      <c r="E126" s="1353"/>
      <c r="F126" s="11">
        <v>202899.916</v>
      </c>
      <c r="G126" s="11">
        <v>94762.501999999993</v>
      </c>
      <c r="H126" s="11">
        <v>11218.275</v>
      </c>
      <c r="I126" s="12">
        <v>308880.69300000003</v>
      </c>
      <c r="J126" s="11">
        <v>228798.07</v>
      </c>
      <c r="K126" s="11">
        <v>76151.294999999998</v>
      </c>
      <c r="L126" s="11">
        <v>12212.33</v>
      </c>
      <c r="M126" s="12">
        <v>317161.69500000001</v>
      </c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</row>
    <row r="127" spans="1:46">
      <c r="B127" s="165"/>
      <c r="C127" s="165"/>
      <c r="D127" s="165"/>
      <c r="E127" s="165"/>
    </row>
    <row r="128" spans="1:46">
      <c r="A128" s="1469" t="s">
        <v>389</v>
      </c>
      <c r="B128" s="1469"/>
      <c r="C128" s="1469"/>
      <c r="D128" s="1469"/>
      <c r="E128" s="1469"/>
    </row>
    <row r="129" spans="2:5">
      <c r="B129" s="165"/>
      <c r="C129" s="165"/>
      <c r="D129" s="165"/>
      <c r="E129" s="165"/>
    </row>
  </sheetData>
  <mergeCells count="127">
    <mergeCell ref="C122:E122"/>
    <mergeCell ref="C123:E123"/>
    <mergeCell ref="C124:E124"/>
    <mergeCell ref="B125:E125"/>
    <mergeCell ref="B126:E126"/>
    <mergeCell ref="A128:E128"/>
    <mergeCell ref="B116:E116"/>
    <mergeCell ref="C117:E117"/>
    <mergeCell ref="B118:E118"/>
    <mergeCell ref="C119:E119"/>
    <mergeCell ref="C120:E120"/>
    <mergeCell ref="C121:E121"/>
    <mergeCell ref="C110:E110"/>
    <mergeCell ref="B111:E111"/>
    <mergeCell ref="C112:E112"/>
    <mergeCell ref="C113:E113"/>
    <mergeCell ref="C114:E114"/>
    <mergeCell ref="C115:E115"/>
    <mergeCell ref="C104:E104"/>
    <mergeCell ref="C105:E105"/>
    <mergeCell ref="C106:E106"/>
    <mergeCell ref="C107:E107"/>
    <mergeCell ref="C108:E108"/>
    <mergeCell ref="C109:E109"/>
    <mergeCell ref="B98:E98"/>
    <mergeCell ref="C99:E99"/>
    <mergeCell ref="C100:E100"/>
    <mergeCell ref="C101:E101"/>
    <mergeCell ref="C102:E102"/>
    <mergeCell ref="B103:E103"/>
    <mergeCell ref="C92:E92"/>
    <mergeCell ref="C93:E93"/>
    <mergeCell ref="B94:E94"/>
    <mergeCell ref="C95:E95"/>
    <mergeCell ref="C96:E96"/>
    <mergeCell ref="C97:E97"/>
    <mergeCell ref="C86:E86"/>
    <mergeCell ref="C87:E87"/>
    <mergeCell ref="C88:E88"/>
    <mergeCell ref="C89:E89"/>
    <mergeCell ref="C90:E90"/>
    <mergeCell ref="C91:E91"/>
    <mergeCell ref="B80:E80"/>
    <mergeCell ref="C81:E81"/>
    <mergeCell ref="C82:E82"/>
    <mergeCell ref="C83:E83"/>
    <mergeCell ref="C84:E84"/>
    <mergeCell ref="B85:E85"/>
    <mergeCell ref="C74:E74"/>
    <mergeCell ref="C75:E75"/>
    <mergeCell ref="C76:E76"/>
    <mergeCell ref="C77:E77"/>
    <mergeCell ref="C78:E78"/>
    <mergeCell ref="C79:E79"/>
    <mergeCell ref="C68:E68"/>
    <mergeCell ref="C69:E69"/>
    <mergeCell ref="C70:E70"/>
    <mergeCell ref="C71:E71"/>
    <mergeCell ref="C72:E72"/>
    <mergeCell ref="C73:E73"/>
    <mergeCell ref="C62:E62"/>
    <mergeCell ref="B63:E63"/>
    <mergeCell ref="C64:E64"/>
    <mergeCell ref="C65:E65"/>
    <mergeCell ref="C66:E66"/>
    <mergeCell ref="C67:E67"/>
    <mergeCell ref="C56:E56"/>
    <mergeCell ref="C57:E57"/>
    <mergeCell ref="C58:E58"/>
    <mergeCell ref="C59:E59"/>
    <mergeCell ref="C60:E60"/>
    <mergeCell ref="C61:E61"/>
    <mergeCell ref="C50:E50"/>
    <mergeCell ref="C51:E51"/>
    <mergeCell ref="C52:E52"/>
    <mergeCell ref="C53:E53"/>
    <mergeCell ref="C54:E54"/>
    <mergeCell ref="C55:E55"/>
    <mergeCell ref="C44:E44"/>
    <mergeCell ref="C45:E45"/>
    <mergeCell ref="B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32:E32"/>
    <mergeCell ref="B33:E33"/>
    <mergeCell ref="C34:E34"/>
    <mergeCell ref="C35:E35"/>
    <mergeCell ref="C36:E36"/>
    <mergeCell ref="C37:E37"/>
    <mergeCell ref="C26:E26"/>
    <mergeCell ref="C27:E27"/>
    <mergeCell ref="C28:E28"/>
    <mergeCell ref="C29:E29"/>
    <mergeCell ref="C30:E30"/>
    <mergeCell ref="C31:E31"/>
    <mergeCell ref="D20:E20"/>
    <mergeCell ref="C21:E21"/>
    <mergeCell ref="D22:E22"/>
    <mergeCell ref="D23:E23"/>
    <mergeCell ref="B24:E24"/>
    <mergeCell ref="C25:E25"/>
    <mergeCell ref="D16:E16"/>
    <mergeCell ref="D17:E17"/>
    <mergeCell ref="C18:E18"/>
    <mergeCell ref="C19:E19"/>
    <mergeCell ref="B8:E8"/>
    <mergeCell ref="C9:E9"/>
    <mergeCell ref="C10:E10"/>
    <mergeCell ref="C11:E11"/>
    <mergeCell ref="C12:E12"/>
    <mergeCell ref="C13:E13"/>
    <mergeCell ref="H5:I5"/>
    <mergeCell ref="L5:M5"/>
    <mergeCell ref="B6:E7"/>
    <mergeCell ref="F6:I6"/>
    <mergeCell ref="J6:M6"/>
    <mergeCell ref="L1:M1"/>
    <mergeCell ref="B3:M3"/>
    <mergeCell ref="B14:E14"/>
    <mergeCell ref="C15:E15"/>
  </mergeCells>
  <pageMargins left="0.17" right="0.17" top="0.41" bottom="0.31" header="0.31496062992126" footer="0.17"/>
  <pageSetup paperSize="9" scale="60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7"/>
  <sheetViews>
    <sheetView topLeftCell="A22" workbookViewId="0">
      <selection activeCell="C23" sqref="C23"/>
    </sheetView>
  </sheetViews>
  <sheetFormatPr defaultRowHeight="12.75"/>
  <cols>
    <col min="1" max="2" width="9.140625" style="833"/>
    <col min="3" max="3" width="33.7109375" style="833" customWidth="1"/>
    <col min="4" max="4" width="29.5703125" style="833" customWidth="1"/>
    <col min="5" max="5" width="15" style="833" customWidth="1"/>
    <col min="6" max="6" width="12.28515625" style="833" customWidth="1"/>
    <col min="7" max="7" width="13" style="833" customWidth="1"/>
    <col min="8" max="8" width="11.5703125" style="833" bestFit="1" customWidth="1"/>
    <col min="9" max="16384" width="9.140625" style="833"/>
  </cols>
  <sheetData>
    <row r="1" spans="2:7" ht="26.25" customHeight="1">
      <c r="B1" s="808"/>
      <c r="C1" s="572"/>
      <c r="D1" s="572"/>
      <c r="E1" s="834" t="s">
        <v>759</v>
      </c>
      <c r="G1" s="808"/>
    </row>
    <row r="2" spans="2:7">
      <c r="B2" s="808"/>
      <c r="C2" s="572"/>
      <c r="D2" s="572"/>
      <c r="F2" s="834"/>
      <c r="G2" s="834"/>
    </row>
    <row r="3" spans="2:7" ht="49.5" customHeight="1">
      <c r="B3" s="1738" t="s">
        <v>571</v>
      </c>
      <c r="C3" s="1738"/>
      <c r="D3" s="1738"/>
      <c r="E3" s="1738"/>
      <c r="F3" s="808"/>
      <c r="G3" s="808"/>
    </row>
    <row r="4" spans="2:7" ht="13.5" thickBot="1">
      <c r="B4" s="806"/>
      <c r="C4" s="806"/>
      <c r="D4" s="806"/>
      <c r="E4" s="806"/>
      <c r="F4" s="835"/>
      <c r="G4" s="835"/>
    </row>
    <row r="5" spans="2:7" ht="26.25" thickBot="1">
      <c r="B5" s="836" t="s">
        <v>572</v>
      </c>
      <c r="C5" s="836" t="s">
        <v>573</v>
      </c>
      <c r="D5" s="810" t="s">
        <v>612</v>
      </c>
      <c r="E5" s="811" t="s">
        <v>574</v>
      </c>
    </row>
    <row r="6" spans="2:7" ht="38.25">
      <c r="B6" s="837">
        <v>1</v>
      </c>
      <c r="C6" s="813" t="s">
        <v>526</v>
      </c>
      <c r="D6" s="814">
        <v>23455.50188</v>
      </c>
      <c r="E6" s="815">
        <v>0.14153305847756173</v>
      </c>
      <c r="G6" s="838"/>
    </row>
    <row r="7" spans="2:7" ht="25.5">
      <c r="B7" s="839">
        <v>2</v>
      </c>
      <c r="C7" s="816" t="s">
        <v>527</v>
      </c>
      <c r="D7" s="817">
        <v>1184.1279999999999</v>
      </c>
      <c r="E7" s="818">
        <v>7.1451575978351313E-3</v>
      </c>
    </row>
    <row r="8" spans="2:7">
      <c r="B8" s="839">
        <v>3</v>
      </c>
      <c r="C8" s="816" t="s">
        <v>531</v>
      </c>
      <c r="D8" s="817">
        <v>0</v>
      </c>
      <c r="E8" s="818">
        <v>0</v>
      </c>
    </row>
    <row r="9" spans="2:7" ht="25.5">
      <c r="B9" s="839">
        <v>4</v>
      </c>
      <c r="C9" s="816" t="s">
        <v>532</v>
      </c>
      <c r="D9" s="817">
        <v>2E-3</v>
      </c>
      <c r="E9" s="818">
        <v>1.206821829706777E-8</v>
      </c>
    </row>
    <row r="10" spans="2:7" ht="51">
      <c r="B10" s="839">
        <v>5</v>
      </c>
      <c r="C10" s="816" t="s">
        <v>575</v>
      </c>
      <c r="D10" s="817">
        <v>0</v>
      </c>
      <c r="E10" s="818">
        <v>0</v>
      </c>
    </row>
    <row r="11" spans="2:7">
      <c r="B11" s="819" t="s">
        <v>576</v>
      </c>
      <c r="C11" s="820" t="s">
        <v>577</v>
      </c>
      <c r="D11" s="821">
        <v>0</v>
      </c>
      <c r="E11" s="822">
        <v>0</v>
      </c>
    </row>
    <row r="12" spans="2:7">
      <c r="B12" s="819" t="s">
        <v>578</v>
      </c>
      <c r="C12" s="820" t="s">
        <v>579</v>
      </c>
      <c r="D12" s="821">
        <v>0</v>
      </c>
      <c r="E12" s="822">
        <v>0</v>
      </c>
    </row>
    <row r="13" spans="2:7" ht="25.5">
      <c r="B13" s="839">
        <v>6</v>
      </c>
      <c r="C13" s="816" t="s">
        <v>580</v>
      </c>
      <c r="D13" s="817">
        <v>3286.4017100000001</v>
      </c>
      <c r="E13" s="818">
        <v>1.9830506624068402E-2</v>
      </c>
    </row>
    <row r="14" spans="2:7">
      <c r="B14" s="819" t="s">
        <v>581</v>
      </c>
      <c r="C14" s="820" t="s">
        <v>577</v>
      </c>
      <c r="D14" s="821">
        <v>0</v>
      </c>
      <c r="E14" s="822">
        <v>0</v>
      </c>
    </row>
    <row r="15" spans="2:7">
      <c r="B15" s="819" t="s">
        <v>582</v>
      </c>
      <c r="C15" s="820" t="s">
        <v>579</v>
      </c>
      <c r="D15" s="821">
        <v>3286.4017100000001</v>
      </c>
      <c r="E15" s="822">
        <v>1</v>
      </c>
    </row>
    <row r="16" spans="2:7" ht="25.5">
      <c r="B16" s="839">
        <v>7</v>
      </c>
      <c r="C16" s="816" t="s">
        <v>536</v>
      </c>
      <c r="D16" s="817">
        <v>4577.79763</v>
      </c>
      <c r="E16" s="818">
        <v>2.7622930559319737E-2</v>
      </c>
    </row>
    <row r="17" spans="2:5">
      <c r="B17" s="819" t="s">
        <v>583</v>
      </c>
      <c r="C17" s="820" t="s">
        <v>577</v>
      </c>
      <c r="D17" s="821">
        <v>266.38370000000003</v>
      </c>
      <c r="E17" s="822">
        <v>5.8190361726409484E-2</v>
      </c>
    </row>
    <row r="18" spans="2:5">
      <c r="B18" s="819" t="s">
        <v>584</v>
      </c>
      <c r="C18" s="820" t="s">
        <v>579</v>
      </c>
      <c r="D18" s="821">
        <v>4311.4139299999997</v>
      </c>
      <c r="E18" s="822">
        <v>0.94180963827359043</v>
      </c>
    </row>
    <row r="19" spans="2:5" ht="25.5">
      <c r="B19" s="839">
        <v>8</v>
      </c>
      <c r="C19" s="816" t="s">
        <v>585</v>
      </c>
      <c r="D19" s="817">
        <v>74194.160470000003</v>
      </c>
      <c r="E19" s="818">
        <v>0.44769566245981812</v>
      </c>
    </row>
    <row r="20" spans="2:5">
      <c r="B20" s="819" t="s">
        <v>586</v>
      </c>
      <c r="C20" s="820" t="s">
        <v>540</v>
      </c>
      <c r="D20" s="821">
        <v>25020.937590000001</v>
      </c>
      <c r="E20" s="822">
        <v>0.3372359419056582</v>
      </c>
    </row>
    <row r="21" spans="2:5">
      <c r="B21" s="819" t="s">
        <v>587</v>
      </c>
      <c r="C21" s="820" t="s">
        <v>541</v>
      </c>
      <c r="D21" s="821">
        <v>0</v>
      </c>
      <c r="E21" s="822">
        <v>0</v>
      </c>
    </row>
    <row r="22" spans="2:5">
      <c r="B22" s="819" t="s">
        <v>588</v>
      </c>
      <c r="C22" s="820" t="s">
        <v>534</v>
      </c>
      <c r="D22" s="821">
        <v>52298.07286</v>
      </c>
      <c r="E22" s="822">
        <v>0.70488125384404665</v>
      </c>
    </row>
    <row r="23" spans="2:5">
      <c r="B23" s="819" t="s">
        <v>589</v>
      </c>
      <c r="C23" s="820" t="s">
        <v>542</v>
      </c>
      <c r="D23" s="821">
        <v>171.69523000000001</v>
      </c>
      <c r="E23" s="822">
        <v>2.3141340088270695E-3</v>
      </c>
    </row>
    <row r="24" spans="2:5">
      <c r="B24" s="819" t="s">
        <v>590</v>
      </c>
      <c r="C24" s="820" t="s">
        <v>591</v>
      </c>
      <c r="D24" s="821">
        <v>-3296.5452099999998</v>
      </c>
      <c r="E24" s="822">
        <v>-4.4431329758531868E-2</v>
      </c>
    </row>
    <row r="25" spans="2:5" ht="25.5">
      <c r="B25" s="839">
        <v>9</v>
      </c>
      <c r="C25" s="816" t="s">
        <v>592</v>
      </c>
      <c r="D25" s="817">
        <v>56544.505840000013</v>
      </c>
      <c r="E25" s="818">
        <v>0.34119571998847176</v>
      </c>
    </row>
    <row r="26" spans="2:5">
      <c r="B26" s="819" t="s">
        <v>593</v>
      </c>
      <c r="C26" s="820" t="s">
        <v>540</v>
      </c>
      <c r="D26" s="821">
        <v>308.10000000000002</v>
      </c>
      <c r="E26" s="822">
        <v>5.4488052450543788E-3</v>
      </c>
    </row>
    <row r="27" spans="2:5">
      <c r="B27" s="819" t="s">
        <v>594</v>
      </c>
      <c r="C27" s="820" t="s">
        <v>541</v>
      </c>
      <c r="D27" s="821">
        <v>0</v>
      </c>
      <c r="E27" s="822">
        <v>0</v>
      </c>
    </row>
    <row r="28" spans="2:5">
      <c r="B28" s="819" t="s">
        <v>595</v>
      </c>
      <c r="C28" s="820" t="s">
        <v>534</v>
      </c>
      <c r="D28" s="821">
        <v>59478.316710000006</v>
      </c>
      <c r="E28" s="822">
        <v>1.0518849855775836</v>
      </c>
    </row>
    <row r="29" spans="2:5">
      <c r="B29" s="819" t="s">
        <v>596</v>
      </c>
      <c r="C29" s="820" t="s">
        <v>542</v>
      </c>
      <c r="D29" s="821">
        <v>1.5629999999999999</v>
      </c>
      <c r="E29" s="822">
        <v>2.7641942869263204E-5</v>
      </c>
    </row>
    <row r="30" spans="2:5">
      <c r="B30" s="819" t="s">
        <v>597</v>
      </c>
      <c r="C30" s="820" t="s">
        <v>591</v>
      </c>
      <c r="D30" s="821">
        <v>-3243.4738700000003</v>
      </c>
      <c r="E30" s="822">
        <v>-5.7361432765507384E-2</v>
      </c>
    </row>
    <row r="31" spans="2:5" ht="25.5">
      <c r="B31" s="839">
        <v>10</v>
      </c>
      <c r="C31" s="816" t="s">
        <v>598</v>
      </c>
      <c r="D31" s="817">
        <v>384.20794000000001</v>
      </c>
      <c r="E31" s="818">
        <v>2.3183526456933578E-3</v>
      </c>
    </row>
    <row r="32" spans="2:5">
      <c r="B32" s="819" t="s">
        <v>599</v>
      </c>
      <c r="C32" s="820" t="s">
        <v>600</v>
      </c>
      <c r="D32" s="821">
        <v>589.76861999999994</v>
      </c>
      <c r="E32" s="822">
        <v>1.5350245494666246</v>
      </c>
    </row>
    <row r="33" spans="2:7">
      <c r="B33" s="819" t="s">
        <v>601</v>
      </c>
      <c r="C33" s="820" t="s">
        <v>591</v>
      </c>
      <c r="D33" s="821">
        <v>-205.56067999999999</v>
      </c>
      <c r="E33" s="822">
        <v>-0.5350245494666247</v>
      </c>
    </row>
    <row r="34" spans="2:7" ht="25.5">
      <c r="B34" s="839">
        <v>11</v>
      </c>
      <c r="C34" s="816" t="s">
        <v>602</v>
      </c>
      <c r="D34" s="817">
        <v>431.82900000000012</v>
      </c>
      <c r="E34" s="818">
        <v>2.6057033195022398E-3</v>
      </c>
    </row>
    <row r="35" spans="2:7">
      <c r="B35" s="819" t="s">
        <v>603</v>
      </c>
      <c r="C35" s="820" t="s">
        <v>600</v>
      </c>
      <c r="D35" s="821">
        <v>809.52778000000001</v>
      </c>
      <c r="E35" s="822">
        <v>1.8746489466895455</v>
      </c>
    </row>
    <row r="36" spans="2:7">
      <c r="B36" s="819" t="s">
        <v>604</v>
      </c>
      <c r="C36" s="820" t="s">
        <v>591</v>
      </c>
      <c r="D36" s="821">
        <v>-377.69877999999994</v>
      </c>
      <c r="E36" s="822">
        <v>-0.87464894668954574</v>
      </c>
    </row>
    <row r="37" spans="2:7" ht="25.5">
      <c r="B37" s="839">
        <v>12</v>
      </c>
      <c r="C37" s="816" t="s">
        <v>605</v>
      </c>
      <c r="D37" s="817">
        <v>18.39997</v>
      </c>
      <c r="E37" s="818">
        <v>1.1102742730974902E-4</v>
      </c>
    </row>
    <row r="38" spans="2:7">
      <c r="B38" s="819" t="s">
        <v>606</v>
      </c>
      <c r="C38" s="820" t="s">
        <v>607</v>
      </c>
      <c r="D38" s="821">
        <v>19.289080000000002</v>
      </c>
      <c r="E38" s="822">
        <v>1.0483212744368606</v>
      </c>
    </row>
    <row r="39" spans="2:7">
      <c r="B39" s="819" t="s">
        <v>608</v>
      </c>
      <c r="C39" s="820" t="s">
        <v>591</v>
      </c>
      <c r="D39" s="821">
        <v>-0.88911000000000007</v>
      </c>
      <c r="E39" s="822">
        <v>-4.8321274436860497E-2</v>
      </c>
    </row>
    <row r="40" spans="2:7">
      <c r="B40" s="839">
        <v>13</v>
      </c>
      <c r="C40" s="816" t="s">
        <v>609</v>
      </c>
      <c r="D40" s="817">
        <v>0</v>
      </c>
      <c r="E40" s="818">
        <v>0</v>
      </c>
    </row>
    <row r="41" spans="2:7" ht="25.5">
      <c r="B41" s="839">
        <v>14</v>
      </c>
      <c r="C41" s="816" t="s">
        <v>544</v>
      </c>
      <c r="D41" s="817">
        <v>430.14285000000001</v>
      </c>
      <c r="E41" s="818">
        <v>2.5955289063614383E-3</v>
      </c>
    </row>
    <row r="42" spans="2:7" ht="38.25">
      <c r="B42" s="823">
        <v>15</v>
      </c>
      <c r="C42" s="824" t="s">
        <v>610</v>
      </c>
      <c r="D42" s="825">
        <v>164507.07729000002</v>
      </c>
      <c r="E42" s="826">
        <v>0.99265366007415989</v>
      </c>
    </row>
    <row r="43" spans="2:7">
      <c r="B43" s="839">
        <v>16</v>
      </c>
      <c r="C43" s="816" t="s">
        <v>562</v>
      </c>
      <c r="D43" s="817">
        <v>1217.4688500000002</v>
      </c>
      <c r="E43" s="818">
        <v>7.3463399258400291E-3</v>
      </c>
      <c r="G43" s="838"/>
    </row>
    <row r="44" spans="2:7" ht="51.75" thickBot="1">
      <c r="B44" s="827">
        <v>17</v>
      </c>
      <c r="C44" s="828" t="s">
        <v>611</v>
      </c>
      <c r="D44" s="829">
        <v>165724.54614000002</v>
      </c>
      <c r="E44" s="830">
        <v>1</v>
      </c>
    </row>
    <row r="45" spans="2:7">
      <c r="B45" s="806"/>
      <c r="C45" s="840"/>
      <c r="D45" s="572"/>
      <c r="E45" s="572"/>
      <c r="F45" s="572"/>
      <c r="G45" s="572"/>
    </row>
    <row r="46" spans="2:7">
      <c r="B46" s="806"/>
      <c r="C46" s="840"/>
      <c r="D46" s="841"/>
      <c r="E46" s="572"/>
      <c r="F46" s="572"/>
      <c r="G46" s="572"/>
    </row>
    <row r="47" spans="2:7">
      <c r="B47" s="806"/>
      <c r="C47" s="840"/>
      <c r="D47" s="572"/>
      <c r="E47" s="572"/>
      <c r="F47" s="572"/>
      <c r="G47" s="572"/>
    </row>
  </sheetData>
  <mergeCells count="1">
    <mergeCell ref="B3:E3"/>
  </mergeCells>
  <pageMargins left="0.7" right="0.7" top="0.75" bottom="0.75" header="0.3" footer="0.3"/>
  <pageSetup paperSize="9" scale="86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1"/>
  <sheetViews>
    <sheetView topLeftCell="A13" workbookViewId="0">
      <selection activeCell="H17" sqref="H17"/>
    </sheetView>
  </sheetViews>
  <sheetFormatPr defaultColWidth="10" defaultRowHeight="12.75"/>
  <cols>
    <col min="1" max="1" width="9.140625" style="807" customWidth="1"/>
    <col min="2" max="2" width="10" style="807" bestFit="1" customWidth="1"/>
    <col min="3" max="3" width="35.28515625" style="807" customWidth="1"/>
    <col min="4" max="4" width="15.28515625" style="807" customWidth="1"/>
    <col min="5" max="5" width="15" style="807" customWidth="1"/>
    <col min="6" max="6" width="12.5703125" style="807" customWidth="1"/>
    <col min="7" max="255" width="9.140625" style="807" customWidth="1"/>
    <col min="256" max="16384" width="10" style="807"/>
  </cols>
  <sheetData>
    <row r="1" spans="2:6" ht="15" customHeight="1">
      <c r="E1" s="805" t="s">
        <v>570</v>
      </c>
      <c r="F1" s="808"/>
    </row>
    <row r="2" spans="2:6" ht="15" customHeight="1">
      <c r="F2" s="808"/>
    </row>
    <row r="3" spans="2:6" ht="43.5" customHeight="1">
      <c r="B3" s="1738" t="s">
        <v>613</v>
      </c>
      <c r="C3" s="1738"/>
      <c r="D3" s="1738"/>
      <c r="E3" s="1738"/>
      <c r="F3" s="808"/>
    </row>
    <row r="4" spans="2:6" ht="13.5" thickBot="1">
      <c r="B4" s="806"/>
      <c r="C4" s="806"/>
      <c r="D4" s="806"/>
      <c r="E4" s="806"/>
      <c r="F4" s="572"/>
    </row>
    <row r="5" spans="2:6" ht="49.5" customHeight="1" thickBot="1">
      <c r="B5" s="809" t="s">
        <v>572</v>
      </c>
      <c r="C5" s="809" t="s">
        <v>573</v>
      </c>
      <c r="D5" s="810" t="s">
        <v>612</v>
      </c>
      <c r="E5" s="811" t="s">
        <v>753</v>
      </c>
    </row>
    <row r="6" spans="2:6" ht="25.5">
      <c r="B6" s="812">
        <v>1</v>
      </c>
      <c r="C6" s="813" t="s">
        <v>614</v>
      </c>
      <c r="D6" s="814">
        <v>25259.571760000006</v>
      </c>
      <c r="E6" s="815">
        <v>0.15600156864002918</v>
      </c>
    </row>
    <row r="7" spans="2:6" ht="25.5">
      <c r="B7" s="236">
        <v>2</v>
      </c>
      <c r="C7" s="816" t="s">
        <v>548</v>
      </c>
      <c r="D7" s="817">
        <v>0</v>
      </c>
      <c r="E7" s="818">
        <v>0</v>
      </c>
    </row>
    <row r="8" spans="2:6">
      <c r="B8" s="819" t="s">
        <v>615</v>
      </c>
      <c r="C8" s="820" t="s">
        <v>577</v>
      </c>
      <c r="D8" s="821">
        <v>0</v>
      </c>
      <c r="E8" s="822">
        <v>0</v>
      </c>
    </row>
    <row r="9" spans="2:6">
      <c r="B9" s="819" t="s">
        <v>616</v>
      </c>
      <c r="C9" s="820" t="s">
        <v>579</v>
      </c>
      <c r="D9" s="821">
        <v>0</v>
      </c>
      <c r="E9" s="822">
        <v>0</v>
      </c>
    </row>
    <row r="10" spans="2:6">
      <c r="B10" s="236">
        <v>3</v>
      </c>
      <c r="C10" s="816" t="s">
        <v>531</v>
      </c>
      <c r="D10" s="817">
        <v>7.0680200000000006</v>
      </c>
      <c r="E10" s="818">
        <v>4.3651658771395534E-5</v>
      </c>
    </row>
    <row r="11" spans="2:6" ht="25.5">
      <c r="B11" s="236">
        <v>4</v>
      </c>
      <c r="C11" s="816" t="s">
        <v>532</v>
      </c>
      <c r="D11" s="817">
        <v>0</v>
      </c>
      <c r="E11" s="818">
        <v>0</v>
      </c>
    </row>
    <row r="12" spans="2:6">
      <c r="B12" s="236">
        <v>5</v>
      </c>
      <c r="C12" s="816" t="s">
        <v>617</v>
      </c>
      <c r="D12" s="817">
        <v>100477.27827</v>
      </c>
      <c r="E12" s="818">
        <v>0.62054151874507923</v>
      </c>
    </row>
    <row r="13" spans="2:6">
      <c r="B13" s="819" t="s">
        <v>576</v>
      </c>
      <c r="C13" s="820" t="s">
        <v>618</v>
      </c>
      <c r="D13" s="821">
        <v>1313.9550400000001</v>
      </c>
      <c r="E13" s="822">
        <v>1.3077136071193861E-2</v>
      </c>
    </row>
    <row r="14" spans="2:6">
      <c r="B14" s="819" t="s">
        <v>578</v>
      </c>
      <c r="C14" s="820" t="s">
        <v>619</v>
      </c>
      <c r="D14" s="821">
        <v>8620.4993300000006</v>
      </c>
      <c r="E14" s="822">
        <v>8.5795509974257195E-2</v>
      </c>
    </row>
    <row r="15" spans="2:6">
      <c r="B15" s="819" t="s">
        <v>620</v>
      </c>
      <c r="C15" s="820" t="s">
        <v>621</v>
      </c>
      <c r="D15" s="821">
        <v>82600.248500000031</v>
      </c>
      <c r="E15" s="822">
        <v>0.82207888113806926</v>
      </c>
    </row>
    <row r="16" spans="2:6">
      <c r="B16" s="819" t="s">
        <v>622</v>
      </c>
      <c r="C16" s="820" t="s">
        <v>623</v>
      </c>
      <c r="D16" s="821">
        <v>7933.0660200000002</v>
      </c>
      <c r="E16" s="822">
        <v>7.8953830722628321E-2</v>
      </c>
    </row>
    <row r="17" spans="2:5">
      <c r="B17" s="819" t="s">
        <v>624</v>
      </c>
      <c r="C17" s="820" t="s">
        <v>625</v>
      </c>
      <c r="D17" s="821">
        <v>9.5093800000000002</v>
      </c>
      <c r="E17" s="822">
        <v>9.4642093851772483E-5</v>
      </c>
    </row>
    <row r="18" spans="2:5" ht="25.5">
      <c r="B18" s="236">
        <v>6</v>
      </c>
      <c r="C18" s="816" t="s">
        <v>626</v>
      </c>
      <c r="D18" s="817">
        <v>2675.4686400000001</v>
      </c>
      <c r="E18" s="818">
        <v>1.6523530511635461E-2</v>
      </c>
    </row>
    <row r="19" spans="2:5">
      <c r="B19" s="819" t="s">
        <v>581</v>
      </c>
      <c r="C19" s="820" t="s">
        <v>618</v>
      </c>
      <c r="D19" s="821">
        <v>965.23464000000001</v>
      </c>
      <c r="E19" s="822">
        <v>0.36077217485158042</v>
      </c>
    </row>
    <row r="20" spans="2:5">
      <c r="B20" s="819" t="s">
        <v>582</v>
      </c>
      <c r="C20" s="820" t="s">
        <v>619</v>
      </c>
      <c r="D20" s="821">
        <v>1592.7279599999999</v>
      </c>
      <c r="E20" s="822">
        <v>0.59530802797972615</v>
      </c>
    </row>
    <row r="21" spans="2:5">
      <c r="B21" s="819" t="s">
        <v>627</v>
      </c>
      <c r="C21" s="820" t="s">
        <v>621</v>
      </c>
      <c r="D21" s="821">
        <v>1.5669999999999999</v>
      </c>
      <c r="E21" s="822">
        <v>5.8569178370186388E-4</v>
      </c>
    </row>
    <row r="22" spans="2:5">
      <c r="B22" s="819" t="s">
        <v>628</v>
      </c>
      <c r="C22" s="820" t="s">
        <v>623</v>
      </c>
      <c r="D22" s="821">
        <v>65.868040000000008</v>
      </c>
      <c r="E22" s="822">
        <v>2.4619253246040668E-2</v>
      </c>
    </row>
    <row r="23" spans="2:5">
      <c r="B23" s="819" t="s">
        <v>629</v>
      </c>
      <c r="C23" s="820" t="s">
        <v>625</v>
      </c>
      <c r="D23" s="821">
        <v>50.070999999999998</v>
      </c>
      <c r="E23" s="822">
        <v>1.8714852138950879E-2</v>
      </c>
    </row>
    <row r="24" spans="2:5">
      <c r="B24" s="236">
        <v>7</v>
      </c>
      <c r="C24" s="816" t="s">
        <v>554</v>
      </c>
      <c r="D24" s="817">
        <v>22531.914499999995</v>
      </c>
      <c r="E24" s="818">
        <v>0.13915572440658897</v>
      </c>
    </row>
    <row r="25" spans="2:5">
      <c r="B25" s="819" t="s">
        <v>583</v>
      </c>
      <c r="C25" s="820" t="s">
        <v>577</v>
      </c>
      <c r="D25" s="821">
        <v>20000.792769999996</v>
      </c>
      <c r="E25" s="822">
        <v>0.8876650392934875</v>
      </c>
    </row>
    <row r="26" spans="2:5">
      <c r="B26" s="819" t="s">
        <v>584</v>
      </c>
      <c r="C26" s="820" t="s">
        <v>579</v>
      </c>
      <c r="D26" s="821">
        <v>2531.1217299999998</v>
      </c>
      <c r="E26" s="822">
        <v>0.11233496070651255</v>
      </c>
    </row>
    <row r="27" spans="2:5" ht="25.5">
      <c r="B27" s="236">
        <v>8</v>
      </c>
      <c r="C27" s="816" t="s">
        <v>555</v>
      </c>
      <c r="D27" s="817">
        <v>616.20000000000005</v>
      </c>
      <c r="E27" s="818">
        <v>3.8056134723633956E-3</v>
      </c>
    </row>
    <row r="28" spans="2:5">
      <c r="B28" s="236">
        <v>9</v>
      </c>
      <c r="C28" s="816" t="s">
        <v>630</v>
      </c>
      <c r="D28" s="817">
        <v>925.4268800000001</v>
      </c>
      <c r="E28" s="818">
        <v>5.7153797504304179E-3</v>
      </c>
    </row>
    <row r="29" spans="2:5" ht="25.5">
      <c r="B29" s="236">
        <v>10</v>
      </c>
      <c r="C29" s="816" t="s">
        <v>631</v>
      </c>
      <c r="D29" s="817">
        <v>23.504450000000002</v>
      </c>
      <c r="E29" s="818">
        <v>1.4516204410985363E-4</v>
      </c>
    </row>
    <row r="30" spans="2:5">
      <c r="B30" s="236">
        <v>11</v>
      </c>
      <c r="C30" s="816" t="s">
        <v>632</v>
      </c>
      <c r="D30" s="817">
        <v>0.47508999999999996</v>
      </c>
      <c r="E30" s="818">
        <v>2.9341267520044228E-6</v>
      </c>
    </row>
    <row r="31" spans="2:5">
      <c r="B31" s="236">
        <v>12</v>
      </c>
      <c r="C31" s="816" t="s">
        <v>633</v>
      </c>
      <c r="D31" s="817">
        <v>3.1067900000000002</v>
      </c>
      <c r="E31" s="818">
        <v>1.9187344822791097E-5</v>
      </c>
    </row>
    <row r="32" spans="2:5" ht="25.5">
      <c r="B32" s="236">
        <v>13</v>
      </c>
      <c r="C32" s="816" t="s">
        <v>634</v>
      </c>
      <c r="D32" s="817">
        <v>7065.0640000000003</v>
      </c>
      <c r="E32" s="818">
        <v>4.3633402696380427E-2</v>
      </c>
    </row>
    <row r="33" spans="2:5" ht="38.25">
      <c r="B33" s="236">
        <v>14</v>
      </c>
      <c r="C33" s="816" t="s">
        <v>635</v>
      </c>
      <c r="D33" s="817">
        <v>0</v>
      </c>
      <c r="E33" s="818">
        <v>0</v>
      </c>
    </row>
    <row r="34" spans="2:5">
      <c r="B34" s="236">
        <v>15</v>
      </c>
      <c r="C34" s="816" t="s">
        <v>636</v>
      </c>
      <c r="D34" s="817">
        <v>1122.04538</v>
      </c>
      <c r="E34" s="818">
        <v>6.929683568210168E-3</v>
      </c>
    </row>
    <row r="35" spans="2:5" ht="38.25">
      <c r="B35" s="823">
        <v>16</v>
      </c>
      <c r="C35" s="824" t="s">
        <v>637</v>
      </c>
      <c r="D35" s="825">
        <v>160707.12377999999</v>
      </c>
      <c r="E35" s="826">
        <v>0.99251735696517318</v>
      </c>
    </row>
    <row r="36" spans="2:5">
      <c r="B36" s="236">
        <v>17</v>
      </c>
      <c r="C36" s="816" t="s">
        <v>638</v>
      </c>
      <c r="D36" s="817">
        <v>1211.5798599999998</v>
      </c>
      <c r="E36" s="818">
        <v>7.4826430348266075E-3</v>
      </c>
    </row>
    <row r="37" spans="2:5" ht="51.75" thickBot="1">
      <c r="B37" s="827">
        <v>18</v>
      </c>
      <c r="C37" s="828" t="s">
        <v>639</v>
      </c>
      <c r="D37" s="829">
        <v>161918.70364000002</v>
      </c>
      <c r="E37" s="830">
        <v>1</v>
      </c>
    </row>
    <row r="38" spans="2:5">
      <c r="D38" s="831"/>
    </row>
    <row r="40" spans="2:5">
      <c r="D40" s="832"/>
    </row>
    <row r="41" spans="2:5">
      <c r="D41" s="832"/>
    </row>
  </sheetData>
  <mergeCells count="1">
    <mergeCell ref="B3:E3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workbookViewId="0">
      <selection activeCell="B13" sqref="B13"/>
    </sheetView>
  </sheetViews>
  <sheetFormatPr defaultRowHeight="12.75"/>
  <cols>
    <col min="1" max="1" width="9.140625" style="648"/>
    <col min="2" max="2" width="35.7109375" style="648" customWidth="1"/>
    <col min="3" max="3" width="10.140625" style="648" bestFit="1" customWidth="1"/>
    <col min="4" max="4" width="12.85546875" style="648" bestFit="1" customWidth="1"/>
    <col min="5" max="5" width="15" style="648" bestFit="1" customWidth="1"/>
    <col min="6" max="6" width="10.140625" style="648" bestFit="1" customWidth="1"/>
    <col min="7" max="7" width="12.85546875" style="648" bestFit="1" customWidth="1"/>
    <col min="8" max="8" width="12.5703125" style="648" bestFit="1" customWidth="1"/>
    <col min="9" max="9" width="9.140625" style="648"/>
    <col min="10" max="10" width="12.85546875" style="648" bestFit="1" customWidth="1"/>
    <col min="11" max="11" width="12.5703125" style="648" bestFit="1" customWidth="1"/>
    <col min="12" max="12" width="19.140625" style="648" customWidth="1"/>
    <col min="13" max="13" width="19.42578125" style="648" customWidth="1"/>
    <col min="14" max="16384" width="9.140625" style="648"/>
  </cols>
  <sheetData>
    <row r="1" spans="1:11">
      <c r="J1" s="1745" t="s">
        <v>760</v>
      </c>
      <c r="K1" s="1745"/>
    </row>
    <row r="3" spans="1:11" ht="36" customHeight="1">
      <c r="A3" s="649"/>
      <c r="B3" s="1746" t="s">
        <v>641</v>
      </c>
      <c r="C3" s="1746"/>
      <c r="D3" s="1746"/>
      <c r="E3" s="1746"/>
      <c r="F3" s="1746"/>
      <c r="G3" s="1746"/>
      <c r="H3" s="1746"/>
      <c r="I3" s="1746"/>
      <c r="J3" s="1746"/>
      <c r="K3" s="1746"/>
    </row>
    <row r="4" spans="1:11">
      <c r="A4" s="649"/>
    </row>
    <row r="5" spans="1:11" ht="13.5" thickBot="1">
      <c r="A5" s="649"/>
      <c r="J5" s="1747" t="s">
        <v>1</v>
      </c>
      <c r="K5" s="1747"/>
    </row>
    <row r="6" spans="1:11">
      <c r="B6" s="1748" t="s">
        <v>642</v>
      </c>
      <c r="C6" s="1750" t="s">
        <v>478</v>
      </c>
      <c r="D6" s="1751"/>
      <c r="E6" s="1752"/>
      <c r="F6" s="1753" t="s">
        <v>479</v>
      </c>
      <c r="G6" s="1751"/>
      <c r="H6" s="1754"/>
      <c r="I6" s="1750" t="s">
        <v>480</v>
      </c>
      <c r="J6" s="1751"/>
      <c r="K6" s="1754"/>
    </row>
    <row r="7" spans="1:11" ht="41.25" customHeight="1" thickBot="1">
      <c r="B7" s="1749"/>
      <c r="C7" s="650" t="s">
        <v>643</v>
      </c>
      <c r="D7" s="651" t="s">
        <v>890</v>
      </c>
      <c r="E7" s="652" t="s">
        <v>644</v>
      </c>
      <c r="F7" s="653" t="s">
        <v>643</v>
      </c>
      <c r="G7" s="651" t="s">
        <v>890</v>
      </c>
      <c r="H7" s="654" t="s">
        <v>644</v>
      </c>
      <c r="I7" s="650" t="s">
        <v>643</v>
      </c>
      <c r="J7" s="651" t="s">
        <v>890</v>
      </c>
      <c r="K7" s="654" t="s">
        <v>644</v>
      </c>
    </row>
    <row r="8" spans="1:11">
      <c r="B8" s="655" t="s">
        <v>645</v>
      </c>
      <c r="C8" s="656">
        <v>91280</v>
      </c>
      <c r="D8" s="657">
        <v>24456</v>
      </c>
      <c r="E8" s="658">
        <v>95432</v>
      </c>
      <c r="F8" s="659">
        <v>28258</v>
      </c>
      <c r="G8" s="657">
        <v>5815</v>
      </c>
      <c r="H8" s="660">
        <v>32340</v>
      </c>
      <c r="I8" s="656">
        <v>5409</v>
      </c>
      <c r="J8" s="657">
        <v>685</v>
      </c>
      <c r="K8" s="660">
        <v>3494</v>
      </c>
    </row>
    <row r="9" spans="1:11">
      <c r="B9" s="661" t="s">
        <v>646</v>
      </c>
      <c r="C9" s="662">
        <v>55789</v>
      </c>
      <c r="D9" s="663">
        <v>12046</v>
      </c>
      <c r="E9" s="664">
        <v>128876</v>
      </c>
      <c r="F9" s="665">
        <v>25238</v>
      </c>
      <c r="G9" s="663">
        <v>10213</v>
      </c>
      <c r="H9" s="666">
        <v>28287</v>
      </c>
      <c r="I9" s="662">
        <v>926</v>
      </c>
      <c r="J9" s="663">
        <v>308</v>
      </c>
      <c r="K9" s="666">
        <v>5921</v>
      </c>
    </row>
    <row r="10" spans="1:11" ht="25.5">
      <c r="B10" s="661" t="s">
        <v>647</v>
      </c>
      <c r="C10" s="662">
        <v>0</v>
      </c>
      <c r="D10" s="663">
        <v>0</v>
      </c>
      <c r="E10" s="664">
        <v>0</v>
      </c>
      <c r="F10" s="665">
        <v>0</v>
      </c>
      <c r="G10" s="663">
        <v>429</v>
      </c>
      <c r="H10" s="666">
        <v>644</v>
      </c>
      <c r="I10" s="662">
        <v>0</v>
      </c>
      <c r="J10" s="663">
        <v>0</v>
      </c>
      <c r="K10" s="666">
        <v>0</v>
      </c>
    </row>
    <row r="11" spans="1:11">
      <c r="B11" s="667" t="s">
        <v>891</v>
      </c>
      <c r="C11" s="668">
        <v>35491</v>
      </c>
      <c r="D11" s="669">
        <v>12409</v>
      </c>
      <c r="E11" s="670">
        <v>-33444</v>
      </c>
      <c r="F11" s="671">
        <v>3020</v>
      </c>
      <c r="G11" s="669">
        <v>-3969</v>
      </c>
      <c r="H11" s="672">
        <v>4697</v>
      </c>
      <c r="I11" s="668">
        <v>4484</v>
      </c>
      <c r="J11" s="669">
        <v>377</v>
      </c>
      <c r="K11" s="672">
        <v>-2427</v>
      </c>
    </row>
    <row r="12" spans="1:11" ht="26.25" thickBot="1">
      <c r="B12" s="667" t="s">
        <v>648</v>
      </c>
      <c r="C12" s="673">
        <v>113</v>
      </c>
      <c r="D12" s="674">
        <v>19</v>
      </c>
      <c r="E12" s="675">
        <v>227</v>
      </c>
      <c r="F12" s="673">
        <v>-315</v>
      </c>
      <c r="G12" s="674">
        <v>3</v>
      </c>
      <c r="H12" s="676">
        <v>440</v>
      </c>
      <c r="I12" s="675">
        <v>9</v>
      </c>
      <c r="J12" s="674">
        <v>4</v>
      </c>
      <c r="K12" s="676">
        <v>20</v>
      </c>
    </row>
    <row r="13" spans="1:11">
      <c r="B13" s="677" t="s">
        <v>649</v>
      </c>
      <c r="C13" s="1739">
        <v>359</v>
      </c>
      <c r="D13" s="1740"/>
      <c r="E13" s="1740"/>
      <c r="F13" s="1739">
        <v>127</v>
      </c>
      <c r="G13" s="1740"/>
      <c r="H13" s="1741"/>
      <c r="I13" s="1740">
        <v>33</v>
      </c>
      <c r="J13" s="1740"/>
      <c r="K13" s="1741"/>
    </row>
    <row r="14" spans="1:11" ht="26.25" thickBot="1">
      <c r="B14" s="678" t="s">
        <v>650</v>
      </c>
      <c r="C14" s="1742">
        <v>1.2999999999999999E-2</v>
      </c>
      <c r="D14" s="1743"/>
      <c r="E14" s="1744"/>
      <c r="F14" s="1742">
        <v>1.2999999999999999E-2</v>
      </c>
      <c r="G14" s="1743"/>
      <c r="H14" s="1744"/>
      <c r="I14" s="1742">
        <v>8.9999999999999993E-3</v>
      </c>
      <c r="J14" s="1743"/>
      <c r="K14" s="1744"/>
    </row>
    <row r="17" spans="3:11">
      <c r="C17" s="649"/>
      <c r="D17" s="649"/>
      <c r="E17" s="649"/>
      <c r="F17" s="649"/>
      <c r="G17" s="649"/>
      <c r="H17" s="649"/>
      <c r="I17" s="649"/>
      <c r="J17" s="649"/>
      <c r="K17" s="649"/>
    </row>
    <row r="19" spans="3:11">
      <c r="C19" s="649"/>
      <c r="D19" s="649"/>
      <c r="E19" s="649"/>
      <c r="F19" s="649"/>
      <c r="G19" s="649"/>
      <c r="H19" s="649"/>
      <c r="I19" s="649"/>
      <c r="J19" s="649"/>
      <c r="K19" s="649"/>
    </row>
    <row r="21" spans="3:11">
      <c r="C21" s="649"/>
      <c r="D21" s="649"/>
      <c r="E21" s="649"/>
    </row>
  </sheetData>
  <mergeCells count="13">
    <mergeCell ref="J1:K1"/>
    <mergeCell ref="B3:K3"/>
    <mergeCell ref="J5:K5"/>
    <mergeCell ref="B6:B7"/>
    <mergeCell ref="C6:E6"/>
    <mergeCell ref="F6:H6"/>
    <mergeCell ref="I6:K6"/>
    <mergeCell ref="C13:E13"/>
    <mergeCell ref="F13:H13"/>
    <mergeCell ref="I13:K13"/>
    <mergeCell ref="C14:E14"/>
    <mergeCell ref="F14:H14"/>
    <mergeCell ref="I14:K14"/>
  </mergeCells>
  <pageMargins left="0.7" right="0.7" top="0.75" bottom="0.75" header="0.3" footer="0.3"/>
  <pageSetup paperSize="9" scale="87" orientation="landscape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0"/>
  <sheetViews>
    <sheetView topLeftCell="B52" workbookViewId="0">
      <selection activeCell="C62" sqref="C62"/>
    </sheetView>
  </sheetViews>
  <sheetFormatPr defaultRowHeight="14.25"/>
  <cols>
    <col min="1" max="1" width="9.28515625" style="679" customWidth="1"/>
    <col min="2" max="2" width="6.7109375" style="679" customWidth="1"/>
    <col min="3" max="3" width="73.5703125" style="679" customWidth="1"/>
    <col min="4" max="7" width="11.140625" style="679" customWidth="1"/>
    <col min="8" max="8" width="11.28515625" style="679" bestFit="1" customWidth="1"/>
    <col min="9" max="10" width="10.140625" style="680" bestFit="1" customWidth="1"/>
    <col min="11" max="11" width="11.28515625" style="680" bestFit="1" customWidth="1"/>
    <col min="12" max="14" width="9.140625" style="680"/>
    <col min="15" max="15" width="12.28515625" style="680" bestFit="1" customWidth="1"/>
    <col min="16" max="16384" width="9.140625" style="680"/>
  </cols>
  <sheetData>
    <row r="1" spans="2:18" ht="15" customHeight="1">
      <c r="J1" s="1768" t="s">
        <v>640</v>
      </c>
      <c r="K1" s="1768"/>
    </row>
    <row r="2" spans="2:18" ht="15" customHeight="1">
      <c r="J2" s="786"/>
      <c r="K2" s="786"/>
    </row>
    <row r="3" spans="2:18">
      <c r="B3" s="1769" t="s">
        <v>651</v>
      </c>
      <c r="C3" s="1769"/>
      <c r="D3" s="1769"/>
      <c r="E3" s="1769"/>
      <c r="F3" s="1769"/>
      <c r="G3" s="1769"/>
      <c r="H3" s="1769"/>
      <c r="I3" s="1769"/>
      <c r="J3" s="1769"/>
      <c r="K3" s="1769"/>
    </row>
    <row r="4" spans="2:18">
      <c r="B4" s="1029"/>
      <c r="C4" s="1029"/>
      <c r="D4" s="1029"/>
      <c r="E4" s="1029"/>
      <c r="F4" s="1029"/>
      <c r="G4" s="1029"/>
      <c r="H4" s="1029"/>
      <c r="I4" s="1029"/>
      <c r="J4" s="1029"/>
      <c r="K4" s="1029"/>
    </row>
    <row r="5" spans="2:18" ht="15.75" thickBot="1">
      <c r="C5" s="681"/>
      <c r="D5" s="681"/>
      <c r="E5" s="681"/>
      <c r="F5" s="681"/>
      <c r="G5" s="681"/>
      <c r="I5" s="1770" t="s">
        <v>1</v>
      </c>
      <c r="J5" s="1770"/>
      <c r="K5" s="1770"/>
    </row>
    <row r="6" spans="2:18" ht="15" thickBot="1">
      <c r="B6" s="1760" t="s">
        <v>519</v>
      </c>
      <c r="C6" s="1760" t="s">
        <v>458</v>
      </c>
      <c r="D6" s="1771">
        <v>40633</v>
      </c>
      <c r="E6" s="1772"/>
      <c r="F6" s="1772"/>
      <c r="G6" s="1773"/>
      <c r="H6" s="1771">
        <v>40724</v>
      </c>
      <c r="I6" s="1772"/>
      <c r="J6" s="1772"/>
      <c r="K6" s="1773"/>
    </row>
    <row r="7" spans="2:18" ht="26.25" thickBot="1">
      <c r="B7" s="1761"/>
      <c r="C7" s="1761"/>
      <c r="D7" s="682" t="s">
        <v>478</v>
      </c>
      <c r="E7" s="683" t="s">
        <v>479</v>
      </c>
      <c r="F7" s="684" t="s">
        <v>480</v>
      </c>
      <c r="G7" s="685" t="s">
        <v>6</v>
      </c>
      <c r="H7" s="682" t="s">
        <v>478</v>
      </c>
      <c r="I7" s="683" t="s">
        <v>479</v>
      </c>
      <c r="J7" s="684" t="s">
        <v>480</v>
      </c>
      <c r="K7" s="685" t="s">
        <v>6</v>
      </c>
    </row>
    <row r="8" spans="2:18">
      <c r="B8" s="1774" t="s">
        <v>652</v>
      </c>
      <c r="C8" s="1775"/>
      <c r="D8" s="1765"/>
      <c r="E8" s="1766"/>
      <c r="F8" s="1766"/>
      <c r="G8" s="1767"/>
      <c r="H8" s="1765"/>
      <c r="I8" s="1766"/>
      <c r="J8" s="1766"/>
      <c r="K8" s="1767"/>
    </row>
    <row r="9" spans="2:18" ht="25.5">
      <c r="B9" s="686">
        <v>1</v>
      </c>
      <c r="C9" s="687" t="s">
        <v>653</v>
      </c>
      <c r="D9" s="688">
        <v>10979.937</v>
      </c>
      <c r="E9" s="689">
        <v>7587.9872800000003</v>
      </c>
      <c r="F9" s="690">
        <v>4733.8385999999991</v>
      </c>
      <c r="G9" s="691">
        <v>23301.762879999998</v>
      </c>
      <c r="H9" s="688">
        <v>10979.937</v>
      </c>
      <c r="I9" s="689">
        <v>7587.9872800000003</v>
      </c>
      <c r="J9" s="690">
        <v>4733.8385999999991</v>
      </c>
      <c r="K9" s="691">
        <v>23301.762879999998</v>
      </c>
      <c r="O9" s="692"/>
      <c r="Q9" s="692"/>
      <c r="R9" s="692"/>
    </row>
    <row r="10" spans="2:18">
      <c r="B10" s="686" t="s">
        <v>654</v>
      </c>
      <c r="C10" s="687" t="s">
        <v>655</v>
      </c>
      <c r="D10" s="688">
        <v>7806.6980000000003</v>
      </c>
      <c r="E10" s="689">
        <v>6445.7754000000004</v>
      </c>
      <c r="F10" s="690">
        <v>4730.6265999999996</v>
      </c>
      <c r="G10" s="691">
        <v>18983.099999999999</v>
      </c>
      <c r="H10" s="688">
        <v>7806.6980000000003</v>
      </c>
      <c r="I10" s="689">
        <v>6445.7754000000004</v>
      </c>
      <c r="J10" s="690">
        <v>4730.6265999999996</v>
      </c>
      <c r="K10" s="691">
        <v>18983.099999999999</v>
      </c>
      <c r="O10" s="692"/>
      <c r="Q10" s="692"/>
      <c r="R10" s="692"/>
    </row>
    <row r="11" spans="2:18">
      <c r="B11" s="686" t="s">
        <v>656</v>
      </c>
      <c r="C11" s="687" t="s">
        <v>657</v>
      </c>
      <c r="D11" s="688">
        <v>7806.6980000000003</v>
      </c>
      <c r="E11" s="689">
        <v>6442.1814000000004</v>
      </c>
      <c r="F11" s="690">
        <v>4730.6265999999996</v>
      </c>
      <c r="G11" s="691">
        <v>18979.506000000001</v>
      </c>
      <c r="H11" s="688">
        <v>7806.6980000000003</v>
      </c>
      <c r="I11" s="689">
        <v>6442.1814000000004</v>
      </c>
      <c r="J11" s="690">
        <v>4730.6265999999996</v>
      </c>
      <c r="K11" s="691">
        <v>18979.506000000001</v>
      </c>
      <c r="O11" s="692"/>
      <c r="Q11" s="692"/>
      <c r="R11" s="692"/>
    </row>
    <row r="12" spans="2:18">
      <c r="B12" s="686" t="s">
        <v>658</v>
      </c>
      <c r="C12" s="687" t="s">
        <v>659</v>
      </c>
      <c r="D12" s="688">
        <v>0</v>
      </c>
      <c r="E12" s="689">
        <v>3.5939999999999999</v>
      </c>
      <c r="F12" s="690">
        <v>0</v>
      </c>
      <c r="G12" s="691">
        <v>3.5939999999999999</v>
      </c>
      <c r="H12" s="688">
        <v>0</v>
      </c>
      <c r="I12" s="689">
        <v>3.5939999999999999</v>
      </c>
      <c r="J12" s="690">
        <v>0</v>
      </c>
      <c r="K12" s="691">
        <v>3.5939999999999999</v>
      </c>
      <c r="O12" s="692"/>
      <c r="Q12" s="692"/>
      <c r="R12" s="692"/>
    </row>
    <row r="13" spans="2:18">
      <c r="B13" s="686" t="s">
        <v>660</v>
      </c>
      <c r="C13" s="687" t="s">
        <v>661</v>
      </c>
      <c r="D13" s="688">
        <v>3173.239</v>
      </c>
      <c r="E13" s="689">
        <v>1142.2118799999998</v>
      </c>
      <c r="F13" s="690">
        <v>3.2120000000000002</v>
      </c>
      <c r="G13" s="691">
        <v>4318.6628799999999</v>
      </c>
      <c r="H13" s="688">
        <v>3173.239</v>
      </c>
      <c r="I13" s="689">
        <v>1142.2118799999998</v>
      </c>
      <c r="J13" s="690">
        <v>3.2120000000000002</v>
      </c>
      <c r="K13" s="691">
        <v>4318.6628799999999</v>
      </c>
      <c r="O13" s="692"/>
      <c r="Q13" s="692"/>
      <c r="R13" s="692"/>
    </row>
    <row r="14" spans="2:18">
      <c r="B14" s="686" t="s">
        <v>662</v>
      </c>
      <c r="C14" s="687" t="s">
        <v>663</v>
      </c>
      <c r="D14" s="688">
        <v>3173.239</v>
      </c>
      <c r="E14" s="689">
        <v>1142.2118799999998</v>
      </c>
      <c r="F14" s="690">
        <v>2.6880000000000002</v>
      </c>
      <c r="G14" s="691">
        <v>4318.1388799999995</v>
      </c>
      <c r="H14" s="688">
        <v>3173.239</v>
      </c>
      <c r="I14" s="689">
        <v>1142.2118799999998</v>
      </c>
      <c r="J14" s="690">
        <v>3.2120000000000002</v>
      </c>
      <c r="K14" s="691">
        <v>4318.6628799999999</v>
      </c>
      <c r="O14" s="692"/>
      <c r="Q14" s="692"/>
      <c r="R14" s="692"/>
    </row>
    <row r="15" spans="2:18">
      <c r="B15" s="686" t="s">
        <v>664</v>
      </c>
      <c r="C15" s="687" t="s">
        <v>665</v>
      </c>
      <c r="D15" s="688">
        <v>0</v>
      </c>
      <c r="E15" s="689">
        <v>0</v>
      </c>
      <c r="F15" s="690">
        <v>0.52400000000000002</v>
      </c>
      <c r="G15" s="691">
        <v>0.52400000000000002</v>
      </c>
      <c r="H15" s="688">
        <v>0</v>
      </c>
      <c r="I15" s="689">
        <v>0</v>
      </c>
      <c r="J15" s="690">
        <v>0</v>
      </c>
      <c r="K15" s="691">
        <v>0</v>
      </c>
      <c r="O15" s="692"/>
      <c r="Q15" s="692"/>
      <c r="R15" s="692"/>
    </row>
    <row r="16" spans="2:18">
      <c r="B16" s="686">
        <v>2</v>
      </c>
      <c r="C16" s="687" t="s">
        <v>666</v>
      </c>
      <c r="D16" s="688">
        <v>10914.31</v>
      </c>
      <c r="E16" s="689">
        <v>937.17443000000003</v>
      </c>
      <c r="F16" s="690">
        <v>-856.98464000000092</v>
      </c>
      <c r="G16" s="691">
        <v>10994.49979</v>
      </c>
      <c r="H16" s="688">
        <v>11307.803</v>
      </c>
      <c r="I16" s="689">
        <v>1218.36123</v>
      </c>
      <c r="J16" s="690">
        <v>-848.7252100000004</v>
      </c>
      <c r="K16" s="691">
        <v>11677.43902</v>
      </c>
      <c r="L16" s="692"/>
      <c r="O16" s="692"/>
      <c r="Q16" s="692"/>
      <c r="R16" s="692"/>
    </row>
    <row r="17" spans="2:18">
      <c r="B17" s="686" t="s">
        <v>615</v>
      </c>
      <c r="C17" s="687" t="s">
        <v>381</v>
      </c>
      <c r="D17" s="688">
        <v>7402.2240000000002</v>
      </c>
      <c r="E17" s="689">
        <v>1383.2206699999999</v>
      </c>
      <c r="F17" s="690">
        <v>101.24811999999918</v>
      </c>
      <c r="G17" s="691">
        <v>8886.6927899999991</v>
      </c>
      <c r="H17" s="688">
        <v>7526.6859999999997</v>
      </c>
      <c r="I17" s="689">
        <v>1498.6614500000001</v>
      </c>
      <c r="J17" s="690">
        <v>108.17283999999916</v>
      </c>
      <c r="K17" s="691">
        <v>9133.5202899999986</v>
      </c>
      <c r="O17" s="692"/>
      <c r="Q17" s="692"/>
      <c r="R17" s="692"/>
    </row>
    <row r="18" spans="2:18">
      <c r="B18" s="686" t="s">
        <v>616</v>
      </c>
      <c r="C18" s="687" t="s">
        <v>667</v>
      </c>
      <c r="D18" s="688">
        <v>3512.0859999999998</v>
      </c>
      <c r="E18" s="689">
        <v>465.7731</v>
      </c>
      <c r="F18" s="690">
        <v>12.148000000000117</v>
      </c>
      <c r="G18" s="691">
        <v>3990.0071000000003</v>
      </c>
      <c r="H18" s="688">
        <v>3781.1170000000002</v>
      </c>
      <c r="I18" s="689">
        <v>493.91987</v>
      </c>
      <c r="J18" s="690">
        <v>12.148000000000117</v>
      </c>
      <c r="K18" s="691">
        <v>4287.18487</v>
      </c>
      <c r="O18" s="692"/>
      <c r="Q18" s="692"/>
      <c r="R18" s="692"/>
    </row>
    <row r="19" spans="2:18">
      <c r="B19" s="686" t="s">
        <v>668</v>
      </c>
      <c r="C19" s="687" t="s">
        <v>669</v>
      </c>
      <c r="D19" s="688">
        <v>0</v>
      </c>
      <c r="E19" s="689">
        <v>-911.81934000000001</v>
      </c>
      <c r="F19" s="690">
        <v>-970.3807599999999</v>
      </c>
      <c r="G19" s="691">
        <v>-1882.2000999999998</v>
      </c>
      <c r="H19" s="688">
        <v>0</v>
      </c>
      <c r="I19" s="689">
        <v>-774.22008999999991</v>
      </c>
      <c r="J19" s="690">
        <v>-969.04604999999992</v>
      </c>
      <c r="K19" s="691">
        <v>-1743.26614</v>
      </c>
      <c r="O19" s="692"/>
      <c r="Q19" s="692"/>
      <c r="R19" s="692"/>
    </row>
    <row r="20" spans="2:18">
      <c r="B20" s="686" t="s">
        <v>670</v>
      </c>
      <c r="C20" s="687" t="s">
        <v>671</v>
      </c>
      <c r="D20" s="688">
        <v>0</v>
      </c>
      <c r="E20" s="689">
        <v>0</v>
      </c>
      <c r="F20" s="690">
        <v>0</v>
      </c>
      <c r="G20" s="691">
        <v>0</v>
      </c>
      <c r="H20" s="688">
        <v>0</v>
      </c>
      <c r="I20" s="689">
        <v>0</v>
      </c>
      <c r="J20" s="690">
        <v>0</v>
      </c>
      <c r="K20" s="691">
        <v>0</v>
      </c>
      <c r="O20" s="692"/>
      <c r="Q20" s="692"/>
      <c r="R20" s="692"/>
    </row>
    <row r="21" spans="2:18" ht="25.5">
      <c r="B21" s="686" t="s">
        <v>672</v>
      </c>
      <c r="C21" s="687" t="s">
        <v>673</v>
      </c>
      <c r="D21" s="688">
        <v>0</v>
      </c>
      <c r="E21" s="689">
        <v>0</v>
      </c>
      <c r="F21" s="690">
        <v>0</v>
      </c>
      <c r="G21" s="691">
        <v>0</v>
      </c>
      <c r="H21" s="688">
        <v>0</v>
      </c>
      <c r="I21" s="689">
        <v>0</v>
      </c>
      <c r="J21" s="690">
        <v>0</v>
      </c>
      <c r="K21" s="691">
        <v>0</v>
      </c>
      <c r="O21" s="692"/>
      <c r="Q21" s="692"/>
      <c r="R21" s="692"/>
    </row>
    <row r="22" spans="2:18">
      <c r="B22" s="686">
        <v>3</v>
      </c>
      <c r="C22" s="687" t="s">
        <v>674</v>
      </c>
      <c r="D22" s="688">
        <v>0</v>
      </c>
      <c r="E22" s="689">
        <v>0</v>
      </c>
      <c r="F22" s="690">
        <v>0</v>
      </c>
      <c r="G22" s="691">
        <v>0</v>
      </c>
      <c r="H22" s="688">
        <v>0</v>
      </c>
      <c r="I22" s="689">
        <v>0</v>
      </c>
      <c r="J22" s="690">
        <v>0</v>
      </c>
      <c r="K22" s="691">
        <v>0</v>
      </c>
      <c r="O22" s="692"/>
      <c r="Q22" s="692"/>
      <c r="R22" s="692"/>
    </row>
    <row r="23" spans="2:18">
      <c r="B23" s="686" t="s">
        <v>675</v>
      </c>
      <c r="C23" s="687" t="s">
        <v>676</v>
      </c>
      <c r="D23" s="688">
        <v>0</v>
      </c>
      <c r="E23" s="689">
        <v>0</v>
      </c>
      <c r="F23" s="690">
        <v>0</v>
      </c>
      <c r="G23" s="691">
        <v>0</v>
      </c>
      <c r="H23" s="688">
        <v>0</v>
      </c>
      <c r="I23" s="689">
        <v>0</v>
      </c>
      <c r="J23" s="690">
        <v>0</v>
      </c>
      <c r="K23" s="691">
        <v>0</v>
      </c>
      <c r="O23" s="692"/>
      <c r="Q23" s="692"/>
      <c r="R23" s="692"/>
    </row>
    <row r="24" spans="2:18">
      <c r="B24" s="686" t="s">
        <v>677</v>
      </c>
      <c r="C24" s="687" t="s">
        <v>678</v>
      </c>
      <c r="D24" s="688">
        <v>0</v>
      </c>
      <c r="E24" s="689">
        <v>0</v>
      </c>
      <c r="F24" s="690">
        <v>0</v>
      </c>
      <c r="G24" s="691">
        <v>0</v>
      </c>
      <c r="H24" s="688">
        <v>0</v>
      </c>
      <c r="I24" s="689">
        <v>0</v>
      </c>
      <c r="J24" s="690">
        <v>0</v>
      </c>
      <c r="K24" s="691">
        <v>0</v>
      </c>
      <c r="O24" s="692"/>
      <c r="Q24" s="692"/>
      <c r="R24" s="692"/>
    </row>
    <row r="25" spans="2:18">
      <c r="B25" s="686" t="s">
        <v>679</v>
      </c>
      <c r="C25" s="687" t="s">
        <v>680</v>
      </c>
      <c r="D25" s="688">
        <v>0</v>
      </c>
      <c r="E25" s="689">
        <v>0</v>
      </c>
      <c r="F25" s="690">
        <v>0</v>
      </c>
      <c r="G25" s="691">
        <v>0</v>
      </c>
      <c r="H25" s="688">
        <v>0</v>
      </c>
      <c r="I25" s="689">
        <v>0</v>
      </c>
      <c r="J25" s="690">
        <v>0</v>
      </c>
      <c r="K25" s="691">
        <v>0</v>
      </c>
      <c r="O25" s="692"/>
      <c r="Q25" s="692"/>
      <c r="R25" s="692"/>
    </row>
    <row r="26" spans="2:18">
      <c r="B26" s="686">
        <v>4</v>
      </c>
      <c r="C26" s="687" t="s">
        <v>681</v>
      </c>
      <c r="D26" s="688">
        <v>102.379</v>
      </c>
      <c r="E26" s="689">
        <v>490.27815999999996</v>
      </c>
      <c r="F26" s="690">
        <v>137.39425000000006</v>
      </c>
      <c r="G26" s="691">
        <v>730.05141000000003</v>
      </c>
      <c r="H26" s="688">
        <v>76.325000000000003</v>
      </c>
      <c r="I26" s="689">
        <v>701.3879300000001</v>
      </c>
      <c r="J26" s="690">
        <v>178.81458999999984</v>
      </c>
      <c r="K26" s="691">
        <v>956.52751999999987</v>
      </c>
      <c r="O26" s="692"/>
      <c r="Q26" s="692"/>
      <c r="R26" s="692"/>
    </row>
    <row r="27" spans="2:18">
      <c r="B27" s="686" t="s">
        <v>682</v>
      </c>
      <c r="C27" s="687" t="s">
        <v>683</v>
      </c>
      <c r="D27" s="688">
        <v>0</v>
      </c>
      <c r="E27" s="689">
        <v>436.61599999999999</v>
      </c>
      <c r="F27" s="690">
        <v>119.76300000000001</v>
      </c>
      <c r="G27" s="691">
        <v>556.37900000000002</v>
      </c>
      <c r="H27" s="688">
        <v>0</v>
      </c>
      <c r="I27" s="689">
        <v>652.85093999999992</v>
      </c>
      <c r="J27" s="690">
        <v>162.04599999999999</v>
      </c>
      <c r="K27" s="691">
        <v>814.89693999999997</v>
      </c>
      <c r="O27" s="692"/>
      <c r="Q27" s="692"/>
      <c r="R27" s="692"/>
    </row>
    <row r="28" spans="2:18">
      <c r="B28" s="686" t="s">
        <v>684</v>
      </c>
      <c r="C28" s="687" t="s">
        <v>685</v>
      </c>
      <c r="D28" s="688">
        <v>0</v>
      </c>
      <c r="E28" s="689">
        <v>0</v>
      </c>
      <c r="F28" s="690">
        <v>0</v>
      </c>
      <c r="G28" s="691">
        <v>0</v>
      </c>
      <c r="H28" s="688">
        <v>0</v>
      </c>
      <c r="I28" s="689">
        <v>0</v>
      </c>
      <c r="J28" s="690">
        <v>0</v>
      </c>
      <c r="K28" s="691">
        <v>0</v>
      </c>
      <c r="O28" s="692"/>
      <c r="Q28" s="692"/>
      <c r="R28" s="692"/>
    </row>
    <row r="29" spans="2:18">
      <c r="B29" s="686" t="s">
        <v>686</v>
      </c>
      <c r="C29" s="687" t="s">
        <v>687</v>
      </c>
      <c r="D29" s="688">
        <v>59.023000000000003</v>
      </c>
      <c r="E29" s="689">
        <v>49.217369999999995</v>
      </c>
      <c r="F29" s="690">
        <v>17.631250000000016</v>
      </c>
      <c r="G29" s="691">
        <v>125.87162000000001</v>
      </c>
      <c r="H29" s="688">
        <v>52.341999999999999</v>
      </c>
      <c r="I29" s="689">
        <v>45.058870000000006</v>
      </c>
      <c r="J29" s="690">
        <v>16.768589999999989</v>
      </c>
      <c r="K29" s="691">
        <v>114.16945999999999</v>
      </c>
      <c r="O29" s="692"/>
      <c r="Q29" s="692"/>
      <c r="R29" s="692"/>
    </row>
    <row r="30" spans="2:18">
      <c r="B30" s="686" t="s">
        <v>688</v>
      </c>
      <c r="C30" s="687" t="s">
        <v>689</v>
      </c>
      <c r="D30" s="688">
        <v>43.356000000000002</v>
      </c>
      <c r="E30" s="689">
        <v>3.1068000000000002</v>
      </c>
      <c r="F30" s="690">
        <v>0</v>
      </c>
      <c r="G30" s="691">
        <v>46.462800000000001</v>
      </c>
      <c r="H30" s="688">
        <v>23.983000000000001</v>
      </c>
      <c r="I30" s="689">
        <v>3.4729699999999997</v>
      </c>
      <c r="J30" s="690">
        <v>0</v>
      </c>
      <c r="K30" s="691">
        <v>27.455970000000001</v>
      </c>
      <c r="O30" s="692"/>
      <c r="Q30" s="692"/>
      <c r="R30" s="692"/>
    </row>
    <row r="31" spans="2:18" ht="25.5">
      <c r="B31" s="686" t="s">
        <v>690</v>
      </c>
      <c r="C31" s="687" t="s">
        <v>691</v>
      </c>
      <c r="D31" s="688">
        <v>0</v>
      </c>
      <c r="E31" s="689">
        <v>0</v>
      </c>
      <c r="F31" s="690">
        <v>0</v>
      </c>
      <c r="G31" s="691">
        <v>0</v>
      </c>
      <c r="H31" s="688">
        <v>0</v>
      </c>
      <c r="I31" s="689">
        <v>0</v>
      </c>
      <c r="J31" s="690">
        <v>0</v>
      </c>
      <c r="K31" s="691">
        <v>0</v>
      </c>
      <c r="O31" s="692"/>
      <c r="Q31" s="692"/>
      <c r="R31" s="692"/>
    </row>
    <row r="32" spans="2:18" ht="25.5">
      <c r="B32" s="686" t="s">
        <v>692</v>
      </c>
      <c r="C32" s="687" t="s">
        <v>693</v>
      </c>
      <c r="D32" s="688">
        <v>0</v>
      </c>
      <c r="E32" s="689">
        <v>1.33799</v>
      </c>
      <c r="F32" s="690">
        <v>0</v>
      </c>
      <c r="G32" s="691">
        <v>1.33799</v>
      </c>
      <c r="H32" s="688">
        <v>0</v>
      </c>
      <c r="I32" s="689">
        <v>5.1500000000000001E-3</v>
      </c>
      <c r="J32" s="690">
        <v>0</v>
      </c>
      <c r="K32" s="691">
        <v>5.1500000000000001E-3</v>
      </c>
      <c r="O32" s="692"/>
      <c r="Q32" s="692"/>
      <c r="R32" s="692"/>
    </row>
    <row r="33" spans="2:18">
      <c r="B33" s="693">
        <v>5</v>
      </c>
      <c r="C33" s="694" t="s">
        <v>694</v>
      </c>
      <c r="D33" s="695">
        <v>21791.867999999999</v>
      </c>
      <c r="E33" s="696">
        <v>8031.2895499999995</v>
      </c>
      <c r="F33" s="697">
        <v>3738.9357100000057</v>
      </c>
      <c r="G33" s="698">
        <v>33562.093260000009</v>
      </c>
      <c r="H33" s="695">
        <v>22211.415000000001</v>
      </c>
      <c r="I33" s="696">
        <v>8101.3665799999999</v>
      </c>
      <c r="J33" s="697">
        <v>3706.298799999995</v>
      </c>
      <c r="K33" s="698">
        <v>34019.080379999992</v>
      </c>
      <c r="O33" s="692"/>
      <c r="Q33" s="692"/>
      <c r="R33" s="692"/>
    </row>
    <row r="34" spans="2:18" ht="15" thickBot="1">
      <c r="B34" s="699">
        <v>6</v>
      </c>
      <c r="C34" s="700" t="s">
        <v>695</v>
      </c>
      <c r="D34" s="701">
        <v>0</v>
      </c>
      <c r="E34" s="702">
        <v>3.5939999999999999</v>
      </c>
      <c r="F34" s="703">
        <v>0.52400000000000002</v>
      </c>
      <c r="G34" s="704">
        <v>4.1180000000000003</v>
      </c>
      <c r="H34" s="701">
        <v>0</v>
      </c>
      <c r="I34" s="702">
        <v>3.5939999999999999</v>
      </c>
      <c r="J34" s="703">
        <v>0</v>
      </c>
      <c r="K34" s="704">
        <v>3.5939999999999999</v>
      </c>
      <c r="O34" s="692"/>
      <c r="Q34" s="692"/>
      <c r="R34" s="692"/>
    </row>
    <row r="35" spans="2:18" ht="15" thickBot="1">
      <c r="B35" s="705" t="s">
        <v>696</v>
      </c>
      <c r="C35" s="706" t="s">
        <v>652</v>
      </c>
      <c r="D35" s="707">
        <v>21791.867999999999</v>
      </c>
      <c r="E35" s="708">
        <v>8034.8835499999996</v>
      </c>
      <c r="F35" s="709">
        <v>3739.4597100000055</v>
      </c>
      <c r="G35" s="710">
        <v>33566.211260000004</v>
      </c>
      <c r="H35" s="707">
        <v>22211.415000000001</v>
      </c>
      <c r="I35" s="708">
        <v>8104.9605799999999</v>
      </c>
      <c r="J35" s="709">
        <v>3706.298799999995</v>
      </c>
      <c r="K35" s="710">
        <v>34022.674379999997</v>
      </c>
      <c r="O35" s="692"/>
      <c r="Q35" s="692"/>
      <c r="R35" s="692"/>
    </row>
    <row r="36" spans="2:18">
      <c r="B36" s="1758" t="s">
        <v>697</v>
      </c>
      <c r="C36" s="1759"/>
      <c r="D36" s="1755"/>
      <c r="E36" s="1756"/>
      <c r="F36" s="1756"/>
      <c r="G36" s="1757"/>
      <c r="H36" s="1755"/>
      <c r="I36" s="1756"/>
      <c r="J36" s="1756"/>
      <c r="K36" s="1757"/>
      <c r="O36" s="692"/>
      <c r="Q36" s="692"/>
      <c r="R36" s="692"/>
    </row>
    <row r="37" spans="2:18">
      <c r="B37" s="686">
        <v>7</v>
      </c>
      <c r="C37" s="687" t="s">
        <v>698</v>
      </c>
      <c r="D37" s="688">
        <v>90.977999999999994</v>
      </c>
      <c r="E37" s="689">
        <v>50.631999999999998</v>
      </c>
      <c r="F37" s="690">
        <v>0</v>
      </c>
      <c r="G37" s="691">
        <v>141.61000000000001</v>
      </c>
      <c r="H37" s="688">
        <v>90.977999999999994</v>
      </c>
      <c r="I37" s="689">
        <v>50.631999999999998</v>
      </c>
      <c r="J37" s="690">
        <v>0</v>
      </c>
      <c r="K37" s="691">
        <v>141.61000000000001</v>
      </c>
      <c r="O37" s="692"/>
      <c r="Q37" s="692"/>
      <c r="R37" s="692"/>
    </row>
    <row r="38" spans="2:18">
      <c r="B38" s="686" t="s">
        <v>583</v>
      </c>
      <c r="C38" s="687" t="s">
        <v>699</v>
      </c>
      <c r="D38" s="688">
        <v>90.977999999999994</v>
      </c>
      <c r="E38" s="689">
        <v>15.542</v>
      </c>
      <c r="F38" s="690">
        <v>0</v>
      </c>
      <c r="G38" s="691">
        <v>106.52</v>
      </c>
      <c r="H38" s="688">
        <v>90.977999999999994</v>
      </c>
      <c r="I38" s="689">
        <v>15.542</v>
      </c>
      <c r="J38" s="690">
        <v>0</v>
      </c>
      <c r="K38" s="691">
        <v>106.52</v>
      </c>
      <c r="O38" s="692"/>
      <c r="Q38" s="692"/>
      <c r="R38" s="692"/>
    </row>
    <row r="39" spans="2:18" s="679" customFormat="1">
      <c r="B39" s="686" t="s">
        <v>584</v>
      </c>
      <c r="C39" s="687" t="s">
        <v>700</v>
      </c>
      <c r="D39" s="688">
        <v>0</v>
      </c>
      <c r="E39" s="689">
        <v>35.090000000000003</v>
      </c>
      <c r="F39" s="690">
        <v>0</v>
      </c>
      <c r="G39" s="691">
        <v>35.090000000000003</v>
      </c>
      <c r="H39" s="688">
        <v>0</v>
      </c>
      <c r="I39" s="689">
        <v>35.090000000000003</v>
      </c>
      <c r="J39" s="690">
        <v>0</v>
      </c>
      <c r="K39" s="691">
        <v>35.090000000000003</v>
      </c>
      <c r="O39" s="692"/>
      <c r="Q39" s="692"/>
      <c r="R39" s="692"/>
    </row>
    <row r="40" spans="2:18" s="679" customFormat="1">
      <c r="B40" s="686">
        <v>8</v>
      </c>
      <c r="C40" s="687" t="s">
        <v>383</v>
      </c>
      <c r="D40" s="688">
        <v>40.114400000000003</v>
      </c>
      <c r="E40" s="689">
        <v>7.5979999999999999</v>
      </c>
      <c r="F40" s="690">
        <v>5.9160000000000004</v>
      </c>
      <c r="G40" s="691">
        <v>53.628399999999999</v>
      </c>
      <c r="H40" s="688">
        <v>40.468000000000004</v>
      </c>
      <c r="I40" s="689">
        <v>7.9939999999999998</v>
      </c>
      <c r="J40" s="690">
        <v>6.9450000000000003</v>
      </c>
      <c r="K40" s="691">
        <v>55.406999999999996</v>
      </c>
      <c r="O40" s="692"/>
      <c r="Q40" s="692"/>
      <c r="R40" s="692"/>
    </row>
    <row r="41" spans="2:18" s="679" customFormat="1">
      <c r="B41" s="686">
        <v>9</v>
      </c>
      <c r="C41" s="687" t="s">
        <v>701</v>
      </c>
      <c r="D41" s="688">
        <v>0</v>
      </c>
      <c r="E41" s="689">
        <v>184.54859999999999</v>
      </c>
      <c r="F41" s="690">
        <v>0</v>
      </c>
      <c r="G41" s="691">
        <v>184.54859999999999</v>
      </c>
      <c r="H41" s="688">
        <v>0</v>
      </c>
      <c r="I41" s="689">
        <v>184.86</v>
      </c>
      <c r="J41" s="690">
        <v>0</v>
      </c>
      <c r="K41" s="691">
        <v>184.86</v>
      </c>
      <c r="O41" s="692"/>
      <c r="Q41" s="692"/>
      <c r="R41" s="692"/>
    </row>
    <row r="42" spans="2:18" s="679" customFormat="1">
      <c r="B42" s="686">
        <v>10</v>
      </c>
      <c r="C42" s="687" t="s">
        <v>702</v>
      </c>
      <c r="D42" s="688">
        <v>4512.5169999999998</v>
      </c>
      <c r="E42" s="689">
        <v>1857.7891000000002</v>
      </c>
      <c r="F42" s="690">
        <v>147.03229999999934</v>
      </c>
      <c r="G42" s="691">
        <v>6517.3383999999996</v>
      </c>
      <c r="H42" s="688">
        <v>4600.2640000000001</v>
      </c>
      <c r="I42" s="689">
        <v>1860.924</v>
      </c>
      <c r="J42" s="690">
        <v>136.11090000000038</v>
      </c>
      <c r="K42" s="691">
        <v>6597.2989000000007</v>
      </c>
      <c r="O42" s="692"/>
      <c r="Q42" s="692"/>
      <c r="R42" s="692"/>
    </row>
    <row r="43" spans="2:18" s="679" customFormat="1" ht="26.25" thickBot="1">
      <c r="B43" s="699">
        <v>11</v>
      </c>
      <c r="C43" s="700" t="s">
        <v>703</v>
      </c>
      <c r="D43" s="701">
        <v>4512.5169999999998</v>
      </c>
      <c r="E43" s="702">
        <v>1381.9016000000001</v>
      </c>
      <c r="F43" s="703">
        <v>147.03229999999934</v>
      </c>
      <c r="G43" s="704">
        <v>6041.4508999999998</v>
      </c>
      <c r="H43" s="701">
        <v>4600.2640000000001</v>
      </c>
      <c r="I43" s="702">
        <v>1278.8995</v>
      </c>
      <c r="J43" s="703">
        <v>136.11090000000038</v>
      </c>
      <c r="K43" s="704">
        <v>6015.2744000000002</v>
      </c>
      <c r="O43" s="692"/>
      <c r="Q43" s="692"/>
      <c r="R43" s="692"/>
    </row>
    <row r="44" spans="2:18" s="679" customFormat="1" ht="15" thickBot="1">
      <c r="B44" s="705" t="s">
        <v>704</v>
      </c>
      <c r="C44" s="706" t="s">
        <v>697</v>
      </c>
      <c r="D44" s="711">
        <v>4643.6094000000003</v>
      </c>
      <c r="E44" s="712">
        <v>1624.6802</v>
      </c>
      <c r="F44" s="713">
        <v>152.94830000000005</v>
      </c>
      <c r="G44" s="714">
        <v>6421.2379000000001</v>
      </c>
      <c r="H44" s="711">
        <v>4731.71</v>
      </c>
      <c r="I44" s="712">
        <v>1522.3855000000001</v>
      </c>
      <c r="J44" s="713">
        <v>143.05590000000038</v>
      </c>
      <c r="K44" s="714">
        <v>6397.1514000000006</v>
      </c>
      <c r="O44" s="692"/>
      <c r="Q44" s="692"/>
      <c r="R44" s="692"/>
    </row>
    <row r="45" spans="2:18" s="679" customFormat="1">
      <c r="B45" s="1758" t="s">
        <v>895</v>
      </c>
      <c r="C45" s="1759"/>
      <c r="D45" s="1755"/>
      <c r="E45" s="1756"/>
      <c r="F45" s="1756"/>
      <c r="G45" s="1757"/>
      <c r="H45" s="1755"/>
      <c r="I45" s="1756"/>
      <c r="J45" s="1756"/>
      <c r="K45" s="1757"/>
      <c r="O45" s="692"/>
      <c r="Q45" s="692"/>
      <c r="R45" s="692"/>
    </row>
    <row r="46" spans="2:18" s="679" customFormat="1" ht="25.5">
      <c r="B46" s="686">
        <v>12</v>
      </c>
      <c r="C46" s="687" t="s">
        <v>705</v>
      </c>
      <c r="D46" s="688">
        <v>44.508000000000003</v>
      </c>
      <c r="E46" s="689">
        <v>21.696999999999999</v>
      </c>
      <c r="F46" s="690">
        <v>255.90232999999995</v>
      </c>
      <c r="G46" s="691">
        <v>322.10732999999993</v>
      </c>
      <c r="H46" s="688">
        <v>44.508000000000003</v>
      </c>
      <c r="I46" s="689">
        <v>25.003</v>
      </c>
      <c r="J46" s="690">
        <v>255.90232999999995</v>
      </c>
      <c r="K46" s="691">
        <v>325.41332999999997</v>
      </c>
      <c r="O46" s="692"/>
      <c r="Q46" s="692"/>
      <c r="R46" s="692"/>
    </row>
    <row r="47" spans="2:18" s="679" customFormat="1" ht="25.5">
      <c r="B47" s="686">
        <v>13</v>
      </c>
      <c r="C47" s="687" t="s">
        <v>706</v>
      </c>
      <c r="D47" s="688">
        <v>0</v>
      </c>
      <c r="E47" s="689">
        <v>0</v>
      </c>
      <c r="F47" s="690">
        <v>0</v>
      </c>
      <c r="G47" s="691">
        <v>0</v>
      </c>
      <c r="H47" s="688">
        <v>0</v>
      </c>
      <c r="I47" s="689">
        <v>0</v>
      </c>
      <c r="J47" s="690">
        <v>0</v>
      </c>
      <c r="K47" s="691">
        <v>0</v>
      </c>
      <c r="O47" s="692"/>
      <c r="Q47" s="692"/>
      <c r="R47" s="692"/>
    </row>
    <row r="48" spans="2:18" s="679" customFormat="1" ht="25.5">
      <c r="B48" s="686">
        <v>14</v>
      </c>
      <c r="C48" s="687" t="s">
        <v>707</v>
      </c>
      <c r="D48" s="688">
        <v>0</v>
      </c>
      <c r="E48" s="689">
        <v>0</v>
      </c>
      <c r="F48" s="690">
        <v>0</v>
      </c>
      <c r="G48" s="691">
        <v>0</v>
      </c>
      <c r="H48" s="688">
        <v>0</v>
      </c>
      <c r="I48" s="689">
        <v>0</v>
      </c>
      <c r="J48" s="690">
        <v>0</v>
      </c>
      <c r="K48" s="691">
        <v>0</v>
      </c>
      <c r="O48" s="692"/>
      <c r="Q48" s="692"/>
      <c r="R48" s="692"/>
    </row>
    <row r="49" spans="2:18" s="679" customFormat="1" ht="25.5">
      <c r="B49" s="686">
        <v>15</v>
      </c>
      <c r="C49" s="687" t="s">
        <v>892</v>
      </c>
      <c r="D49" s="688">
        <v>206.042</v>
      </c>
      <c r="E49" s="689">
        <v>0.23799999999999999</v>
      </c>
      <c r="F49" s="690">
        <v>7.367</v>
      </c>
      <c r="G49" s="691">
        <v>213.64699999999999</v>
      </c>
      <c r="H49" s="688">
        <v>194.89400000000001</v>
      </c>
      <c r="I49" s="689">
        <v>0.23799999999999999</v>
      </c>
      <c r="J49" s="690">
        <v>7.367</v>
      </c>
      <c r="K49" s="691">
        <v>202.499</v>
      </c>
      <c r="O49" s="692"/>
      <c r="Q49" s="692"/>
      <c r="R49" s="692"/>
    </row>
    <row r="50" spans="2:18" s="679" customFormat="1" ht="25.5">
      <c r="B50" s="686">
        <v>16</v>
      </c>
      <c r="C50" s="687" t="s">
        <v>893</v>
      </c>
      <c r="D50" s="688">
        <v>0</v>
      </c>
      <c r="E50" s="689">
        <v>0</v>
      </c>
      <c r="F50" s="690">
        <v>0</v>
      </c>
      <c r="G50" s="691">
        <v>0</v>
      </c>
      <c r="H50" s="688">
        <v>0</v>
      </c>
      <c r="I50" s="689">
        <v>0</v>
      </c>
      <c r="J50" s="690">
        <v>0</v>
      </c>
      <c r="K50" s="691">
        <v>0</v>
      </c>
      <c r="O50" s="692"/>
      <c r="Q50" s="692"/>
      <c r="R50" s="692"/>
    </row>
    <row r="51" spans="2:18" s="679" customFormat="1">
      <c r="B51" s="686">
        <v>17</v>
      </c>
      <c r="C51" s="687" t="s">
        <v>708</v>
      </c>
      <c r="D51" s="688">
        <v>0</v>
      </c>
      <c r="E51" s="689">
        <v>0</v>
      </c>
      <c r="F51" s="690">
        <v>0</v>
      </c>
      <c r="G51" s="691">
        <v>0</v>
      </c>
      <c r="H51" s="688">
        <v>0</v>
      </c>
      <c r="I51" s="689">
        <v>0</v>
      </c>
      <c r="J51" s="690">
        <v>0</v>
      </c>
      <c r="K51" s="691">
        <v>0</v>
      </c>
      <c r="O51" s="692"/>
      <c r="Q51" s="692"/>
      <c r="R51" s="692"/>
    </row>
    <row r="52" spans="2:18" s="679" customFormat="1" ht="15" thickBot="1">
      <c r="B52" s="715">
        <v>18</v>
      </c>
      <c r="C52" s="716" t="s">
        <v>709</v>
      </c>
      <c r="D52" s="688">
        <v>0</v>
      </c>
      <c r="E52" s="689">
        <v>0</v>
      </c>
      <c r="F52" s="690">
        <v>0</v>
      </c>
      <c r="G52" s="691">
        <v>0</v>
      </c>
      <c r="H52" s="688">
        <v>0</v>
      </c>
      <c r="I52" s="689">
        <v>0</v>
      </c>
      <c r="J52" s="690">
        <v>0</v>
      </c>
      <c r="K52" s="691">
        <v>0</v>
      </c>
      <c r="O52" s="692"/>
      <c r="Q52" s="692"/>
      <c r="R52" s="692"/>
    </row>
    <row r="53" spans="2:18" s="679" customFormat="1" ht="26.25" thickBot="1">
      <c r="B53" s="705" t="s">
        <v>710</v>
      </c>
      <c r="C53" s="706" t="s">
        <v>895</v>
      </c>
      <c r="D53" s="711">
        <v>250.55</v>
      </c>
      <c r="E53" s="712">
        <v>21.934999999999999</v>
      </c>
      <c r="F53" s="713">
        <v>263.26932999999997</v>
      </c>
      <c r="G53" s="714">
        <v>535.75432999999998</v>
      </c>
      <c r="H53" s="711">
        <v>239.40199999999999</v>
      </c>
      <c r="I53" s="712">
        <v>25.241</v>
      </c>
      <c r="J53" s="713">
        <v>263.26932999999997</v>
      </c>
      <c r="K53" s="714">
        <v>527.91233</v>
      </c>
      <c r="O53" s="692"/>
      <c r="Q53" s="692"/>
      <c r="R53" s="692"/>
    </row>
    <row r="54" spans="2:18" s="679" customFormat="1" ht="15" thickBot="1">
      <c r="B54" s="705" t="s">
        <v>711</v>
      </c>
      <c r="C54" s="706" t="s">
        <v>712</v>
      </c>
      <c r="D54" s="711">
        <v>21589.3125</v>
      </c>
      <c r="E54" s="712">
        <v>8013.0675499999998</v>
      </c>
      <c r="F54" s="713">
        <v>3592.4646800000005</v>
      </c>
      <c r="G54" s="714">
        <v>33194.844729999997</v>
      </c>
      <c r="H54" s="711">
        <v>22021.816999999999</v>
      </c>
      <c r="I54" s="712">
        <v>8079.8385799999996</v>
      </c>
      <c r="J54" s="713">
        <v>3548.3303700000029</v>
      </c>
      <c r="K54" s="714">
        <v>33649.985950000002</v>
      </c>
      <c r="O54" s="692"/>
      <c r="Q54" s="692"/>
      <c r="R54" s="692"/>
    </row>
    <row r="55" spans="2:18" s="679" customFormat="1" ht="15" thickBot="1">
      <c r="B55" s="705" t="s">
        <v>713</v>
      </c>
      <c r="C55" s="717" t="s">
        <v>714</v>
      </c>
      <c r="D55" s="711">
        <v>4595.6149000000005</v>
      </c>
      <c r="E55" s="712">
        <v>1624.5611999999999</v>
      </c>
      <c r="F55" s="713">
        <v>36.674000000000234</v>
      </c>
      <c r="G55" s="714">
        <v>6256.8501000000006</v>
      </c>
      <c r="H55" s="711">
        <v>4681.9059999999999</v>
      </c>
      <c r="I55" s="712">
        <v>1522.2665</v>
      </c>
      <c r="J55" s="713">
        <v>37.755000000000003</v>
      </c>
      <c r="K55" s="714">
        <v>6241.9274999999998</v>
      </c>
      <c r="O55" s="692"/>
      <c r="Q55" s="692"/>
      <c r="R55" s="692"/>
    </row>
    <row r="56" spans="2:18" s="679" customFormat="1" ht="15" thickBot="1">
      <c r="B56" s="718"/>
      <c r="C56" s="719" t="s">
        <v>715</v>
      </c>
      <c r="D56" s="1762"/>
      <c r="E56" s="1763"/>
      <c r="F56" s="1763"/>
      <c r="G56" s="1764"/>
      <c r="H56" s="1762"/>
      <c r="I56" s="1763"/>
      <c r="J56" s="1763"/>
      <c r="K56" s="1764"/>
      <c r="O56" s="692"/>
      <c r="Q56" s="692"/>
      <c r="R56" s="692"/>
    </row>
    <row r="57" spans="2:18" s="679" customFormat="1">
      <c r="B57" s="686">
        <v>19</v>
      </c>
      <c r="C57" s="720" t="s">
        <v>896</v>
      </c>
      <c r="D57" s="688">
        <v>0</v>
      </c>
      <c r="E57" s="689">
        <v>0</v>
      </c>
      <c r="F57" s="690">
        <v>0</v>
      </c>
      <c r="G57" s="691">
        <v>0</v>
      </c>
      <c r="H57" s="688">
        <v>0</v>
      </c>
      <c r="I57" s="689">
        <v>0</v>
      </c>
      <c r="J57" s="690">
        <v>0</v>
      </c>
      <c r="K57" s="691">
        <v>0</v>
      </c>
      <c r="O57" s="692"/>
      <c r="Q57" s="692"/>
      <c r="R57" s="692"/>
    </row>
    <row r="58" spans="2:18" s="679" customFormat="1">
      <c r="B58" s="686">
        <v>20</v>
      </c>
      <c r="C58" s="721" t="s">
        <v>716</v>
      </c>
      <c r="D58" s="695">
        <v>4595.6149000000005</v>
      </c>
      <c r="E58" s="696">
        <v>1624.5611999999999</v>
      </c>
      <c r="F58" s="697">
        <v>36.674000000000234</v>
      </c>
      <c r="G58" s="698">
        <v>6256.8501000000006</v>
      </c>
      <c r="H58" s="695">
        <v>4681.9059999999999</v>
      </c>
      <c r="I58" s="696">
        <v>1522.2665</v>
      </c>
      <c r="J58" s="697">
        <v>37.755000000000003</v>
      </c>
      <c r="K58" s="698">
        <v>6241.9274999999998</v>
      </c>
      <c r="O58" s="692"/>
      <c r="Q58" s="692"/>
      <c r="R58" s="692"/>
    </row>
    <row r="59" spans="2:18" s="679" customFormat="1">
      <c r="B59" s="686">
        <v>21</v>
      </c>
      <c r="C59" s="721" t="s">
        <v>894</v>
      </c>
      <c r="D59" s="695">
        <v>4595.6149000000005</v>
      </c>
      <c r="E59" s="696">
        <v>1624.5611999999999</v>
      </c>
      <c r="F59" s="697">
        <v>36.674000000000234</v>
      </c>
      <c r="G59" s="698">
        <v>6256.8501000000006</v>
      </c>
      <c r="H59" s="695">
        <v>4681.9059999999999</v>
      </c>
      <c r="I59" s="696">
        <v>1522.2665</v>
      </c>
      <c r="J59" s="697">
        <v>37.755000000000003</v>
      </c>
      <c r="K59" s="698">
        <v>6241.9274999999998</v>
      </c>
      <c r="O59" s="692"/>
      <c r="Q59" s="692"/>
      <c r="R59" s="692"/>
    </row>
    <row r="60" spans="2:18" s="679" customFormat="1">
      <c r="B60" s="686" t="s">
        <v>717</v>
      </c>
      <c r="C60" s="721" t="s">
        <v>718</v>
      </c>
      <c r="D60" s="695">
        <v>4595.6149000000005</v>
      </c>
      <c r="E60" s="696">
        <v>1624.5611999999999</v>
      </c>
      <c r="F60" s="697">
        <v>36.674000000000234</v>
      </c>
      <c r="G60" s="698">
        <v>6256.8501000000006</v>
      </c>
      <c r="H60" s="695">
        <v>4681.9059999999999</v>
      </c>
      <c r="I60" s="696">
        <v>1522.2665</v>
      </c>
      <c r="J60" s="697">
        <v>37.755000000000003</v>
      </c>
      <c r="K60" s="698">
        <v>6241.9274999999998</v>
      </c>
      <c r="O60" s="692"/>
      <c r="Q60" s="692"/>
      <c r="R60" s="692"/>
    </row>
    <row r="61" spans="2:18" s="679" customFormat="1">
      <c r="B61" s="686" t="s">
        <v>719</v>
      </c>
      <c r="C61" s="721" t="s">
        <v>720</v>
      </c>
      <c r="D61" s="688">
        <v>0</v>
      </c>
      <c r="E61" s="689">
        <v>0</v>
      </c>
      <c r="F61" s="690">
        <v>0</v>
      </c>
      <c r="G61" s="691">
        <v>0</v>
      </c>
      <c r="H61" s="688">
        <v>0</v>
      </c>
      <c r="I61" s="689">
        <v>0</v>
      </c>
      <c r="J61" s="690">
        <v>0</v>
      </c>
      <c r="K61" s="691">
        <v>0</v>
      </c>
      <c r="O61" s="692"/>
      <c r="Q61" s="692"/>
      <c r="R61" s="692"/>
    </row>
    <row r="62" spans="2:18" s="679" customFormat="1">
      <c r="B62" s="686">
        <v>22</v>
      </c>
      <c r="C62" s="721" t="s">
        <v>721</v>
      </c>
      <c r="D62" s="695">
        <v>7808.2499114582397</v>
      </c>
      <c r="E62" s="696">
        <v>3488.5737022695198</v>
      </c>
      <c r="F62" s="697">
        <v>3068.1364493220785</v>
      </c>
      <c r="G62" s="698">
        <v>14364.960063049837</v>
      </c>
      <c r="H62" s="695">
        <v>8013.9654082164079</v>
      </c>
      <c r="I62" s="696">
        <v>3365.1533386987194</v>
      </c>
      <c r="J62" s="697">
        <v>2974.5167440573605</v>
      </c>
      <c r="K62" s="698">
        <v>14353.635490972487</v>
      </c>
      <c r="O62" s="692"/>
      <c r="Q62" s="692"/>
      <c r="R62" s="692"/>
    </row>
    <row r="63" spans="2:18" s="679" customFormat="1">
      <c r="B63" s="686" t="s">
        <v>722</v>
      </c>
      <c r="C63" s="721" t="s">
        <v>723</v>
      </c>
      <c r="D63" s="695">
        <v>11712.374867187358</v>
      </c>
      <c r="E63" s="696">
        <v>5232.860553404279</v>
      </c>
      <c r="F63" s="697">
        <v>4602.2046739831194</v>
      </c>
      <c r="G63" s="698">
        <v>21547.440094574758</v>
      </c>
      <c r="H63" s="695">
        <v>12020.948112324611</v>
      </c>
      <c r="I63" s="696">
        <v>5047.7300080480791</v>
      </c>
      <c r="J63" s="697">
        <v>4461.7751160860389</v>
      </c>
      <c r="K63" s="698">
        <v>21530.453236458728</v>
      </c>
      <c r="O63" s="692"/>
      <c r="Q63" s="692"/>
      <c r="R63" s="692"/>
    </row>
    <row r="64" spans="2:18" s="679" customFormat="1">
      <c r="B64" s="715" t="s">
        <v>724</v>
      </c>
      <c r="C64" s="721" t="s">
        <v>725</v>
      </c>
      <c r="D64" s="695">
        <v>19520.624778645601</v>
      </c>
      <c r="E64" s="696">
        <v>8721.4342556737993</v>
      </c>
      <c r="F64" s="697">
        <v>7670.3411233051938</v>
      </c>
      <c r="G64" s="698">
        <v>35912.400157624594</v>
      </c>
      <c r="H64" s="695">
        <v>20034.913520541017</v>
      </c>
      <c r="I64" s="696">
        <v>8412.8833467467994</v>
      </c>
      <c r="J64" s="697">
        <v>7436.2918601434085</v>
      </c>
      <c r="K64" s="698">
        <v>35884.088727431226</v>
      </c>
      <c r="O64" s="692"/>
      <c r="Q64" s="692"/>
      <c r="R64" s="692"/>
    </row>
    <row r="65" spans="2:18" s="679" customFormat="1" ht="15" thickBot="1">
      <c r="B65" s="722" t="s">
        <v>726</v>
      </c>
      <c r="C65" s="723" t="s">
        <v>727</v>
      </c>
      <c r="D65" s="688">
        <v>0</v>
      </c>
      <c r="E65" s="689">
        <v>0</v>
      </c>
      <c r="F65" s="690">
        <v>0</v>
      </c>
      <c r="G65" s="691">
        <v>0</v>
      </c>
      <c r="H65" s="688">
        <v>0</v>
      </c>
      <c r="I65" s="689">
        <v>0</v>
      </c>
      <c r="J65" s="690">
        <v>0</v>
      </c>
      <c r="K65" s="691">
        <v>0</v>
      </c>
      <c r="O65" s="692"/>
      <c r="Q65" s="692"/>
      <c r="R65" s="692"/>
    </row>
    <row r="66" spans="2:18" s="679" customFormat="1" ht="15" thickBot="1">
      <c r="B66" s="718"/>
      <c r="C66" s="719" t="s">
        <v>728</v>
      </c>
      <c r="D66" s="1762"/>
      <c r="E66" s="1763"/>
      <c r="F66" s="1763"/>
      <c r="G66" s="1764"/>
      <c r="H66" s="1762"/>
      <c r="I66" s="1763"/>
      <c r="J66" s="1763"/>
      <c r="K66" s="1764"/>
      <c r="O66" s="692"/>
      <c r="Q66" s="692"/>
      <c r="R66" s="692"/>
    </row>
    <row r="67" spans="2:18" s="679" customFormat="1">
      <c r="B67" s="724" t="s">
        <v>729</v>
      </c>
      <c r="C67" s="725" t="s">
        <v>730</v>
      </c>
      <c r="D67" s="726">
        <v>21589.3125</v>
      </c>
      <c r="E67" s="727">
        <v>8013.0675499999998</v>
      </c>
      <c r="F67" s="728">
        <v>3592.4646800000005</v>
      </c>
      <c r="G67" s="729">
        <v>33194.844729999997</v>
      </c>
      <c r="H67" s="726">
        <v>22021.816999999999</v>
      </c>
      <c r="I67" s="727">
        <v>8079.8385799999996</v>
      </c>
      <c r="J67" s="728">
        <v>3548.3303700000029</v>
      </c>
      <c r="K67" s="729">
        <v>33649.985950000002</v>
      </c>
      <c r="O67" s="692"/>
      <c r="Q67" s="692"/>
      <c r="R67" s="692"/>
    </row>
    <row r="68" spans="2:18" s="679" customFormat="1">
      <c r="B68" s="730" t="s">
        <v>731</v>
      </c>
      <c r="C68" s="731" t="s">
        <v>718</v>
      </c>
      <c r="D68" s="695">
        <v>4595.6149000000005</v>
      </c>
      <c r="E68" s="696">
        <v>1624.5611999999999</v>
      </c>
      <c r="F68" s="697">
        <v>36.674000000000234</v>
      </c>
      <c r="G68" s="698">
        <v>6256.8501000000006</v>
      </c>
      <c r="H68" s="695">
        <v>4681.9059999999999</v>
      </c>
      <c r="I68" s="696">
        <v>1522.2665</v>
      </c>
      <c r="J68" s="697">
        <v>37.755000000000003</v>
      </c>
      <c r="K68" s="698">
        <v>6241.9274999999998</v>
      </c>
      <c r="O68" s="692"/>
      <c r="Q68" s="692"/>
      <c r="R68" s="692"/>
    </row>
    <row r="69" spans="2:18" s="679" customFormat="1" ht="15" thickBot="1">
      <c r="B69" s="722" t="s">
        <v>732</v>
      </c>
      <c r="C69" s="732" t="s">
        <v>720</v>
      </c>
      <c r="D69" s="688">
        <v>0</v>
      </c>
      <c r="E69" s="689">
        <v>0</v>
      </c>
      <c r="F69" s="690">
        <v>0</v>
      </c>
      <c r="G69" s="691">
        <v>0</v>
      </c>
      <c r="H69" s="688">
        <v>0</v>
      </c>
      <c r="I69" s="689">
        <v>0</v>
      </c>
      <c r="J69" s="690">
        <v>0</v>
      </c>
      <c r="K69" s="691">
        <v>0</v>
      </c>
      <c r="O69" s="692"/>
      <c r="Q69" s="692"/>
      <c r="R69" s="692"/>
    </row>
    <row r="70" spans="2:18" s="679" customFormat="1" ht="15" thickBot="1">
      <c r="B70" s="733" t="s">
        <v>733</v>
      </c>
      <c r="C70" s="734" t="s">
        <v>734</v>
      </c>
      <c r="D70" s="735">
        <v>26184.927399999997</v>
      </c>
      <c r="E70" s="736">
        <v>9637.6287499999999</v>
      </c>
      <c r="F70" s="737">
        <v>3629.1386799999996</v>
      </c>
      <c r="G70" s="738">
        <v>39451.69483</v>
      </c>
      <c r="H70" s="735">
        <v>26703.723000000002</v>
      </c>
      <c r="I70" s="736">
        <v>9602.1050799999994</v>
      </c>
      <c r="J70" s="737">
        <v>3586.0853699999952</v>
      </c>
      <c r="K70" s="738">
        <v>39891.913449999993</v>
      </c>
      <c r="L70" s="739"/>
      <c r="O70" s="692"/>
      <c r="Q70" s="692"/>
      <c r="R70" s="692"/>
    </row>
    <row r="71" spans="2:18" s="679" customFormat="1">
      <c r="B71" s="1776" t="s">
        <v>735</v>
      </c>
      <c r="C71" s="1776"/>
      <c r="D71" s="1776"/>
      <c r="E71" s="1776"/>
      <c r="F71" s="1776"/>
      <c r="G71" s="1776"/>
      <c r="H71" s="1776"/>
      <c r="I71" s="1776"/>
      <c r="J71" s="1776"/>
      <c r="K71" s="1776"/>
    </row>
    <row r="72" spans="2:18" s="679" customFormat="1">
      <c r="H72" s="692"/>
      <c r="I72" s="692"/>
      <c r="J72" s="692"/>
      <c r="K72" s="692"/>
    </row>
    <row r="73" spans="2:18" s="679" customFormat="1">
      <c r="B73" s="740"/>
      <c r="I73" s="680"/>
      <c r="J73" s="680"/>
      <c r="K73" s="680"/>
    </row>
    <row r="74" spans="2:18" s="679" customFormat="1">
      <c r="B74" s="740"/>
      <c r="I74" s="680"/>
      <c r="J74" s="680"/>
      <c r="K74" s="680"/>
    </row>
    <row r="75" spans="2:18" s="679" customFormat="1">
      <c r="B75" s="740"/>
      <c r="I75" s="680"/>
      <c r="J75" s="680"/>
      <c r="K75" s="680"/>
    </row>
    <row r="76" spans="2:18" s="679" customFormat="1">
      <c r="B76" s="740"/>
      <c r="I76" s="680"/>
      <c r="J76" s="680"/>
      <c r="K76" s="680"/>
    </row>
    <row r="77" spans="2:18" s="679" customFormat="1">
      <c r="B77" s="740"/>
      <c r="I77" s="680"/>
      <c r="J77" s="680"/>
      <c r="K77" s="680"/>
    </row>
    <row r="78" spans="2:18" s="679" customFormat="1">
      <c r="B78" s="740"/>
      <c r="I78" s="680"/>
      <c r="J78" s="680"/>
      <c r="K78" s="680"/>
    </row>
    <row r="79" spans="2:18" s="679" customFormat="1">
      <c r="B79" s="740"/>
      <c r="I79" s="680"/>
      <c r="J79" s="680"/>
      <c r="K79" s="680"/>
    </row>
    <row r="80" spans="2:18" s="679" customFormat="1">
      <c r="B80" s="740"/>
      <c r="I80" s="680"/>
      <c r="J80" s="680"/>
      <c r="K80" s="680"/>
    </row>
    <row r="81" spans="2:11" s="679" customFormat="1">
      <c r="B81" s="740"/>
      <c r="I81" s="680"/>
      <c r="J81" s="680"/>
      <c r="K81" s="680"/>
    </row>
    <row r="82" spans="2:11" s="679" customFormat="1">
      <c r="B82" s="740"/>
      <c r="I82" s="680"/>
      <c r="J82" s="680"/>
      <c r="K82" s="680"/>
    </row>
    <row r="83" spans="2:11" s="679" customFormat="1">
      <c r="B83" s="740"/>
      <c r="I83" s="680"/>
      <c r="J83" s="680"/>
      <c r="K83" s="680"/>
    </row>
    <row r="84" spans="2:11" s="679" customFormat="1">
      <c r="B84" s="740"/>
      <c r="I84" s="680"/>
      <c r="J84" s="680"/>
      <c r="K84" s="680"/>
    </row>
    <row r="85" spans="2:11" s="679" customFormat="1">
      <c r="B85" s="740"/>
      <c r="I85" s="680"/>
      <c r="J85" s="680"/>
      <c r="K85" s="680"/>
    </row>
    <row r="100" spans="9:11" s="679" customFormat="1">
      <c r="I100" s="680"/>
      <c r="J100" s="680"/>
      <c r="K100" s="680"/>
    </row>
  </sheetData>
  <mergeCells count="21">
    <mergeCell ref="B71:K71"/>
    <mergeCell ref="D66:G66"/>
    <mergeCell ref="H66:K66"/>
    <mergeCell ref="H6:K6"/>
    <mergeCell ref="D8:G8"/>
    <mergeCell ref="C6:C7"/>
    <mergeCell ref="J1:K1"/>
    <mergeCell ref="B45:C45"/>
    <mergeCell ref="D45:G45"/>
    <mergeCell ref="H45:K45"/>
    <mergeCell ref="B3:K3"/>
    <mergeCell ref="I5:K5"/>
    <mergeCell ref="D6:G6"/>
    <mergeCell ref="B8:C8"/>
    <mergeCell ref="D36:G36"/>
    <mergeCell ref="H36:K36"/>
    <mergeCell ref="B36:C36"/>
    <mergeCell ref="B6:B7"/>
    <mergeCell ref="H56:K56"/>
    <mergeCell ref="H8:K8"/>
    <mergeCell ref="D56:G56"/>
  </mergeCells>
  <pageMargins left="0.7" right="0.7" top="0.75" bottom="0.75" header="0.3" footer="0.3"/>
  <pageSetup paperSize="9" scale="5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4"/>
  <sheetViews>
    <sheetView workbookViewId="0">
      <selection activeCell="I34" sqref="I34"/>
    </sheetView>
  </sheetViews>
  <sheetFormatPr defaultRowHeight="12.75"/>
  <cols>
    <col min="1" max="2" width="9.140625" style="742"/>
    <col min="3" max="3" width="57.85546875" style="742" customWidth="1"/>
    <col min="4" max="4" width="8.42578125" style="742" bestFit="1" customWidth="1"/>
    <col min="5" max="7" width="8.5703125" style="742" bestFit="1" customWidth="1"/>
    <col min="8" max="8" width="9.85546875" style="742" customWidth="1"/>
    <col min="9" max="9" width="9" style="742" customWidth="1"/>
    <col min="10" max="10" width="8.5703125" style="742" customWidth="1"/>
    <col min="11" max="11" width="9.7109375" style="742" customWidth="1"/>
    <col min="12" max="16384" width="9.140625" style="742"/>
  </cols>
  <sheetData>
    <row r="1" spans="2:11" ht="15" customHeight="1">
      <c r="B1" s="741"/>
      <c r="C1" s="741"/>
      <c r="J1" s="1778" t="s">
        <v>761</v>
      </c>
      <c r="K1" s="1778"/>
    </row>
    <row r="2" spans="2:11" ht="15" customHeight="1">
      <c r="B2" s="741"/>
      <c r="C2" s="741"/>
      <c r="J2" s="743"/>
      <c r="K2" s="743"/>
    </row>
    <row r="3" spans="2:11" ht="15" customHeight="1">
      <c r="B3" s="1769" t="s">
        <v>737</v>
      </c>
      <c r="C3" s="1769"/>
      <c r="D3" s="1769"/>
      <c r="E3" s="1769"/>
      <c r="F3" s="1769"/>
      <c r="G3" s="1769"/>
      <c r="H3" s="1769"/>
      <c r="I3" s="1769"/>
      <c r="J3" s="1769"/>
      <c r="K3" s="1769"/>
    </row>
    <row r="4" spans="2:11" ht="15" customHeight="1">
      <c r="B4" s="1029"/>
      <c r="C4" s="1029"/>
      <c r="D4" s="1029"/>
      <c r="E4" s="1029"/>
      <c r="F4" s="1029"/>
      <c r="G4" s="1029"/>
      <c r="H4" s="1029"/>
      <c r="I4" s="1029"/>
      <c r="J4" s="1029"/>
      <c r="K4" s="1029"/>
    </row>
    <row r="5" spans="2:11" ht="13.5" thickBot="1">
      <c r="B5" s="743"/>
      <c r="C5" s="743"/>
      <c r="I5" s="1779" t="s">
        <v>1</v>
      </c>
      <c r="J5" s="1779"/>
      <c r="K5" s="1779"/>
    </row>
    <row r="6" spans="2:11" ht="13.5" thickBot="1">
      <c r="B6" s="1780" t="s">
        <v>519</v>
      </c>
      <c r="C6" s="1780" t="s">
        <v>458</v>
      </c>
      <c r="D6" s="1782">
        <v>40633</v>
      </c>
      <c r="E6" s="1783"/>
      <c r="F6" s="1783"/>
      <c r="G6" s="1784"/>
      <c r="H6" s="1782">
        <v>40724</v>
      </c>
      <c r="I6" s="1783"/>
      <c r="J6" s="1783"/>
      <c r="K6" s="1784"/>
    </row>
    <row r="7" spans="2:11" ht="33" customHeight="1" thickBot="1">
      <c r="B7" s="1781"/>
      <c r="C7" s="1781"/>
      <c r="D7" s="744" t="s">
        <v>478</v>
      </c>
      <c r="E7" s="745" t="s">
        <v>479</v>
      </c>
      <c r="F7" s="746" t="s">
        <v>480</v>
      </c>
      <c r="G7" s="747" t="s">
        <v>6</v>
      </c>
      <c r="H7" s="744" t="s">
        <v>478</v>
      </c>
      <c r="I7" s="745" t="s">
        <v>479</v>
      </c>
      <c r="J7" s="746" t="s">
        <v>480</v>
      </c>
      <c r="K7" s="747" t="s">
        <v>6</v>
      </c>
    </row>
    <row r="8" spans="2:11">
      <c r="B8" s="748" t="s">
        <v>696</v>
      </c>
      <c r="C8" s="749" t="s">
        <v>738</v>
      </c>
      <c r="D8" s="1785"/>
      <c r="E8" s="1786"/>
      <c r="F8" s="1786"/>
      <c r="G8" s="1787"/>
      <c r="H8" s="1785"/>
      <c r="I8" s="1786"/>
      <c r="J8" s="1786"/>
      <c r="K8" s="1787"/>
    </row>
    <row r="9" spans="2:11">
      <c r="B9" s="750">
        <v>1</v>
      </c>
      <c r="C9" s="751" t="s">
        <v>739</v>
      </c>
      <c r="D9" s="752">
        <v>138600.04605</v>
      </c>
      <c r="E9" s="753">
        <v>49971.618636500003</v>
      </c>
      <c r="F9" s="754">
        <v>5643.4458684999645</v>
      </c>
      <c r="G9" s="755">
        <f>F9+E9+D9</f>
        <v>194215.11055499996</v>
      </c>
      <c r="H9" s="752">
        <v>142755.79613</v>
      </c>
      <c r="I9" s="753">
        <v>51515.369738000001</v>
      </c>
      <c r="J9" s="754">
        <v>6123.4107125000137</v>
      </c>
      <c r="K9" s="755">
        <f>J9+I9+H9</f>
        <v>200394.57658050003</v>
      </c>
    </row>
    <row r="10" spans="2:11">
      <c r="B10" s="750">
        <v>2</v>
      </c>
      <c r="C10" s="751" t="s">
        <v>740</v>
      </c>
      <c r="D10" s="752">
        <v>23968.334026000004</v>
      </c>
      <c r="E10" s="753">
        <v>3768.22416036</v>
      </c>
      <c r="F10" s="754">
        <v>325.26169999999274</v>
      </c>
      <c r="G10" s="755">
        <f>F10+E10+D10</f>
        <v>28061.819886359997</v>
      </c>
      <c r="H10" s="752">
        <v>23921.222222000004</v>
      </c>
      <c r="I10" s="753">
        <v>4039.0862015999996</v>
      </c>
      <c r="J10" s="754">
        <v>360.44037500000047</v>
      </c>
      <c r="K10" s="755">
        <f>J10+I10+H10</f>
        <v>28320.748798600005</v>
      </c>
    </row>
    <row r="11" spans="2:11">
      <c r="B11" s="756">
        <v>3</v>
      </c>
      <c r="C11" s="757" t="s">
        <v>741</v>
      </c>
      <c r="D11" s="758">
        <v>162568.380076</v>
      </c>
      <c r="E11" s="759">
        <v>53739.842796860001</v>
      </c>
      <c r="F11" s="760">
        <v>5968.70756849996</v>
      </c>
      <c r="G11" s="755">
        <f>F11+E11+D11</f>
        <v>222276.93044135996</v>
      </c>
      <c r="H11" s="758">
        <v>166677.01835199998</v>
      </c>
      <c r="I11" s="759">
        <v>55554.455939599997</v>
      </c>
      <c r="J11" s="760">
        <v>6483.8510875000284</v>
      </c>
      <c r="K11" s="755">
        <f>J11+I11+H11</f>
        <v>228715.32537910002</v>
      </c>
    </row>
    <row r="12" spans="2:11" ht="25.5">
      <c r="B12" s="750">
        <v>4</v>
      </c>
      <c r="C12" s="751" t="s">
        <v>742</v>
      </c>
      <c r="D12" s="752">
        <v>13005.47040608</v>
      </c>
      <c r="E12" s="753">
        <v>4299.1874237488</v>
      </c>
      <c r="F12" s="754">
        <v>477.49660547999946</v>
      </c>
      <c r="G12" s="755">
        <f>F12+E12+D12</f>
        <v>17782.154435308799</v>
      </c>
      <c r="H12" s="752">
        <v>13334.16146816</v>
      </c>
      <c r="I12" s="753">
        <v>4444.3564751680005</v>
      </c>
      <c r="J12" s="754">
        <v>518.70808700000123</v>
      </c>
      <c r="K12" s="755">
        <f>J12+I12+H12</f>
        <v>18297.226030328002</v>
      </c>
    </row>
    <row r="13" spans="2:11">
      <c r="B13" s="761" t="s">
        <v>704</v>
      </c>
      <c r="C13" s="762" t="s">
        <v>743</v>
      </c>
      <c r="D13" s="1788"/>
      <c r="E13" s="1789"/>
      <c r="F13" s="1789"/>
      <c r="G13" s="1790"/>
      <c r="H13" s="1788"/>
      <c r="I13" s="1789"/>
      <c r="J13" s="1789"/>
      <c r="K13" s="1790"/>
    </row>
    <row r="14" spans="2:11">
      <c r="B14" s="750">
        <v>5</v>
      </c>
      <c r="C14" s="765" t="s">
        <v>744</v>
      </c>
      <c r="D14" s="752">
        <v>9694.9022807720012</v>
      </c>
      <c r="E14" s="753">
        <v>2816.2942997710011</v>
      </c>
      <c r="F14" s="754">
        <v>585.39531497399923</v>
      </c>
      <c r="G14" s="755">
        <f>F14+E14+D14</f>
        <v>13096.591895517002</v>
      </c>
      <c r="H14" s="752">
        <v>8421.1265452948992</v>
      </c>
      <c r="I14" s="753">
        <v>3379.0735766660014</v>
      </c>
      <c r="J14" s="754">
        <v>688.81923678300154</v>
      </c>
      <c r="K14" s="755">
        <f>J14+I14+H14</f>
        <v>12489.019358743903</v>
      </c>
    </row>
    <row r="15" spans="2:11">
      <c r="B15" s="750">
        <v>6</v>
      </c>
      <c r="C15" s="765" t="s">
        <v>745</v>
      </c>
      <c r="D15" s="752">
        <v>0</v>
      </c>
      <c r="E15" s="753">
        <v>3.5999999999999997E-2</v>
      </c>
      <c r="F15" s="754">
        <v>0</v>
      </c>
      <c r="G15" s="755">
        <f>F15+E15+D15</f>
        <v>3.5999999999999997E-2</v>
      </c>
      <c r="H15" s="752">
        <v>0</v>
      </c>
      <c r="I15" s="753">
        <v>3.5999999999999997E-2</v>
      </c>
      <c r="J15" s="754">
        <v>0</v>
      </c>
      <c r="K15" s="755">
        <f>J15+I15+H15</f>
        <v>3.5999999999999997E-2</v>
      </c>
    </row>
    <row r="16" spans="2:11">
      <c r="B16" s="756">
        <v>7</v>
      </c>
      <c r="C16" s="766" t="s">
        <v>746</v>
      </c>
      <c r="D16" s="758">
        <v>9694.9022807720012</v>
      </c>
      <c r="E16" s="759">
        <v>2816.3302997710011</v>
      </c>
      <c r="F16" s="767">
        <v>585.39531497399923</v>
      </c>
      <c r="G16" s="755">
        <f>F16+E16+D16</f>
        <v>13096.627895517002</v>
      </c>
      <c r="H16" s="758">
        <v>8421.1265452948992</v>
      </c>
      <c r="I16" s="759">
        <v>3379.1095766660014</v>
      </c>
      <c r="J16" s="767">
        <v>688.81923678300154</v>
      </c>
      <c r="K16" s="755">
        <f>J16+I16+H16</f>
        <v>12489.055358743903</v>
      </c>
    </row>
    <row r="17" spans="2:11" ht="25.5">
      <c r="B17" s="750">
        <v>8</v>
      </c>
      <c r="C17" s="765" t="s">
        <v>747</v>
      </c>
      <c r="D17" s="752">
        <v>775.59218246175999</v>
      </c>
      <c r="E17" s="753">
        <v>225.30642398168007</v>
      </c>
      <c r="F17" s="754">
        <v>46.831625197920019</v>
      </c>
      <c r="G17" s="755">
        <f>F17+E17+D17</f>
        <v>1047.7302316413602</v>
      </c>
      <c r="H17" s="752">
        <v>673.69012362359194</v>
      </c>
      <c r="I17" s="753">
        <v>270.32876613328006</v>
      </c>
      <c r="J17" s="754">
        <v>55.105538942640123</v>
      </c>
      <c r="K17" s="755">
        <f>J17+I17+H17</f>
        <v>999.12442869951212</v>
      </c>
    </row>
    <row r="18" spans="2:11">
      <c r="B18" s="761" t="s">
        <v>710</v>
      </c>
      <c r="C18" s="768" t="s">
        <v>748</v>
      </c>
      <c r="D18" s="763">
        <v>172263.28235677202</v>
      </c>
      <c r="E18" s="769">
        <v>56556.173096631006</v>
      </c>
      <c r="F18" s="764">
        <v>6554.1028834739473</v>
      </c>
      <c r="G18" s="770">
        <f>G11+G16</f>
        <v>235373.55833687697</v>
      </c>
      <c r="H18" s="763">
        <v>175098.14489729487</v>
      </c>
      <c r="I18" s="769">
        <v>58933.565516265997</v>
      </c>
      <c r="J18" s="764">
        <v>7172.6703242830563</v>
      </c>
      <c r="K18" s="770">
        <f>K11+K16</f>
        <v>241204.38073784392</v>
      </c>
    </row>
    <row r="19" spans="2:11">
      <c r="B19" s="750">
        <v>9</v>
      </c>
      <c r="C19" s="765" t="s">
        <v>749</v>
      </c>
      <c r="D19" s="752">
        <v>13781.062588541763</v>
      </c>
      <c r="E19" s="753">
        <v>4524.4938477304804</v>
      </c>
      <c r="F19" s="754">
        <v>524.32823067791946</v>
      </c>
      <c r="G19" s="755">
        <f>G12+G17</f>
        <v>18829.884666950158</v>
      </c>
      <c r="H19" s="752">
        <v>14007.851591783592</v>
      </c>
      <c r="I19" s="753">
        <v>4714.6852413012793</v>
      </c>
      <c r="J19" s="754">
        <v>573.81362594263817</v>
      </c>
      <c r="K19" s="755">
        <f>K12+K17</f>
        <v>19296.350459027515</v>
      </c>
    </row>
    <row r="20" spans="2:11" ht="13.5" thickBot="1">
      <c r="B20" s="771" t="s">
        <v>711</v>
      </c>
      <c r="C20" s="772" t="s">
        <v>728</v>
      </c>
      <c r="D20" s="773">
        <v>26184.927399999997</v>
      </c>
      <c r="E20" s="774">
        <v>9637.6287499999999</v>
      </c>
      <c r="F20" s="775">
        <v>3629.1386799999996</v>
      </c>
      <c r="G20" s="776">
        <f>F20+E20+D20</f>
        <v>39451.694829999993</v>
      </c>
      <c r="H20" s="773">
        <v>26703.723000000002</v>
      </c>
      <c r="I20" s="774">
        <v>9602.1050799999994</v>
      </c>
      <c r="J20" s="775">
        <v>3586.0853699999952</v>
      </c>
      <c r="K20" s="776">
        <f>J20+I20+H20</f>
        <v>39891.913449999993</v>
      </c>
    </row>
    <row r="21" spans="2:11" ht="13.5" thickBot="1">
      <c r="B21" s="777" t="s">
        <v>713</v>
      </c>
      <c r="C21" s="778" t="s">
        <v>750</v>
      </c>
      <c r="D21" s="779">
        <f t="shared" ref="D21:K21" si="0">D20/D18</f>
        <v>0.15200527379809683</v>
      </c>
      <c r="E21" s="780">
        <f t="shared" si="0"/>
        <v>0.17040807788626885</v>
      </c>
      <c r="F21" s="781">
        <f t="shared" si="0"/>
        <v>0.55372012684616345</v>
      </c>
      <c r="G21" s="782">
        <f t="shared" si="0"/>
        <v>0.16761311299689405</v>
      </c>
      <c r="H21" s="779">
        <f t="shared" si="0"/>
        <v>0.15250717256692395</v>
      </c>
      <c r="I21" s="780">
        <f t="shared" si="0"/>
        <v>0.16293100537671973</v>
      </c>
      <c r="J21" s="781">
        <f t="shared" si="0"/>
        <v>0.49996517445661942</v>
      </c>
      <c r="K21" s="782">
        <f t="shared" si="0"/>
        <v>0.16538635545494934</v>
      </c>
    </row>
    <row r="22" spans="2:11">
      <c r="B22" s="1777" t="s">
        <v>735</v>
      </c>
      <c r="C22" s="1777"/>
      <c r="D22" s="1777"/>
      <c r="E22" s="1777"/>
      <c r="F22" s="1777"/>
      <c r="G22" s="1777"/>
      <c r="H22" s="1777"/>
      <c r="I22" s="1777"/>
      <c r="J22" s="1777"/>
      <c r="K22" s="1777"/>
    </row>
    <row r="23" spans="2:11">
      <c r="H23" s="783"/>
      <c r="I23" s="783"/>
      <c r="J23" s="783"/>
      <c r="K23" s="783"/>
    </row>
    <row r="24" spans="2:11">
      <c r="G24" s="784"/>
      <c r="H24" s="785"/>
      <c r="I24" s="785"/>
      <c r="J24" s="785"/>
    </row>
  </sheetData>
  <mergeCells count="12">
    <mergeCell ref="B22:K22"/>
    <mergeCell ref="J1:K1"/>
    <mergeCell ref="B3:K3"/>
    <mergeCell ref="I5:K5"/>
    <mergeCell ref="B6:B7"/>
    <mergeCell ref="C6:C7"/>
    <mergeCell ref="D6:G6"/>
    <mergeCell ref="H6:K6"/>
    <mergeCell ref="D8:G8"/>
    <mergeCell ref="H8:K8"/>
    <mergeCell ref="D13:G13"/>
    <mergeCell ref="H13:K13"/>
  </mergeCells>
  <pageMargins left="0.7" right="0.7" top="0.75" bottom="0.75" header="0.3" footer="0.3"/>
  <pageSetup paperSize="9" scale="90" orientation="landscape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opLeftCell="B1" workbookViewId="0">
      <selection activeCell="M11" sqref="M11"/>
    </sheetView>
  </sheetViews>
  <sheetFormatPr defaultRowHeight="15"/>
  <cols>
    <col min="1" max="1" width="7.5703125" hidden="1" customWidth="1"/>
    <col min="2" max="2" width="2.42578125" customWidth="1"/>
    <col min="3" max="3" width="22.85546875" customWidth="1"/>
    <col min="4" max="4" width="2.140625" customWidth="1"/>
    <col min="5" max="5" width="25.28515625" customWidth="1"/>
    <col min="6" max="6" width="2.85546875" customWidth="1"/>
    <col min="7" max="7" width="20.140625" customWidth="1"/>
    <col min="8" max="8" width="2.85546875" customWidth="1"/>
    <col min="9" max="9" width="22.42578125" customWidth="1"/>
    <col min="10" max="10" width="3.28515625" customWidth="1"/>
    <col min="11" max="11" width="19.85546875" customWidth="1"/>
    <col min="12" max="12" width="3.140625" customWidth="1"/>
    <col min="13" max="13" width="23.42578125" customWidth="1"/>
  </cols>
  <sheetData>
    <row r="1" spans="2:13" s="788" customFormat="1">
      <c r="B1" s="787"/>
      <c r="C1" s="787"/>
      <c r="D1" s="787"/>
      <c r="E1" s="787"/>
      <c r="F1" s="787"/>
      <c r="M1" s="786" t="s">
        <v>736</v>
      </c>
    </row>
    <row r="2" spans="2:13" s="788" customFormat="1">
      <c r="B2" s="789"/>
      <c r="C2" s="789"/>
      <c r="D2" s="789"/>
      <c r="E2" s="789"/>
      <c r="F2" s="789"/>
      <c r="G2" s="789"/>
    </row>
    <row r="3" spans="2:13" s="788" customFormat="1" ht="15" customHeight="1">
      <c r="B3" s="1791" t="s">
        <v>751</v>
      </c>
      <c r="C3" s="1791"/>
      <c r="D3" s="1791"/>
      <c r="E3" s="1791"/>
      <c r="F3" s="1791"/>
      <c r="G3" s="1791"/>
      <c r="H3" s="1791"/>
      <c r="I3" s="1791"/>
      <c r="J3" s="1791"/>
      <c r="K3" s="1791"/>
      <c r="L3" s="1791"/>
      <c r="M3" s="1791"/>
    </row>
    <row r="4" spans="2:13" ht="15.75" thickBot="1">
      <c r="B4" s="790"/>
      <c r="C4" s="790"/>
      <c r="D4" s="790"/>
      <c r="E4" s="790"/>
      <c r="F4" s="790"/>
      <c r="G4" s="790"/>
      <c r="H4" s="791"/>
      <c r="I4" s="791"/>
      <c r="J4" s="791"/>
      <c r="K4" s="791"/>
      <c r="L4" s="791"/>
      <c r="M4" s="791"/>
    </row>
    <row r="5" spans="2:13">
      <c r="B5" s="1792">
        <v>40633</v>
      </c>
      <c r="C5" s="1793"/>
      <c r="D5" s="1793"/>
      <c r="E5" s="1793"/>
      <c r="F5" s="1793"/>
      <c r="G5" s="1794"/>
      <c r="H5" s="1795">
        <v>40724</v>
      </c>
      <c r="I5" s="1793"/>
      <c r="J5" s="1793"/>
      <c r="K5" s="1793"/>
      <c r="L5" s="1793"/>
      <c r="M5" s="1794"/>
    </row>
    <row r="6" spans="2:13" ht="25.5">
      <c r="B6" s="792"/>
      <c r="C6" s="793" t="s">
        <v>3</v>
      </c>
      <c r="D6" s="793"/>
      <c r="E6" s="793" t="s">
        <v>4</v>
      </c>
      <c r="F6" s="793"/>
      <c r="G6" s="794" t="s">
        <v>5</v>
      </c>
      <c r="H6" s="795"/>
      <c r="I6" s="793" t="s">
        <v>3</v>
      </c>
      <c r="J6" s="793"/>
      <c r="K6" s="793" t="s">
        <v>4</v>
      </c>
      <c r="L6" s="793"/>
      <c r="M6" s="794" t="s">
        <v>5</v>
      </c>
    </row>
    <row r="7" spans="2:13" ht="30.75" customHeight="1">
      <c r="B7" s="796">
        <v>1</v>
      </c>
      <c r="C7" s="81" t="s">
        <v>897</v>
      </c>
      <c r="D7" s="796">
        <v>1</v>
      </c>
      <c r="E7" s="81" t="s">
        <v>900</v>
      </c>
      <c r="F7" s="796">
        <v>1</v>
      </c>
      <c r="G7" s="88" t="s">
        <v>909</v>
      </c>
      <c r="H7" s="797">
        <v>1</v>
      </c>
      <c r="I7" s="81" t="s">
        <v>897</v>
      </c>
      <c r="J7" s="796">
        <v>1</v>
      </c>
      <c r="K7" s="81" t="s">
        <v>900</v>
      </c>
      <c r="L7" s="796">
        <v>1</v>
      </c>
      <c r="M7" s="88" t="s">
        <v>909</v>
      </c>
    </row>
    <row r="8" spans="2:13" ht="30" customHeight="1">
      <c r="B8" s="796">
        <v>2</v>
      </c>
      <c r="C8" s="81" t="s">
        <v>898</v>
      </c>
      <c r="D8" s="796">
        <v>2</v>
      </c>
      <c r="E8" s="81" t="s">
        <v>901</v>
      </c>
      <c r="F8" s="796">
        <v>2</v>
      </c>
      <c r="G8" s="88" t="s">
        <v>910</v>
      </c>
      <c r="H8" s="797">
        <v>2</v>
      </c>
      <c r="I8" s="81" t="s">
        <v>898</v>
      </c>
      <c r="J8" s="796">
        <v>2</v>
      </c>
      <c r="K8" s="81" t="s">
        <v>901</v>
      </c>
      <c r="L8" s="796">
        <v>2</v>
      </c>
      <c r="M8" s="88" t="s">
        <v>910</v>
      </c>
    </row>
    <row r="9" spans="2:13" ht="44.25" customHeight="1">
      <c r="B9" s="796">
        <v>3</v>
      </c>
      <c r="C9" s="81" t="s">
        <v>899</v>
      </c>
      <c r="D9" s="796">
        <v>3</v>
      </c>
      <c r="E9" s="81" t="s">
        <v>902</v>
      </c>
      <c r="F9" s="796">
        <v>3</v>
      </c>
      <c r="G9" s="88" t="s">
        <v>911</v>
      </c>
      <c r="H9" s="797">
        <v>3</v>
      </c>
      <c r="I9" s="81" t="s">
        <v>903</v>
      </c>
      <c r="J9" s="796">
        <v>3</v>
      </c>
      <c r="K9" s="81" t="s">
        <v>902</v>
      </c>
      <c r="L9" s="796">
        <v>3</v>
      </c>
      <c r="M9" s="88" t="s">
        <v>911</v>
      </c>
    </row>
    <row r="10" spans="2:13" ht="29.25" customHeight="1">
      <c r="B10" s="796"/>
      <c r="C10" s="798"/>
      <c r="D10" s="796">
        <v>4</v>
      </c>
      <c r="E10" s="81" t="s">
        <v>903</v>
      </c>
      <c r="F10" s="796">
        <v>4</v>
      </c>
      <c r="G10" s="88" t="s">
        <v>912</v>
      </c>
      <c r="H10" s="797">
        <v>4</v>
      </c>
      <c r="I10" s="798" t="s">
        <v>899</v>
      </c>
      <c r="J10" s="796">
        <v>4</v>
      </c>
      <c r="K10" s="81" t="s">
        <v>904</v>
      </c>
      <c r="L10" s="796">
        <v>4</v>
      </c>
      <c r="M10" s="88" t="s">
        <v>912</v>
      </c>
    </row>
    <row r="11" spans="2:13" ht="29.25" customHeight="1">
      <c r="B11" s="796"/>
      <c r="C11" s="798"/>
      <c r="D11" s="796">
        <v>5</v>
      </c>
      <c r="E11" s="81" t="s">
        <v>904</v>
      </c>
      <c r="F11" s="796">
        <v>5</v>
      </c>
      <c r="G11" s="88" t="s">
        <v>913</v>
      </c>
      <c r="H11" s="797"/>
      <c r="I11" s="798"/>
      <c r="J11" s="796">
        <v>5</v>
      </c>
      <c r="K11" s="81" t="s">
        <v>905</v>
      </c>
      <c r="L11" s="796">
        <v>5</v>
      </c>
      <c r="M11" s="88" t="s">
        <v>914</v>
      </c>
    </row>
    <row r="12" spans="2:13" ht="42.75" customHeight="1">
      <c r="B12" s="796"/>
      <c r="C12" s="798"/>
      <c r="D12" s="796">
        <v>6</v>
      </c>
      <c r="E12" s="81" t="s">
        <v>905</v>
      </c>
      <c r="F12" s="796">
        <v>6</v>
      </c>
      <c r="G12" s="88" t="s">
        <v>914</v>
      </c>
      <c r="H12" s="797"/>
      <c r="I12" s="798"/>
      <c r="J12" s="796">
        <v>6</v>
      </c>
      <c r="K12" s="81" t="s">
        <v>906</v>
      </c>
      <c r="L12" s="796"/>
      <c r="M12" s="88"/>
    </row>
    <row r="13" spans="2:13" ht="30" customHeight="1">
      <c r="B13" s="796"/>
      <c r="C13" s="798"/>
      <c r="D13" s="796">
        <v>7</v>
      </c>
      <c r="E13" s="81" t="s">
        <v>906</v>
      </c>
      <c r="F13" s="796"/>
      <c r="G13" s="799"/>
      <c r="H13" s="797"/>
      <c r="I13" s="798"/>
      <c r="J13" s="796">
        <v>7</v>
      </c>
      <c r="K13" s="81" t="s">
        <v>907</v>
      </c>
      <c r="L13" s="796"/>
      <c r="M13" s="799"/>
    </row>
    <row r="14" spans="2:13" ht="38.25">
      <c r="B14" s="796"/>
      <c r="C14" s="798"/>
      <c r="D14" s="796">
        <v>8</v>
      </c>
      <c r="E14" s="81" t="s">
        <v>907</v>
      </c>
      <c r="F14" s="796"/>
      <c r="G14" s="88"/>
      <c r="H14" s="797"/>
      <c r="I14" s="798"/>
      <c r="J14" s="796">
        <v>8</v>
      </c>
      <c r="K14" s="81" t="s">
        <v>908</v>
      </c>
      <c r="L14" s="796"/>
      <c r="M14" s="88"/>
    </row>
    <row r="15" spans="2:13" ht="32.25" customHeight="1" thickBot="1">
      <c r="B15" s="800"/>
      <c r="C15" s="801"/>
      <c r="D15" s="802">
        <v>9</v>
      </c>
      <c r="E15" s="53" t="s">
        <v>908</v>
      </c>
      <c r="F15" s="802"/>
      <c r="G15" s="803"/>
      <c r="H15" s="804"/>
      <c r="I15" s="801"/>
      <c r="J15" s="802"/>
      <c r="K15" s="83"/>
      <c r="L15" s="802"/>
      <c r="M15" s="803"/>
    </row>
    <row r="16" spans="2:13" ht="15" customHeight="1">
      <c r="B16" s="1796" t="s">
        <v>752</v>
      </c>
      <c r="C16" s="1796"/>
      <c r="D16" s="1796"/>
      <c r="E16" s="1796"/>
      <c r="F16" s="1796"/>
      <c r="G16" s="1796"/>
    </row>
    <row r="17" spans="2:9">
      <c r="B17" s="352"/>
      <c r="C17" s="352"/>
      <c r="D17" s="352"/>
      <c r="E17" s="352"/>
      <c r="F17" s="352"/>
      <c r="G17" s="352"/>
    </row>
    <row r="20" spans="2:9">
      <c r="I20" s="343"/>
    </row>
    <row r="22" spans="2:9">
      <c r="I22" s="343"/>
    </row>
  </sheetData>
  <mergeCells count="4">
    <mergeCell ref="B3:M3"/>
    <mergeCell ref="B5:G5"/>
    <mergeCell ref="H5:M5"/>
    <mergeCell ref="B16:G16"/>
  </mergeCells>
  <pageMargins left="0.7" right="0.7" top="0.75" bottom="0.75" header="0.3" footer="0.3"/>
  <pageSetup paperSize="9" scale="88" orientation="landscape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01"/>
  <sheetViews>
    <sheetView topLeftCell="A81" workbookViewId="0">
      <selection activeCell="B70" sqref="B70:E70"/>
    </sheetView>
  </sheetViews>
  <sheetFormatPr defaultRowHeight="12.75"/>
  <cols>
    <col min="1" max="1" width="0.28515625" style="242" customWidth="1"/>
    <col min="2" max="2" width="0.140625" style="243" customWidth="1"/>
    <col min="3" max="3" width="2.140625" style="243" customWidth="1"/>
    <col min="4" max="4" width="2.42578125" style="243" customWidth="1"/>
    <col min="5" max="5" width="65" style="243" customWidth="1"/>
    <col min="6" max="7" width="13.140625" style="243" customWidth="1"/>
    <col min="8" max="8" width="11.85546875" style="243" customWidth="1"/>
    <col min="9" max="9" width="12.85546875" style="243" customWidth="1"/>
    <col min="10" max="10" width="12.5703125" style="244" bestFit="1" customWidth="1"/>
    <col min="11" max="11" width="12" style="244" bestFit="1" customWidth="1"/>
    <col min="12" max="12" width="12.85546875" style="244" customWidth="1"/>
    <col min="13" max="13" width="12.5703125" style="244" bestFit="1" customWidth="1"/>
    <col min="14" max="14" width="10.140625" style="244" bestFit="1" customWidth="1"/>
    <col min="15" max="33" width="9.140625" style="244"/>
    <col min="34" max="16384" width="9.140625" style="243"/>
  </cols>
  <sheetData>
    <row r="1" spans="1:17" s="244" customFormat="1">
      <c r="A1" s="242"/>
      <c r="B1" s="243"/>
      <c r="C1" s="243"/>
      <c r="D1" s="243"/>
      <c r="E1" s="243"/>
      <c r="F1" s="243"/>
      <c r="G1" s="243"/>
      <c r="H1" s="243"/>
      <c r="J1" s="243"/>
      <c r="K1" s="243"/>
      <c r="L1" s="1426" t="s">
        <v>455</v>
      </c>
      <c r="M1" s="1426"/>
    </row>
    <row r="2" spans="1:17" s="244" customFormat="1">
      <c r="A2" s="242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5"/>
      <c r="M2" s="245"/>
    </row>
    <row r="3" spans="1:17" s="244" customFormat="1" ht="15" customHeight="1">
      <c r="A3" s="242"/>
      <c r="B3" s="243"/>
      <c r="C3" s="1544" t="s">
        <v>406</v>
      </c>
      <c r="D3" s="1544"/>
      <c r="E3" s="1544"/>
      <c r="F3" s="1544"/>
      <c r="G3" s="1544"/>
      <c r="H3" s="1544"/>
      <c r="I3" s="1544"/>
      <c r="J3" s="1544"/>
      <c r="K3" s="1544"/>
      <c r="L3" s="1544"/>
      <c r="M3" s="1544"/>
    </row>
    <row r="4" spans="1:17" s="244" customFormat="1">
      <c r="A4" s="242"/>
      <c r="B4" s="243"/>
      <c r="C4" s="243"/>
      <c r="D4" s="243"/>
      <c r="E4" s="893"/>
      <c r="F4" s="893"/>
      <c r="G4" s="893"/>
      <c r="H4" s="893"/>
      <c r="I4" s="894"/>
      <c r="J4" s="243"/>
      <c r="K4" s="243"/>
      <c r="L4" s="245"/>
      <c r="M4" s="245"/>
    </row>
    <row r="5" spans="1:17" s="244" customFormat="1" ht="13.5" thickBot="1">
      <c r="A5" s="242"/>
      <c r="B5" s="1533"/>
      <c r="C5" s="1533"/>
      <c r="D5" s="1533"/>
      <c r="E5" s="1533"/>
      <c r="F5" s="894"/>
      <c r="G5" s="894"/>
      <c r="H5" s="894"/>
      <c r="I5" s="894"/>
      <c r="J5" s="246"/>
      <c r="K5" s="246"/>
      <c r="L5" s="1475" t="s">
        <v>1</v>
      </c>
      <c r="M5" s="1475"/>
    </row>
    <row r="6" spans="1:17" s="244" customFormat="1" ht="13.5" thickBot="1">
      <c r="A6" s="247"/>
      <c r="B6" s="1534" t="s">
        <v>406</v>
      </c>
      <c r="C6" s="1535"/>
      <c r="D6" s="1535"/>
      <c r="E6" s="1535"/>
      <c r="F6" s="1538">
        <v>40359</v>
      </c>
      <c r="G6" s="1539"/>
      <c r="H6" s="1539"/>
      <c r="I6" s="1540"/>
      <c r="J6" s="1541">
        <v>40724</v>
      </c>
      <c r="K6" s="1542"/>
      <c r="L6" s="1542"/>
      <c r="M6" s="1543"/>
    </row>
    <row r="7" spans="1:17" s="244" customFormat="1" ht="39" thickBot="1">
      <c r="A7" s="248"/>
      <c r="B7" s="1536"/>
      <c r="C7" s="1537"/>
      <c r="D7" s="1537"/>
      <c r="E7" s="1537"/>
      <c r="F7" s="250" t="s">
        <v>3</v>
      </c>
      <c r="G7" s="250" t="s">
        <v>4</v>
      </c>
      <c r="H7" s="251" t="s">
        <v>5</v>
      </c>
      <c r="I7" s="252" t="s">
        <v>6</v>
      </c>
      <c r="J7" s="249" t="s">
        <v>3</v>
      </c>
      <c r="K7" s="250" t="s">
        <v>4</v>
      </c>
      <c r="L7" s="253" t="s">
        <v>5</v>
      </c>
      <c r="M7" s="252" t="s">
        <v>6</v>
      </c>
    </row>
    <row r="8" spans="1:17" s="244" customFormat="1" ht="13.5" thickBot="1">
      <c r="A8" s="254"/>
      <c r="B8" s="1499" t="s">
        <v>407</v>
      </c>
      <c r="C8" s="1500"/>
      <c r="D8" s="1500"/>
      <c r="E8" s="1500"/>
      <c r="F8" s="896">
        <v>6704</v>
      </c>
      <c r="G8" s="896">
        <v>2798</v>
      </c>
      <c r="H8" s="897">
        <v>368</v>
      </c>
      <c r="I8" s="898">
        <v>9870</v>
      </c>
      <c r="J8" s="255">
        <v>6811</v>
      </c>
      <c r="K8" s="255">
        <f>K9+K12+K15+K16+K23+K26+K29</f>
        <v>2446.8989999999999</v>
      </c>
      <c r="L8" s="256">
        <f>L9+L12+L15+L16+L23+L26+L29</f>
        <v>292.774</v>
      </c>
      <c r="M8" s="257">
        <f>J8+K8+L8</f>
        <v>9550.6729999999989</v>
      </c>
      <c r="Q8" s="244">
        <v>1000</v>
      </c>
    </row>
    <row r="9" spans="1:17" s="244" customFormat="1">
      <c r="A9" s="258"/>
      <c r="B9" s="899"/>
      <c r="C9" s="1526" t="s">
        <v>408</v>
      </c>
      <c r="D9" s="1531"/>
      <c r="E9" s="1532"/>
      <c r="F9" s="900">
        <v>2916.136</v>
      </c>
      <c r="G9" s="900">
        <v>1290.4822949859999</v>
      </c>
      <c r="H9" s="901">
        <v>76.513710000000003</v>
      </c>
      <c r="I9" s="902">
        <v>4283.1320049859996</v>
      </c>
      <c r="J9" s="903">
        <f>J10+J11</f>
        <v>3205.24</v>
      </c>
      <c r="K9" s="903">
        <f>K10+K11</f>
        <v>1105.212</v>
      </c>
      <c r="L9" s="904">
        <f>L10+L11</f>
        <v>106.848</v>
      </c>
      <c r="M9" s="259">
        <f>M10+M11</f>
        <v>4416.6530000000002</v>
      </c>
      <c r="N9" s="260"/>
    </row>
    <row r="10" spans="1:17" s="244" customFormat="1">
      <c r="A10" s="261"/>
      <c r="B10" s="899"/>
      <c r="C10" s="905"/>
      <c r="D10" s="1471" t="s">
        <v>845</v>
      </c>
      <c r="E10" s="1471"/>
      <c r="F10" s="906">
        <v>2900.8620000000001</v>
      </c>
      <c r="G10" s="906">
        <v>1289.4942949860001</v>
      </c>
      <c r="H10" s="907">
        <v>76.5137</v>
      </c>
      <c r="I10" s="908">
        <v>4266.8699949860002</v>
      </c>
      <c r="J10" s="262">
        <v>3192.049</v>
      </c>
      <c r="K10" s="263">
        <v>1100.7560000000001</v>
      </c>
      <c r="L10" s="264">
        <v>106.848</v>
      </c>
      <c r="M10" s="259">
        <v>4399.6530000000002</v>
      </c>
    </row>
    <row r="11" spans="1:17" s="244" customFormat="1">
      <c r="A11" s="261"/>
      <c r="B11" s="899"/>
      <c r="C11" s="905"/>
      <c r="D11" s="1471" t="s">
        <v>846</v>
      </c>
      <c r="E11" s="1471"/>
      <c r="F11" s="906">
        <v>15.273999999999999</v>
      </c>
      <c r="G11" s="906">
        <v>0.98799999999999999</v>
      </c>
      <c r="H11" s="907">
        <v>1.0000000000000001E-5</v>
      </c>
      <c r="I11" s="908">
        <v>16.26201</v>
      </c>
      <c r="J11" s="262">
        <v>13.191000000000001</v>
      </c>
      <c r="K11" s="263">
        <v>4.4560000000000004</v>
      </c>
      <c r="L11" s="264">
        <v>0</v>
      </c>
      <c r="M11" s="259">
        <v>17</v>
      </c>
    </row>
    <row r="12" spans="1:17" s="244" customFormat="1">
      <c r="A12" s="258"/>
      <c r="B12" s="899"/>
      <c r="C12" s="1519" t="s">
        <v>409</v>
      </c>
      <c r="D12" s="1519"/>
      <c r="E12" s="1519"/>
      <c r="F12" s="909">
        <v>251.38499999999999</v>
      </c>
      <c r="G12" s="909">
        <v>67.102999999999994</v>
      </c>
      <c r="H12" s="910">
        <v>21.56288</v>
      </c>
      <c r="I12" s="908">
        <v>340.05088000000001</v>
      </c>
      <c r="J12" s="911">
        <f>J13+J14</f>
        <v>283.03800000000001</v>
      </c>
      <c r="K12" s="911">
        <f>K13+K14</f>
        <v>103.94199999999999</v>
      </c>
      <c r="L12" s="912">
        <f>L13+L14</f>
        <v>13.769</v>
      </c>
      <c r="M12" s="259">
        <f>M13+M14</f>
        <v>400.74900000000002</v>
      </c>
      <c r="O12" s="260"/>
    </row>
    <row r="13" spans="1:17" s="244" customFormat="1">
      <c r="A13" s="261"/>
      <c r="B13" s="899"/>
      <c r="C13" s="905"/>
      <c r="D13" s="1508" t="s">
        <v>847</v>
      </c>
      <c r="E13" s="1527"/>
      <c r="F13" s="906">
        <v>251.38300000000001</v>
      </c>
      <c r="G13" s="906">
        <v>66.347999999999999</v>
      </c>
      <c r="H13" s="907">
        <v>21.56288</v>
      </c>
      <c r="I13" s="908">
        <v>339.29388</v>
      </c>
      <c r="J13" s="262">
        <v>283.03800000000001</v>
      </c>
      <c r="K13" s="263">
        <v>103.383</v>
      </c>
      <c r="L13" s="264">
        <v>13.769</v>
      </c>
      <c r="M13" s="259">
        <v>400.19</v>
      </c>
    </row>
    <row r="14" spans="1:17" s="244" customFormat="1">
      <c r="A14" s="261"/>
      <c r="B14" s="899"/>
      <c r="C14" s="905"/>
      <c r="D14" s="1508" t="s">
        <v>848</v>
      </c>
      <c r="E14" s="1527"/>
      <c r="F14" s="906">
        <v>2E-3</v>
      </c>
      <c r="G14" s="906">
        <v>0.755</v>
      </c>
      <c r="H14" s="907">
        <v>0</v>
      </c>
      <c r="I14" s="908">
        <v>0.75700000000000001</v>
      </c>
      <c r="J14" s="262">
        <v>0</v>
      </c>
      <c r="K14" s="263">
        <v>0.55900000000000005</v>
      </c>
      <c r="L14" s="264">
        <v>0</v>
      </c>
      <c r="M14" s="259">
        <v>0.55900000000000005</v>
      </c>
    </row>
    <row r="15" spans="1:17" s="244" customFormat="1">
      <c r="A15" s="265"/>
      <c r="B15" s="913"/>
      <c r="C15" s="1485" t="s">
        <v>410</v>
      </c>
      <c r="D15" s="1485"/>
      <c r="E15" s="1485"/>
      <c r="F15" s="909">
        <v>2.3530000000000002</v>
      </c>
      <c r="G15" s="909">
        <v>1.202</v>
      </c>
      <c r="H15" s="910">
        <v>1.8030000000000001E-2</v>
      </c>
      <c r="I15" s="908">
        <v>3</v>
      </c>
      <c r="J15" s="911">
        <v>2.1579999999999999</v>
      </c>
      <c r="K15" s="914">
        <v>1.84</v>
      </c>
      <c r="L15" s="915">
        <v>0.45300000000000001</v>
      </c>
      <c r="M15" s="259">
        <v>4.4510000000000005</v>
      </c>
    </row>
    <row r="16" spans="1:17" s="244" customFormat="1">
      <c r="A16" s="258"/>
      <c r="B16" s="899"/>
      <c r="C16" s="1519" t="s">
        <v>849</v>
      </c>
      <c r="D16" s="1519"/>
      <c r="E16" s="1519"/>
      <c r="F16" s="909">
        <v>677</v>
      </c>
      <c r="G16" s="909">
        <v>319</v>
      </c>
      <c r="H16" s="910">
        <v>150.64338000000001</v>
      </c>
      <c r="I16" s="908">
        <v>1147</v>
      </c>
      <c r="J16" s="911">
        <f>J17+J18+J19+J20+J21+J22</f>
        <v>573.096</v>
      </c>
      <c r="K16" s="911">
        <f>K17+K18+K19+K20+K21+K22</f>
        <v>231.77200000000002</v>
      </c>
      <c r="L16" s="912">
        <f>L17+L18+L19+L20+L21+L22</f>
        <v>59.875999999999998</v>
      </c>
      <c r="M16" s="259">
        <f>M17+M18+M19+M20+M21+M22</f>
        <v>864.74400000000014</v>
      </c>
    </row>
    <row r="17" spans="1:13" s="244" customFormat="1">
      <c r="A17" s="261"/>
      <c r="B17" s="899"/>
      <c r="C17" s="905"/>
      <c r="D17" s="1508" t="s">
        <v>850</v>
      </c>
      <c r="E17" s="1527"/>
      <c r="F17" s="906">
        <v>527.29999999999995</v>
      </c>
      <c r="G17" s="906">
        <v>291.30704149999997</v>
      </c>
      <c r="H17" s="907">
        <v>97.559429999999992</v>
      </c>
      <c r="I17" s="908">
        <v>916.16647149999994</v>
      </c>
      <c r="J17" s="262">
        <v>430.34199999999998</v>
      </c>
      <c r="K17" s="263">
        <v>152.52199999999999</v>
      </c>
      <c r="L17" s="264">
        <v>57.911000000000001</v>
      </c>
      <c r="M17" s="259">
        <v>640.77500000000009</v>
      </c>
    </row>
    <row r="18" spans="1:13" s="244" customFormat="1">
      <c r="A18" s="261"/>
      <c r="B18" s="899"/>
      <c r="C18" s="905"/>
      <c r="D18" s="1508" t="s">
        <v>851</v>
      </c>
      <c r="E18" s="1527"/>
      <c r="F18" s="906">
        <v>113.937</v>
      </c>
      <c r="G18" s="906">
        <v>23.001815499999999</v>
      </c>
      <c r="H18" s="907">
        <v>52.22795</v>
      </c>
      <c r="I18" s="908">
        <v>189.16676549999997</v>
      </c>
      <c r="J18" s="262">
        <v>118.768</v>
      </c>
      <c r="K18" s="263">
        <v>76.343000000000004</v>
      </c>
      <c r="L18" s="264">
        <v>1.571</v>
      </c>
      <c r="M18" s="259">
        <v>196.68199999999999</v>
      </c>
    </row>
    <row r="19" spans="1:13" s="244" customFormat="1">
      <c r="A19" s="261"/>
      <c r="B19" s="899"/>
      <c r="C19" s="905"/>
      <c r="D19" s="1508" t="s">
        <v>852</v>
      </c>
      <c r="E19" s="1527"/>
      <c r="F19" s="906">
        <v>36.292000000000002</v>
      </c>
      <c r="G19" s="906">
        <v>1.212</v>
      </c>
      <c r="H19" s="907">
        <v>0</v>
      </c>
      <c r="I19" s="908">
        <v>37</v>
      </c>
      <c r="J19" s="262">
        <v>23.731000000000002</v>
      </c>
      <c r="K19" s="263">
        <v>0</v>
      </c>
      <c r="L19" s="264">
        <v>0</v>
      </c>
      <c r="M19" s="259">
        <v>23.731000000000002</v>
      </c>
    </row>
    <row r="20" spans="1:13" s="244" customFormat="1">
      <c r="A20" s="261"/>
      <c r="B20" s="899"/>
      <c r="C20" s="905"/>
      <c r="D20" s="1508" t="s">
        <v>853</v>
      </c>
      <c r="E20" s="1527"/>
      <c r="F20" s="262">
        <v>0</v>
      </c>
      <c r="G20" s="262">
        <v>3.5999999999999997E-2</v>
      </c>
      <c r="H20" s="916">
        <v>0</v>
      </c>
      <c r="I20" s="917">
        <v>3.5999999999999997E-2</v>
      </c>
      <c r="J20" s="262">
        <v>0.158</v>
      </c>
      <c r="K20" s="263">
        <v>0</v>
      </c>
      <c r="L20" s="264">
        <v>0</v>
      </c>
      <c r="M20" s="259">
        <v>0.158</v>
      </c>
    </row>
    <row r="21" spans="1:13" s="244" customFormat="1">
      <c r="A21" s="261"/>
      <c r="B21" s="899"/>
      <c r="C21" s="918"/>
      <c r="D21" s="918" t="s">
        <v>854</v>
      </c>
      <c r="E21" s="918"/>
      <c r="F21" s="906">
        <v>0</v>
      </c>
      <c r="G21" s="906">
        <v>0</v>
      </c>
      <c r="H21" s="907">
        <v>0</v>
      </c>
      <c r="I21" s="908">
        <v>0</v>
      </c>
      <c r="J21" s="262">
        <v>0</v>
      </c>
      <c r="K21" s="263">
        <v>0</v>
      </c>
      <c r="L21" s="264">
        <v>0</v>
      </c>
      <c r="M21" s="259">
        <v>0</v>
      </c>
    </row>
    <row r="22" spans="1:13" s="244" customFormat="1">
      <c r="A22" s="261"/>
      <c r="B22" s="899"/>
      <c r="C22" s="918"/>
      <c r="D22" s="1508" t="s">
        <v>411</v>
      </c>
      <c r="E22" s="1527"/>
      <c r="F22" s="906">
        <v>0.20100000000000001</v>
      </c>
      <c r="G22" s="906">
        <v>4.0010000000000003</v>
      </c>
      <c r="H22" s="907">
        <v>0.85599999999999998</v>
      </c>
      <c r="I22" s="908">
        <v>5.0579999999999998</v>
      </c>
      <c r="J22" s="262">
        <v>9.7000000000000003E-2</v>
      </c>
      <c r="K22" s="263">
        <v>2.907</v>
      </c>
      <c r="L22" s="264">
        <v>0.39400000000000002</v>
      </c>
      <c r="M22" s="259">
        <v>3.3980000000000001</v>
      </c>
    </row>
    <row r="23" spans="1:13" s="244" customFormat="1">
      <c r="A23" s="258"/>
      <c r="B23" s="899"/>
      <c r="C23" s="1520" t="s">
        <v>855</v>
      </c>
      <c r="D23" s="1528"/>
      <c r="E23" s="1529"/>
      <c r="F23" s="919">
        <v>2579.6819999999998</v>
      </c>
      <c r="G23" s="919">
        <v>1063.2601515399999</v>
      </c>
      <c r="H23" s="920">
        <v>86.947410000000005</v>
      </c>
      <c r="I23" s="921">
        <v>3729.8895615400002</v>
      </c>
      <c r="J23" s="911">
        <f>J24+J25</f>
        <v>2467.4960000000001</v>
      </c>
      <c r="K23" s="911">
        <f>K24+K25</f>
        <v>923.23599999999999</v>
      </c>
      <c r="L23" s="912">
        <f>L24+L25</f>
        <v>81.66</v>
      </c>
      <c r="M23" s="259">
        <f>M24+M25</f>
        <v>3471.8069999999998</v>
      </c>
    </row>
    <row r="24" spans="1:13" s="244" customFormat="1">
      <c r="A24" s="261"/>
      <c r="B24" s="899"/>
      <c r="C24" s="905"/>
      <c r="D24" s="1522" t="s">
        <v>856</v>
      </c>
      <c r="E24" s="1530"/>
      <c r="F24" s="943">
        <v>5.1769999999999996</v>
      </c>
      <c r="G24" s="906">
        <v>279.14699999999999</v>
      </c>
      <c r="H24" s="907">
        <v>0.57218000000000002</v>
      </c>
      <c r="I24" s="908">
        <v>284.89618000000002</v>
      </c>
      <c r="J24" s="262">
        <v>11.313000000000001</v>
      </c>
      <c r="K24" s="263">
        <v>250</v>
      </c>
      <c r="L24" s="264">
        <v>0.86499999999999999</v>
      </c>
      <c r="M24" s="259">
        <v>261.59300000000002</v>
      </c>
    </row>
    <row r="25" spans="1:13" s="244" customFormat="1">
      <c r="A25" s="261"/>
      <c r="B25" s="899"/>
      <c r="C25" s="905"/>
      <c r="D25" s="1508" t="s">
        <v>412</v>
      </c>
      <c r="E25" s="1518"/>
      <c r="F25" s="943">
        <v>2574.5050000000001</v>
      </c>
      <c r="G25" s="906">
        <v>784.11315153999999</v>
      </c>
      <c r="H25" s="907">
        <v>86.375230000000002</v>
      </c>
      <c r="I25" s="908">
        <v>3444.99338154</v>
      </c>
      <c r="J25" s="262">
        <v>2456.183</v>
      </c>
      <c r="K25" s="263">
        <v>673.23599999999999</v>
      </c>
      <c r="L25" s="264">
        <v>80.795000000000002</v>
      </c>
      <c r="M25" s="259">
        <v>3210.2139999999999</v>
      </c>
    </row>
    <row r="26" spans="1:13" s="244" customFormat="1">
      <c r="A26" s="258"/>
      <c r="B26" s="899"/>
      <c r="C26" s="1520" t="s">
        <v>413</v>
      </c>
      <c r="D26" s="1528"/>
      <c r="E26" s="1528"/>
      <c r="F26" s="922">
        <v>32.444000000000003</v>
      </c>
      <c r="G26" s="919">
        <v>29.027000000000001</v>
      </c>
      <c r="H26" s="920">
        <v>3.7530100000000002</v>
      </c>
      <c r="I26" s="921">
        <v>65.224010000000007</v>
      </c>
      <c r="J26" s="911">
        <f>J27+J28</f>
        <v>72.257999999999996</v>
      </c>
      <c r="K26" s="911">
        <f>K27+K28</f>
        <v>26.120999999999999</v>
      </c>
      <c r="L26" s="912">
        <f>L27+L28</f>
        <v>5.1100000000000003</v>
      </c>
      <c r="M26" s="259">
        <v>102</v>
      </c>
    </row>
    <row r="27" spans="1:13" s="244" customFormat="1">
      <c r="A27" s="261"/>
      <c r="B27" s="899"/>
      <c r="C27" s="905"/>
      <c r="D27" s="1521" t="s">
        <v>414</v>
      </c>
      <c r="E27" s="1522"/>
      <c r="F27" s="923">
        <v>2.7E-2</v>
      </c>
      <c r="G27" s="924">
        <v>6.7930000000000001</v>
      </c>
      <c r="H27" s="925">
        <v>0</v>
      </c>
      <c r="I27" s="921">
        <v>6.82</v>
      </c>
      <c r="J27" s="262">
        <v>0.25800000000000001</v>
      </c>
      <c r="K27" s="263">
        <v>4.18</v>
      </c>
      <c r="L27" s="264">
        <v>0</v>
      </c>
      <c r="M27" s="259">
        <v>4.4379999999999997</v>
      </c>
    </row>
    <row r="28" spans="1:13" s="244" customFormat="1">
      <c r="A28" s="261"/>
      <c r="B28" s="899"/>
      <c r="C28" s="905"/>
      <c r="D28" s="1484" t="s">
        <v>857</v>
      </c>
      <c r="E28" s="1490"/>
      <c r="F28" s="1279">
        <v>32</v>
      </c>
      <c r="G28" s="926">
        <v>22</v>
      </c>
      <c r="H28" s="927">
        <v>4</v>
      </c>
      <c r="I28" s="928">
        <v>58</v>
      </c>
      <c r="J28" s="262">
        <v>72</v>
      </c>
      <c r="K28" s="263">
        <v>21.940999999999999</v>
      </c>
      <c r="L28" s="264">
        <v>5.1100000000000003</v>
      </c>
      <c r="M28" s="259">
        <v>98.442999999999998</v>
      </c>
    </row>
    <row r="29" spans="1:13" s="244" customFormat="1" ht="13.5" thickBot="1">
      <c r="A29" s="261"/>
      <c r="B29" s="899"/>
      <c r="C29" s="1523" t="s">
        <v>858</v>
      </c>
      <c r="D29" s="1524"/>
      <c r="E29" s="1524"/>
      <c r="F29" s="929">
        <v>245.79599999999999</v>
      </c>
      <c r="G29" s="930">
        <v>28.64496462</v>
      </c>
      <c r="H29" s="931">
        <v>27.073160000000001</v>
      </c>
      <c r="I29" s="932">
        <v>301.51412461999996</v>
      </c>
      <c r="J29" s="933">
        <v>209.44300000000001</v>
      </c>
      <c r="K29" s="934">
        <v>54.776000000000003</v>
      </c>
      <c r="L29" s="935">
        <v>25.058</v>
      </c>
      <c r="M29" s="259">
        <v>289.27699999999999</v>
      </c>
    </row>
    <row r="30" spans="1:13" s="244" customFormat="1" ht="13.5" thickBot="1">
      <c r="A30" s="266"/>
      <c r="B30" s="1499" t="s">
        <v>415</v>
      </c>
      <c r="C30" s="1500"/>
      <c r="D30" s="1500"/>
      <c r="E30" s="1512"/>
      <c r="F30" s="936">
        <v>-3167.181</v>
      </c>
      <c r="G30" s="937">
        <v>-1281.7141410000002</v>
      </c>
      <c r="H30" s="938">
        <v>-101.62805</v>
      </c>
      <c r="I30" s="898">
        <v>-4550.5231909999993</v>
      </c>
      <c r="J30" s="255">
        <v>-3264</v>
      </c>
      <c r="K30" s="255">
        <f>K31+K34+K36+K37+K44+K47</f>
        <v>-1128.6880000000001</v>
      </c>
      <c r="L30" s="256">
        <f>L31+L34+L36+L37+L44+L47</f>
        <v>-128.88299999999998</v>
      </c>
      <c r="M30" s="257">
        <v>-4522</v>
      </c>
    </row>
    <row r="31" spans="1:13" s="244" customFormat="1">
      <c r="A31" s="258"/>
      <c r="B31" s="939"/>
      <c r="C31" s="1525" t="s">
        <v>859</v>
      </c>
      <c r="D31" s="1525"/>
      <c r="E31" s="1526"/>
      <c r="F31" s="940">
        <v>-423.61399999999998</v>
      </c>
      <c r="G31" s="940">
        <v>-232.76618300000001</v>
      </c>
      <c r="H31" s="941">
        <v>-15.980499999999999</v>
      </c>
      <c r="I31" s="942">
        <v>-672.36068299999999</v>
      </c>
      <c r="J31" s="903">
        <f>J32+J33</f>
        <v>-346.44200000000001</v>
      </c>
      <c r="K31" s="903">
        <f>K32+K33</f>
        <v>-144.59799999999998</v>
      </c>
      <c r="L31" s="904">
        <v>-21</v>
      </c>
      <c r="M31" s="259">
        <v>-512</v>
      </c>
    </row>
    <row r="32" spans="1:13" s="244" customFormat="1">
      <c r="A32" s="261"/>
      <c r="B32" s="899"/>
      <c r="C32" s="905"/>
      <c r="D32" s="1471" t="s">
        <v>416</v>
      </c>
      <c r="E32" s="1508"/>
      <c r="F32" s="943">
        <v>-396.29899999999998</v>
      </c>
      <c r="G32" s="944">
        <v>-211.16912050000002</v>
      </c>
      <c r="H32" s="907">
        <v>-12.959670000000001</v>
      </c>
      <c r="I32" s="902">
        <v>-620.42779050000001</v>
      </c>
      <c r="J32" s="267">
        <v>-315.065</v>
      </c>
      <c r="K32" s="267">
        <v>-142.964</v>
      </c>
      <c r="L32" s="268">
        <v>-18.68</v>
      </c>
      <c r="M32" s="259">
        <v>-476.709</v>
      </c>
    </row>
    <row r="33" spans="1:13" s="244" customFormat="1">
      <c r="A33" s="261"/>
      <c r="B33" s="899"/>
      <c r="C33" s="905"/>
      <c r="D33" s="1471" t="s">
        <v>417</v>
      </c>
      <c r="E33" s="1508"/>
      <c r="F33" s="943">
        <v>-27.315000000000001</v>
      </c>
      <c r="G33" s="944">
        <v>-21.5970625</v>
      </c>
      <c r="H33" s="907">
        <v>-3.0208300000000001</v>
      </c>
      <c r="I33" s="908">
        <v>-51.932892500000001</v>
      </c>
      <c r="J33" s="267">
        <v>-31.376999999999999</v>
      </c>
      <c r="K33" s="267">
        <v>-1.6339999999999999</v>
      </c>
      <c r="L33" s="268">
        <v>-1.5409999999999999</v>
      </c>
      <c r="M33" s="259">
        <v>-34.551999999999992</v>
      </c>
    </row>
    <row r="34" spans="1:13" s="244" customFormat="1" ht="13.5" customHeight="1">
      <c r="A34" s="258"/>
      <c r="B34" s="899"/>
      <c r="C34" s="1519" t="s">
        <v>418</v>
      </c>
      <c r="D34" s="1519"/>
      <c r="E34" s="1520"/>
      <c r="F34" s="945">
        <v>-14.515000000000001</v>
      </c>
      <c r="G34" s="945">
        <v>-12.044</v>
      </c>
      <c r="H34" s="910">
        <v>-0.97399999999999998</v>
      </c>
      <c r="I34" s="908">
        <v>-27.533000000000001</v>
      </c>
      <c r="J34" s="903">
        <f>J35</f>
        <v>-11.287000000000001</v>
      </c>
      <c r="K34" s="903">
        <f>K35</f>
        <v>-6.9240000000000004</v>
      </c>
      <c r="L34" s="904">
        <f>L35</f>
        <v>-1.1160000000000001</v>
      </c>
      <c r="M34" s="259">
        <f>M35</f>
        <v>-19.327000000000002</v>
      </c>
    </row>
    <row r="35" spans="1:13" s="244" customFormat="1" ht="13.5" customHeight="1">
      <c r="A35" s="261"/>
      <c r="B35" s="899"/>
      <c r="C35" s="905"/>
      <c r="D35" s="1508" t="s">
        <v>860</v>
      </c>
      <c r="E35" s="1518"/>
      <c r="F35" s="943">
        <v>-15</v>
      </c>
      <c r="G35" s="943">
        <v>-12.044</v>
      </c>
      <c r="H35" s="907">
        <v>-0.97299999999999998</v>
      </c>
      <c r="I35" s="908">
        <v>-28</v>
      </c>
      <c r="J35" s="267">
        <v>-11.287000000000001</v>
      </c>
      <c r="K35" s="267">
        <v>-6.9240000000000004</v>
      </c>
      <c r="L35" s="268">
        <v>-1.1160000000000001</v>
      </c>
      <c r="M35" s="259">
        <v>-19.327000000000002</v>
      </c>
    </row>
    <row r="36" spans="1:13" s="244" customFormat="1" ht="28.5" customHeight="1">
      <c r="A36" s="265"/>
      <c r="B36" s="913"/>
      <c r="C36" s="1485" t="s">
        <v>419</v>
      </c>
      <c r="D36" s="1485"/>
      <c r="E36" s="1509"/>
      <c r="F36" s="946">
        <v>-25</v>
      </c>
      <c r="G36" s="946">
        <v>-8</v>
      </c>
      <c r="H36" s="947">
        <v>-2</v>
      </c>
      <c r="I36" s="921">
        <v>-35</v>
      </c>
      <c r="J36" s="903">
        <v>-18.206</v>
      </c>
      <c r="K36" s="903">
        <v>-5.1660000000000004</v>
      </c>
      <c r="L36" s="904">
        <v>-2.766</v>
      </c>
      <c r="M36" s="259">
        <v>-26.137999999999998</v>
      </c>
    </row>
    <row r="37" spans="1:13" s="244" customFormat="1">
      <c r="A37" s="258"/>
      <c r="B37" s="899"/>
      <c r="C37" s="1519" t="s">
        <v>861</v>
      </c>
      <c r="D37" s="1519"/>
      <c r="E37" s="1520"/>
      <c r="F37" s="945">
        <v>-268</v>
      </c>
      <c r="G37" s="945">
        <v>-254</v>
      </c>
      <c r="H37" s="910">
        <v>-12</v>
      </c>
      <c r="I37" s="908">
        <v>-533</v>
      </c>
      <c r="J37" s="903">
        <f>J38+J39+J40+J41+J42+J43</f>
        <v>-273.01799999999997</v>
      </c>
      <c r="K37" s="903">
        <v>-171</v>
      </c>
      <c r="L37" s="904">
        <f>L38+L39+L40+L41+L42+L43</f>
        <v>-20.001000000000001</v>
      </c>
      <c r="M37" s="259">
        <v>-464</v>
      </c>
    </row>
    <row r="38" spans="1:13" s="244" customFormat="1">
      <c r="A38" s="261"/>
      <c r="B38" s="899"/>
      <c r="C38" s="905"/>
      <c r="D38" s="1508" t="s">
        <v>862</v>
      </c>
      <c r="E38" s="1518"/>
      <c r="F38" s="943">
        <v>0</v>
      </c>
      <c r="G38" s="943">
        <v>-1</v>
      </c>
      <c r="H38" s="907">
        <v>0</v>
      </c>
      <c r="I38" s="908">
        <v>-1</v>
      </c>
      <c r="J38" s="267">
        <v>-0.872</v>
      </c>
      <c r="K38" s="267">
        <v>-3.4000000000000002E-2</v>
      </c>
      <c r="L38" s="268">
        <v>-3.9E-2</v>
      </c>
      <c r="M38" s="259">
        <v>-0.94500000000000006</v>
      </c>
    </row>
    <row r="39" spans="1:13" s="244" customFormat="1">
      <c r="A39" s="261"/>
      <c r="B39" s="899"/>
      <c r="C39" s="905"/>
      <c r="D39" s="1508" t="s">
        <v>863</v>
      </c>
      <c r="E39" s="1518"/>
      <c r="F39" s="943">
        <v>-141</v>
      </c>
      <c r="G39" s="943">
        <v>-72</v>
      </c>
      <c r="H39" s="907">
        <v>-1</v>
      </c>
      <c r="I39" s="908">
        <v>-214</v>
      </c>
      <c r="J39" s="267">
        <v>-157.816</v>
      </c>
      <c r="K39" s="267">
        <v>-25.715</v>
      </c>
      <c r="L39" s="268">
        <v>-1.079</v>
      </c>
      <c r="M39" s="259">
        <v>-184.61</v>
      </c>
    </row>
    <row r="40" spans="1:13" s="244" customFormat="1">
      <c r="A40" s="261"/>
      <c r="B40" s="899"/>
      <c r="C40" s="905"/>
      <c r="D40" s="1508" t="s">
        <v>864</v>
      </c>
      <c r="E40" s="1518"/>
      <c r="F40" s="943">
        <v>-3</v>
      </c>
      <c r="G40" s="943">
        <v>-1</v>
      </c>
      <c r="H40" s="907">
        <v>0</v>
      </c>
      <c r="I40" s="908">
        <v>-4</v>
      </c>
      <c r="J40" s="267">
        <v>-1.3620000000000001</v>
      </c>
      <c r="K40" s="267">
        <v>-0.68300000000000005</v>
      </c>
      <c r="L40" s="268">
        <v>-2E-3</v>
      </c>
      <c r="M40" s="259">
        <v>-2.0469999999999997</v>
      </c>
    </row>
    <row r="41" spans="1:13" s="244" customFormat="1">
      <c r="A41" s="261"/>
      <c r="B41" s="899"/>
      <c r="C41" s="905"/>
      <c r="D41" s="1508" t="s">
        <v>865</v>
      </c>
      <c r="E41" s="1518"/>
      <c r="F41" s="943">
        <v>-64</v>
      </c>
      <c r="G41" s="943">
        <v>-56</v>
      </c>
      <c r="H41" s="907">
        <v>-3</v>
      </c>
      <c r="I41" s="908">
        <v>-124</v>
      </c>
      <c r="J41" s="267">
        <v>-56.783999999999999</v>
      </c>
      <c r="K41" s="267">
        <v>-40.081000000000003</v>
      </c>
      <c r="L41" s="268">
        <v>-6.9630000000000001</v>
      </c>
      <c r="M41" s="259">
        <v>-103.828</v>
      </c>
    </row>
    <row r="42" spans="1:13" s="244" customFormat="1">
      <c r="A42" s="261"/>
      <c r="B42" s="899"/>
      <c r="C42" s="905"/>
      <c r="D42" s="1508" t="s">
        <v>866</v>
      </c>
      <c r="E42" s="1518"/>
      <c r="F42" s="943">
        <v>-20</v>
      </c>
      <c r="G42" s="943">
        <v>-104</v>
      </c>
      <c r="H42" s="907">
        <v>-5</v>
      </c>
      <c r="I42" s="908">
        <v>-129</v>
      </c>
      <c r="J42" s="267">
        <v>-36.225000000000001</v>
      </c>
      <c r="K42" s="267">
        <v>-87.831999999999994</v>
      </c>
      <c r="L42" s="268">
        <v>-7.7030000000000003</v>
      </c>
      <c r="M42" s="259">
        <v>-131.76</v>
      </c>
    </row>
    <row r="43" spans="1:13" s="244" customFormat="1" ht="12.75" customHeight="1">
      <c r="A43" s="261"/>
      <c r="B43" s="899"/>
      <c r="C43" s="905"/>
      <c r="D43" s="1508" t="s">
        <v>420</v>
      </c>
      <c r="E43" s="1518"/>
      <c r="F43" s="943">
        <v>-39</v>
      </c>
      <c r="G43" s="943">
        <v>-19</v>
      </c>
      <c r="H43" s="907">
        <v>-3</v>
      </c>
      <c r="I43" s="908">
        <v>-61</v>
      </c>
      <c r="J43" s="267">
        <v>-19.959</v>
      </c>
      <c r="K43" s="267">
        <v>-15.836</v>
      </c>
      <c r="L43" s="268">
        <v>-4.2149999999999999</v>
      </c>
      <c r="M43" s="259">
        <v>-40.010000000000005</v>
      </c>
    </row>
    <row r="44" spans="1:13" s="244" customFormat="1">
      <c r="A44" s="258"/>
      <c r="B44" s="899"/>
      <c r="C44" s="1519" t="s">
        <v>421</v>
      </c>
      <c r="D44" s="1519"/>
      <c r="E44" s="1520"/>
      <c r="F44" s="945">
        <v>-2262</v>
      </c>
      <c r="G44" s="945">
        <v>-616</v>
      </c>
      <c r="H44" s="910">
        <v>-50</v>
      </c>
      <c r="I44" s="908">
        <v>-2929</v>
      </c>
      <c r="J44" s="903">
        <v>-2335</v>
      </c>
      <c r="K44" s="903">
        <v>-522</v>
      </c>
      <c r="L44" s="904">
        <v>-79</v>
      </c>
      <c r="M44" s="259">
        <v>-2936</v>
      </c>
    </row>
    <row r="45" spans="1:13" s="244" customFormat="1">
      <c r="A45" s="261"/>
      <c r="B45" s="899"/>
      <c r="C45" s="905"/>
      <c r="D45" s="1516" t="s">
        <v>867</v>
      </c>
      <c r="E45" s="1517"/>
      <c r="F45" s="948">
        <v>-2</v>
      </c>
      <c r="G45" s="948">
        <v>0</v>
      </c>
      <c r="H45" s="949">
        <v>0</v>
      </c>
      <c r="I45" s="908">
        <v>-2</v>
      </c>
      <c r="J45" s="267">
        <v>-2.2240000000000002</v>
      </c>
      <c r="K45" s="267">
        <v>-0.14799999999999999</v>
      </c>
      <c r="L45" s="268">
        <v>-5.3999999999999999E-2</v>
      </c>
      <c r="M45" s="259">
        <v>-2.4260000000000002</v>
      </c>
    </row>
    <row r="46" spans="1:13" s="244" customFormat="1">
      <c r="A46" s="261"/>
      <c r="B46" s="899"/>
      <c r="C46" s="905"/>
      <c r="D46" s="1508" t="s">
        <v>868</v>
      </c>
      <c r="E46" s="1518"/>
      <c r="F46" s="943">
        <v>-2260</v>
      </c>
      <c r="G46" s="943">
        <v>-616</v>
      </c>
      <c r="H46" s="907">
        <v>-50</v>
      </c>
      <c r="I46" s="908">
        <v>-2927</v>
      </c>
      <c r="J46" s="267">
        <v>-2332.5149999999999</v>
      </c>
      <c r="K46" s="267">
        <v>-522.03499999999997</v>
      </c>
      <c r="L46" s="268">
        <v>-79.168000000000006</v>
      </c>
      <c r="M46" s="259">
        <v>-2933.7179999999998</v>
      </c>
    </row>
    <row r="47" spans="1:13" s="244" customFormat="1">
      <c r="A47" s="258"/>
      <c r="B47" s="899"/>
      <c r="C47" s="1519" t="s">
        <v>869</v>
      </c>
      <c r="D47" s="1519"/>
      <c r="E47" s="1520"/>
      <c r="F47" s="945">
        <v>-175</v>
      </c>
      <c r="G47" s="945">
        <v>-159</v>
      </c>
      <c r="H47" s="910">
        <v>-21</v>
      </c>
      <c r="I47" s="908">
        <v>-354</v>
      </c>
      <c r="J47" s="903">
        <f>J48+J49+J50+J51</f>
        <v>-280.84899999999999</v>
      </c>
      <c r="K47" s="903">
        <v>-279</v>
      </c>
      <c r="L47" s="904">
        <v>-5</v>
      </c>
      <c r="M47" s="259">
        <f>M48+M49+M50+M51</f>
        <v>-565.04699999999991</v>
      </c>
    </row>
    <row r="48" spans="1:13" ht="15" customHeight="1">
      <c r="A48" s="261"/>
      <c r="B48" s="899"/>
      <c r="C48" s="905"/>
      <c r="D48" s="1510" t="s">
        <v>870</v>
      </c>
      <c r="E48" s="1511"/>
      <c r="F48" s="950">
        <v>-24</v>
      </c>
      <c r="G48" s="950">
        <v>-35</v>
      </c>
      <c r="H48" s="951">
        <v>-3</v>
      </c>
      <c r="I48" s="952">
        <v>-62</v>
      </c>
      <c r="J48" s="267">
        <v>-18.611000000000001</v>
      </c>
      <c r="K48" s="267">
        <v>-38.917999999999999</v>
      </c>
      <c r="L48" s="268">
        <v>-3.3340000000000001</v>
      </c>
      <c r="M48" s="259">
        <v>-60.863</v>
      </c>
    </row>
    <row r="49" spans="1:33" ht="15" customHeight="1">
      <c r="A49" s="261"/>
      <c r="B49" s="899"/>
      <c r="C49" s="905"/>
      <c r="D49" s="1508" t="s">
        <v>873</v>
      </c>
      <c r="E49" s="1518"/>
      <c r="F49" s="943">
        <v>0</v>
      </c>
      <c r="G49" s="943">
        <v>-2</v>
      </c>
      <c r="H49" s="907">
        <v>0</v>
      </c>
      <c r="I49" s="908">
        <v>-2</v>
      </c>
      <c r="J49" s="267">
        <v>-0.253</v>
      </c>
      <c r="K49" s="267">
        <v>-3.6999999999999998E-2</v>
      </c>
      <c r="L49" s="268">
        <v>0</v>
      </c>
      <c r="M49" s="259">
        <v>-0.28999999999999998</v>
      </c>
    </row>
    <row r="50" spans="1:33" ht="14.25" customHeight="1">
      <c r="A50" s="261"/>
      <c r="B50" s="899"/>
      <c r="C50" s="905"/>
      <c r="D50" s="1508" t="s">
        <v>871</v>
      </c>
      <c r="E50" s="1518"/>
      <c r="F50" s="943">
        <v>-130</v>
      </c>
      <c r="G50" s="943">
        <v>-115</v>
      </c>
      <c r="H50" s="907">
        <v>-18</v>
      </c>
      <c r="I50" s="908">
        <v>-262</v>
      </c>
      <c r="J50" s="267">
        <v>-229.691</v>
      </c>
      <c r="K50" s="267">
        <v>-233.31399999999999</v>
      </c>
      <c r="L50" s="268">
        <v>-0.53700000000000003</v>
      </c>
      <c r="M50" s="259">
        <v>-463.54199999999997</v>
      </c>
    </row>
    <row r="51" spans="1:33" ht="16.5" customHeight="1" thickBot="1">
      <c r="A51" s="261"/>
      <c r="B51" s="953"/>
      <c r="C51" s="954"/>
      <c r="D51" s="1510" t="s">
        <v>872</v>
      </c>
      <c r="E51" s="1511"/>
      <c r="F51" s="950">
        <v>-20</v>
      </c>
      <c r="G51" s="955">
        <v>-7</v>
      </c>
      <c r="H51" s="951">
        <v>0</v>
      </c>
      <c r="I51" s="952">
        <v>-27</v>
      </c>
      <c r="J51" s="267">
        <v>-32.293999999999997</v>
      </c>
      <c r="K51" s="267">
        <v>-7.4340000000000002</v>
      </c>
      <c r="L51" s="268">
        <v>-0.624</v>
      </c>
      <c r="M51" s="259">
        <v>-40.351999999999997</v>
      </c>
    </row>
    <row r="52" spans="1:33" s="270" customFormat="1" ht="15" customHeight="1" thickBot="1">
      <c r="A52" s="266"/>
      <c r="B52" s="1499" t="s">
        <v>874</v>
      </c>
      <c r="C52" s="1500"/>
      <c r="D52" s="1500"/>
      <c r="E52" s="1512"/>
      <c r="F52" s="896">
        <v>3537</v>
      </c>
      <c r="G52" s="896">
        <v>1516</v>
      </c>
      <c r="H52" s="897">
        <v>266</v>
      </c>
      <c r="I52" s="898">
        <v>5319</v>
      </c>
      <c r="J52" s="255">
        <f>J8+J30</f>
        <v>3547</v>
      </c>
      <c r="K52" s="255">
        <f>K8+K30</f>
        <v>1318.2109999999998</v>
      </c>
      <c r="L52" s="256">
        <f>L8+L30</f>
        <v>163.89100000000002</v>
      </c>
      <c r="M52" s="257">
        <f>M8+M30</f>
        <v>5028.6729999999989</v>
      </c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</row>
    <row r="53" spans="1:33" s="270" customFormat="1" ht="16.5" customHeight="1" thickBot="1">
      <c r="A53" s="266"/>
      <c r="B53" s="895" t="s">
        <v>875</v>
      </c>
      <c r="C53" s="956"/>
      <c r="D53" s="956"/>
      <c r="E53" s="1278"/>
      <c r="F53" s="957">
        <v>1158.33</v>
      </c>
      <c r="G53" s="957">
        <v>417</v>
      </c>
      <c r="H53" s="958">
        <v>67.381540000000001</v>
      </c>
      <c r="I53" s="959">
        <v>1641.9902942600002</v>
      </c>
      <c r="J53" s="255">
        <f>J54+J55</f>
        <v>1312.7159999999999</v>
      </c>
      <c r="K53" s="255">
        <f>K54+K55</f>
        <v>355.58699999999999</v>
      </c>
      <c r="L53" s="256">
        <v>55</v>
      </c>
      <c r="M53" s="257">
        <f>M54+M55</f>
        <v>1723.962</v>
      </c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</row>
    <row r="54" spans="1:33">
      <c r="A54" s="258"/>
      <c r="B54" s="960"/>
      <c r="C54" s="1483" t="s">
        <v>422</v>
      </c>
      <c r="D54" s="1483"/>
      <c r="E54" s="1513"/>
      <c r="F54" s="978">
        <v>1352.913</v>
      </c>
      <c r="G54" s="961">
        <v>561.73455125999999</v>
      </c>
      <c r="H54" s="962">
        <v>147.00797</v>
      </c>
      <c r="I54" s="902">
        <v>2061.6555212600001</v>
      </c>
      <c r="J54" s="267">
        <v>1568.7329999999999</v>
      </c>
      <c r="K54" s="267">
        <v>521.61900000000003</v>
      </c>
      <c r="L54" s="268">
        <v>106.452</v>
      </c>
      <c r="M54" s="259">
        <v>2196.8040000000001</v>
      </c>
    </row>
    <row r="55" spans="1:33" ht="15.75" customHeight="1" thickBot="1">
      <c r="A55" s="258"/>
      <c r="B55" s="953"/>
      <c r="C55" s="1514" t="s">
        <v>423</v>
      </c>
      <c r="D55" s="1514"/>
      <c r="E55" s="1505"/>
      <c r="F55" s="955">
        <v>-194.583</v>
      </c>
      <c r="G55" s="955">
        <v>-145.45579699999999</v>
      </c>
      <c r="H55" s="963">
        <v>-79.626429999999999</v>
      </c>
      <c r="I55" s="932">
        <v>-419.66522700000002</v>
      </c>
      <c r="J55" s="271">
        <v>-256.017</v>
      </c>
      <c r="K55" s="271">
        <v>-166.03200000000001</v>
      </c>
      <c r="L55" s="272">
        <v>-50.792999999999999</v>
      </c>
      <c r="M55" s="273">
        <v>-472.84199999999998</v>
      </c>
    </row>
    <row r="56" spans="1:33" s="270" customFormat="1" ht="15" customHeight="1" thickBot="1">
      <c r="A56" s="266"/>
      <c r="B56" s="1499" t="s">
        <v>876</v>
      </c>
      <c r="C56" s="1500"/>
      <c r="D56" s="1500"/>
      <c r="E56" s="1512"/>
      <c r="F56" s="964">
        <v>1.724</v>
      </c>
      <c r="G56" s="964">
        <v>26.3</v>
      </c>
      <c r="H56" s="965">
        <v>0</v>
      </c>
      <c r="I56" s="966">
        <v>28.024000000000001</v>
      </c>
      <c r="J56" s="274">
        <v>36</v>
      </c>
      <c r="K56" s="274">
        <f>K57+K60+K63+K64</f>
        <v>3.8710000000000004</v>
      </c>
      <c r="L56" s="275">
        <f>L57+L60+L63+L64</f>
        <v>0</v>
      </c>
      <c r="M56" s="257">
        <v>40</v>
      </c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269"/>
    </row>
    <row r="57" spans="1:33" ht="15" customHeight="1">
      <c r="A57" s="258"/>
      <c r="B57" s="939"/>
      <c r="C57" s="1515" t="s">
        <v>877</v>
      </c>
      <c r="D57" s="1515"/>
      <c r="E57" s="1496"/>
      <c r="F57" s="967">
        <v>-27.312000000000001</v>
      </c>
      <c r="G57" s="967">
        <v>-5.0069999999999997</v>
      </c>
      <c r="H57" s="968">
        <v>0</v>
      </c>
      <c r="I57" s="969">
        <v>-32.319000000000003</v>
      </c>
      <c r="J57" s="903">
        <f>J58+J59</f>
        <v>12.368</v>
      </c>
      <c r="K57" s="903">
        <f>K58+K59</f>
        <v>4.0780000000000003</v>
      </c>
      <c r="L57" s="904">
        <f>L58+L59</f>
        <v>0</v>
      </c>
      <c r="M57" s="259">
        <f>M58+M59</f>
        <v>16.446000000000002</v>
      </c>
    </row>
    <row r="58" spans="1:33" ht="14.25" customHeight="1">
      <c r="A58" s="261"/>
      <c r="B58" s="899"/>
      <c r="C58" s="918"/>
      <c r="D58" s="1471" t="s">
        <v>879</v>
      </c>
      <c r="E58" s="1508"/>
      <c r="F58" s="943">
        <v>3.766</v>
      </c>
      <c r="G58" s="943">
        <v>0.48099999999999998</v>
      </c>
      <c r="H58" s="907">
        <v>0</v>
      </c>
      <c r="I58" s="908">
        <v>4.2469999999999999</v>
      </c>
      <c r="J58" s="262">
        <v>0.40100000000000002</v>
      </c>
      <c r="K58" s="262">
        <v>-2.9000000000000001E-2</v>
      </c>
      <c r="L58" s="276">
        <v>0</v>
      </c>
      <c r="M58" s="259">
        <v>0.372</v>
      </c>
    </row>
    <row r="59" spans="1:33" ht="15.75" customHeight="1">
      <c r="A59" s="261"/>
      <c r="B59" s="899"/>
      <c r="C59" s="918"/>
      <c r="D59" s="1471" t="s">
        <v>880</v>
      </c>
      <c r="E59" s="1508"/>
      <c r="F59" s="943">
        <v>-31.077999999999999</v>
      </c>
      <c r="G59" s="943">
        <v>-5.4880000000000004</v>
      </c>
      <c r="H59" s="907">
        <v>0</v>
      </c>
      <c r="I59" s="908">
        <v>-36</v>
      </c>
      <c r="J59" s="262">
        <v>11.967000000000001</v>
      </c>
      <c r="K59" s="262">
        <v>4.1070000000000002</v>
      </c>
      <c r="L59" s="276">
        <v>0</v>
      </c>
      <c r="M59" s="259">
        <v>16.074000000000002</v>
      </c>
    </row>
    <row r="60" spans="1:33" ht="15" customHeight="1">
      <c r="A60" s="258"/>
      <c r="B60" s="899"/>
      <c r="C60" s="1485" t="s">
        <v>878</v>
      </c>
      <c r="D60" s="1485"/>
      <c r="E60" s="1509"/>
      <c r="F60" s="946">
        <v>9.1140000000000008</v>
      </c>
      <c r="G60" s="946">
        <v>20.384</v>
      </c>
      <c r="H60" s="947">
        <v>0</v>
      </c>
      <c r="I60" s="921">
        <v>29.498000000000001</v>
      </c>
      <c r="J60" s="911">
        <f>J61+J62</f>
        <v>6.3319999999999999</v>
      </c>
      <c r="K60" s="911">
        <f>K61+K62</f>
        <v>-6.1639999999999997</v>
      </c>
      <c r="L60" s="912">
        <f>L61+L62</f>
        <v>0</v>
      </c>
      <c r="M60" s="259">
        <f>M61+M62</f>
        <v>0.16800000000000015</v>
      </c>
    </row>
    <row r="61" spans="1:33" ht="27.75" customHeight="1">
      <c r="A61" s="261"/>
      <c r="B61" s="899"/>
      <c r="C61" s="905"/>
      <c r="D61" s="1490" t="s">
        <v>881</v>
      </c>
      <c r="E61" s="1491"/>
      <c r="F61" s="923">
        <v>10.992000000000001</v>
      </c>
      <c r="G61" s="924">
        <v>0</v>
      </c>
      <c r="H61" s="925">
        <v>0</v>
      </c>
      <c r="I61" s="921">
        <v>10.992000000000001</v>
      </c>
      <c r="J61" s="262">
        <v>6.33</v>
      </c>
      <c r="K61" s="262">
        <v>0</v>
      </c>
      <c r="L61" s="276">
        <v>0</v>
      </c>
      <c r="M61" s="259">
        <v>6.33</v>
      </c>
    </row>
    <row r="62" spans="1:33" ht="27" customHeight="1">
      <c r="A62" s="261"/>
      <c r="B62" s="899"/>
      <c r="C62" s="905"/>
      <c r="D62" s="1490" t="s">
        <v>882</v>
      </c>
      <c r="E62" s="1491"/>
      <c r="F62" s="923">
        <v>-1.8779999999999999</v>
      </c>
      <c r="G62" s="924">
        <v>20.384</v>
      </c>
      <c r="H62" s="925">
        <v>0</v>
      </c>
      <c r="I62" s="921">
        <v>18</v>
      </c>
      <c r="J62" s="262">
        <v>2E-3</v>
      </c>
      <c r="K62" s="262">
        <v>-6.1639999999999997</v>
      </c>
      <c r="L62" s="276">
        <v>0</v>
      </c>
      <c r="M62" s="259">
        <v>-6.1619999999999999</v>
      </c>
    </row>
    <row r="63" spans="1:33" ht="15" customHeight="1">
      <c r="A63" s="258"/>
      <c r="B63" s="899"/>
      <c r="C63" s="1485" t="s">
        <v>424</v>
      </c>
      <c r="D63" s="1485"/>
      <c r="E63" s="1509"/>
      <c r="F63" s="946">
        <v>0.69399999999999995</v>
      </c>
      <c r="G63" s="946">
        <v>0.60299999999999998</v>
      </c>
      <c r="H63" s="947">
        <v>0</v>
      </c>
      <c r="I63" s="921">
        <v>2</v>
      </c>
      <c r="J63" s="911">
        <v>1.1990000000000001</v>
      </c>
      <c r="K63" s="911">
        <v>0.26</v>
      </c>
      <c r="L63" s="912">
        <v>0</v>
      </c>
      <c r="M63" s="259">
        <v>1.4590000000000001</v>
      </c>
    </row>
    <row r="64" spans="1:33" ht="30" customHeight="1" thickBot="1">
      <c r="A64" s="258"/>
      <c r="B64" s="953"/>
      <c r="C64" s="1504" t="s">
        <v>425</v>
      </c>
      <c r="D64" s="1504"/>
      <c r="E64" s="1504"/>
      <c r="F64" s="970">
        <v>19.228000000000002</v>
      </c>
      <c r="G64" s="970">
        <v>10.32</v>
      </c>
      <c r="H64" s="971">
        <v>0</v>
      </c>
      <c r="I64" s="972">
        <v>29</v>
      </c>
      <c r="J64" s="933">
        <v>17.175000000000001</v>
      </c>
      <c r="K64" s="933">
        <v>5.6970000000000001</v>
      </c>
      <c r="L64" s="973">
        <v>0</v>
      </c>
      <c r="M64" s="273">
        <v>22.872</v>
      </c>
    </row>
    <row r="65" spans="1:33" s="270" customFormat="1" ht="26.25" customHeight="1" thickBot="1">
      <c r="A65" s="266"/>
      <c r="B65" s="1488" t="s">
        <v>883</v>
      </c>
      <c r="C65" s="1489"/>
      <c r="D65" s="1489"/>
      <c r="E65" s="1489"/>
      <c r="F65" s="974">
        <v>0</v>
      </c>
      <c r="G65" s="974">
        <v>0</v>
      </c>
      <c r="H65" s="975">
        <v>0</v>
      </c>
      <c r="I65" s="976">
        <v>0</v>
      </c>
      <c r="J65" s="255">
        <v>0</v>
      </c>
      <c r="K65" s="277">
        <v>0</v>
      </c>
      <c r="L65" s="278">
        <v>0</v>
      </c>
      <c r="M65" s="257">
        <v>0</v>
      </c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</row>
    <row r="66" spans="1:33" s="270" customFormat="1" ht="16.5" customHeight="1" thickBot="1">
      <c r="A66" s="266"/>
      <c r="B66" s="1488" t="s">
        <v>884</v>
      </c>
      <c r="C66" s="1489"/>
      <c r="D66" s="1489"/>
      <c r="E66" s="1489"/>
      <c r="F66" s="977">
        <v>290</v>
      </c>
      <c r="G66" s="977">
        <v>91</v>
      </c>
      <c r="H66" s="975">
        <v>27</v>
      </c>
      <c r="I66" s="976">
        <v>408</v>
      </c>
      <c r="J66" s="255">
        <v>191</v>
      </c>
      <c r="K66" s="255">
        <v>75</v>
      </c>
      <c r="L66" s="256">
        <f>L67+L68+L69</f>
        <v>14.247</v>
      </c>
      <c r="M66" s="257">
        <v>280</v>
      </c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69"/>
      <c r="AG66" s="269"/>
    </row>
    <row r="67" spans="1:33" ht="16.5" customHeight="1">
      <c r="A67" s="258"/>
      <c r="B67" s="960"/>
      <c r="C67" s="1483" t="s">
        <v>885</v>
      </c>
      <c r="D67" s="1483"/>
      <c r="E67" s="1483"/>
      <c r="F67" s="978">
        <v>225</v>
      </c>
      <c r="G67" s="978">
        <v>94</v>
      </c>
      <c r="H67" s="962">
        <v>19</v>
      </c>
      <c r="I67" s="902">
        <v>338</v>
      </c>
      <c r="J67" s="267">
        <v>233.44200000000001</v>
      </c>
      <c r="K67" s="267">
        <v>29.663</v>
      </c>
      <c r="L67" s="268">
        <v>21.047999999999998</v>
      </c>
      <c r="M67" s="259">
        <v>284.15300000000002</v>
      </c>
    </row>
    <row r="68" spans="1:33" ht="16.5" customHeight="1">
      <c r="A68" s="258"/>
      <c r="B68" s="899"/>
      <c r="C68" s="1471" t="s">
        <v>886</v>
      </c>
      <c r="D68" s="1471"/>
      <c r="E68" s="1471"/>
      <c r="F68" s="943">
        <v>47</v>
      </c>
      <c r="G68" s="943">
        <v>-4</v>
      </c>
      <c r="H68" s="907">
        <v>8</v>
      </c>
      <c r="I68" s="908">
        <v>51</v>
      </c>
      <c r="J68" s="262">
        <v>-47.832000000000001</v>
      </c>
      <c r="K68" s="262">
        <v>60.948999999999998</v>
      </c>
      <c r="L68" s="276">
        <v>-2.0369999999999999</v>
      </c>
      <c r="M68" s="259">
        <v>11.079999999999998</v>
      </c>
    </row>
    <row r="69" spans="1:33" ht="16.5" customHeight="1" thickBot="1">
      <c r="A69" s="258"/>
      <c r="B69" s="953"/>
      <c r="C69" s="1505" t="s">
        <v>887</v>
      </c>
      <c r="D69" s="1506"/>
      <c r="E69" s="1507"/>
      <c r="F69" s="979">
        <v>18</v>
      </c>
      <c r="G69" s="979">
        <v>1</v>
      </c>
      <c r="H69" s="963">
        <v>0</v>
      </c>
      <c r="I69" s="932">
        <v>19</v>
      </c>
      <c r="J69" s="271">
        <v>6.3639999999999999</v>
      </c>
      <c r="K69" s="271">
        <v>-16.271000000000001</v>
      </c>
      <c r="L69" s="272">
        <v>-4.7640000000000002</v>
      </c>
      <c r="M69" s="273">
        <v>-14.670999999999999</v>
      </c>
    </row>
    <row r="70" spans="1:33" s="270" customFormat="1" ht="14.25" customHeight="1" thickBot="1">
      <c r="A70" s="266"/>
      <c r="B70" s="1499" t="s">
        <v>426</v>
      </c>
      <c r="C70" s="1500"/>
      <c r="D70" s="1500"/>
      <c r="E70" s="1500"/>
      <c r="F70" s="980">
        <v>341</v>
      </c>
      <c r="G70" s="980">
        <v>192</v>
      </c>
      <c r="H70" s="897">
        <v>17</v>
      </c>
      <c r="I70" s="898">
        <v>550</v>
      </c>
      <c r="J70" s="279">
        <v>335</v>
      </c>
      <c r="K70" s="255">
        <f>K71+K72+K73+K74+K75+K76+K77+K78</f>
        <v>102.62199999999999</v>
      </c>
      <c r="L70" s="256">
        <v>36</v>
      </c>
      <c r="M70" s="257">
        <f>M71+M72+M73+M74+M75+M76+M77+M78</f>
        <v>473.61700000000002</v>
      </c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</row>
    <row r="71" spans="1:33" ht="16.5" customHeight="1">
      <c r="A71" s="258"/>
      <c r="B71" s="939"/>
      <c r="C71" s="1501" t="s">
        <v>427</v>
      </c>
      <c r="D71" s="1502"/>
      <c r="E71" s="1503"/>
      <c r="F71" s="981">
        <v>7</v>
      </c>
      <c r="G71" s="981">
        <v>8</v>
      </c>
      <c r="H71" s="982">
        <v>2</v>
      </c>
      <c r="I71" s="969">
        <v>17</v>
      </c>
      <c r="J71" s="267">
        <v>12</v>
      </c>
      <c r="K71" s="267">
        <v>10.077999999999999</v>
      </c>
      <c r="L71" s="268">
        <v>3.319</v>
      </c>
      <c r="M71" s="259">
        <v>25</v>
      </c>
    </row>
    <row r="72" spans="1:33" ht="26.25" customHeight="1">
      <c r="A72" s="258"/>
      <c r="B72" s="899"/>
      <c r="C72" s="1484" t="s">
        <v>428</v>
      </c>
      <c r="D72" s="1484"/>
      <c r="E72" s="1484"/>
      <c r="F72" s="923">
        <v>0</v>
      </c>
      <c r="G72" s="923">
        <v>0</v>
      </c>
      <c r="H72" s="925">
        <v>0</v>
      </c>
      <c r="I72" s="921">
        <v>0</v>
      </c>
      <c r="J72" s="262">
        <v>13.202</v>
      </c>
      <c r="K72" s="262">
        <v>0</v>
      </c>
      <c r="L72" s="276">
        <v>16.875</v>
      </c>
      <c r="M72" s="259">
        <v>30.076999999999998</v>
      </c>
    </row>
    <row r="73" spans="1:33" ht="15" customHeight="1">
      <c r="A73" s="258"/>
      <c r="B73" s="899"/>
      <c r="C73" s="1471" t="s">
        <v>429</v>
      </c>
      <c r="D73" s="1471"/>
      <c r="E73" s="1471"/>
      <c r="F73" s="943">
        <v>8</v>
      </c>
      <c r="G73" s="943">
        <v>2</v>
      </c>
      <c r="H73" s="907">
        <v>0</v>
      </c>
      <c r="I73" s="908">
        <v>10</v>
      </c>
      <c r="J73" s="262">
        <v>16.617000000000001</v>
      </c>
      <c r="K73" s="262">
        <v>16.855</v>
      </c>
      <c r="L73" s="276">
        <v>0</v>
      </c>
      <c r="M73" s="259">
        <v>34</v>
      </c>
    </row>
    <row r="74" spans="1:33" ht="15" customHeight="1">
      <c r="A74" s="258"/>
      <c r="B74" s="899"/>
      <c r="C74" s="1484" t="s">
        <v>430</v>
      </c>
      <c r="D74" s="1484"/>
      <c r="E74" s="1484"/>
      <c r="F74" s="923">
        <v>154</v>
      </c>
      <c r="G74" s="923">
        <v>38</v>
      </c>
      <c r="H74" s="925">
        <v>7</v>
      </c>
      <c r="I74" s="921">
        <v>199</v>
      </c>
      <c r="J74" s="262">
        <v>132.21799999999999</v>
      </c>
      <c r="K74" s="262">
        <v>16.789000000000001</v>
      </c>
      <c r="L74" s="276">
        <v>8.0399999999999991</v>
      </c>
      <c r="M74" s="259">
        <v>157.047</v>
      </c>
    </row>
    <row r="75" spans="1:33">
      <c r="A75" s="258"/>
      <c r="B75" s="899"/>
      <c r="C75" s="1471" t="s">
        <v>431</v>
      </c>
      <c r="D75" s="1471"/>
      <c r="E75" s="1471"/>
      <c r="F75" s="943">
        <v>22</v>
      </c>
      <c r="G75" s="943">
        <v>2</v>
      </c>
      <c r="H75" s="907">
        <v>0</v>
      </c>
      <c r="I75" s="908">
        <v>24</v>
      </c>
      <c r="J75" s="262">
        <v>4.1440000000000001</v>
      </c>
      <c r="K75" s="262">
        <v>2.8380000000000001</v>
      </c>
      <c r="L75" s="276">
        <v>0</v>
      </c>
      <c r="M75" s="259">
        <v>6.9820000000000002</v>
      </c>
    </row>
    <row r="76" spans="1:33" ht="13.5" customHeight="1">
      <c r="A76" s="258"/>
      <c r="B76" s="899"/>
      <c r="C76" s="1471" t="s">
        <v>432</v>
      </c>
      <c r="D76" s="1471"/>
      <c r="E76" s="1471"/>
      <c r="F76" s="943">
        <v>109</v>
      </c>
      <c r="G76" s="943">
        <v>76</v>
      </c>
      <c r="H76" s="907">
        <v>8</v>
      </c>
      <c r="I76" s="908">
        <v>193</v>
      </c>
      <c r="J76" s="262">
        <v>117.095</v>
      </c>
      <c r="K76" s="262">
        <v>21.094000000000001</v>
      </c>
      <c r="L76" s="276">
        <v>7.38</v>
      </c>
      <c r="M76" s="259">
        <v>145</v>
      </c>
    </row>
    <row r="77" spans="1:33" ht="13.5" customHeight="1">
      <c r="A77" s="258"/>
      <c r="B77" s="899"/>
      <c r="C77" s="1490" t="s">
        <v>433</v>
      </c>
      <c r="D77" s="1491"/>
      <c r="E77" s="1492"/>
      <c r="F77" s="924">
        <v>34</v>
      </c>
      <c r="G77" s="924">
        <v>30</v>
      </c>
      <c r="H77" s="925">
        <v>0</v>
      </c>
      <c r="I77" s="921">
        <v>64</v>
      </c>
      <c r="J77" s="262">
        <v>40.442999999999998</v>
      </c>
      <c r="K77" s="262">
        <v>34.457000000000001</v>
      </c>
      <c r="L77" s="276">
        <v>1</v>
      </c>
      <c r="M77" s="259">
        <v>75</v>
      </c>
    </row>
    <row r="78" spans="1:33" ht="15" customHeight="1" thickBot="1">
      <c r="A78" s="258"/>
      <c r="B78" s="983"/>
      <c r="C78" s="1493" t="s">
        <v>434</v>
      </c>
      <c r="D78" s="1494"/>
      <c r="E78" s="1495"/>
      <c r="F78" s="984">
        <v>7</v>
      </c>
      <c r="G78" s="984">
        <v>36</v>
      </c>
      <c r="H78" s="985">
        <v>0</v>
      </c>
      <c r="I78" s="932">
        <v>43</v>
      </c>
      <c r="J78" s="271">
        <v>0</v>
      </c>
      <c r="K78" s="271">
        <v>0.51100000000000001</v>
      </c>
      <c r="L78" s="272">
        <v>0</v>
      </c>
      <c r="M78" s="273">
        <v>0.51100000000000001</v>
      </c>
    </row>
    <row r="79" spans="1:33" s="270" customFormat="1" ht="29.25" customHeight="1" thickBot="1">
      <c r="A79" s="266"/>
      <c r="B79" s="1488" t="s">
        <v>435</v>
      </c>
      <c r="C79" s="1489"/>
      <c r="D79" s="1489"/>
      <c r="E79" s="1489"/>
      <c r="F79" s="977">
        <v>-1729</v>
      </c>
      <c r="G79" s="977">
        <v>-559</v>
      </c>
      <c r="H79" s="975">
        <v>14</v>
      </c>
      <c r="I79" s="976">
        <v>-2274</v>
      </c>
      <c r="J79" s="255">
        <v>-1162</v>
      </c>
      <c r="K79" s="255">
        <f>K80+K83</f>
        <v>-750.45099999999979</v>
      </c>
      <c r="L79" s="256">
        <v>-20</v>
      </c>
      <c r="M79" s="257">
        <f>M80+M83</f>
        <v>-1932.4870000000001</v>
      </c>
      <c r="N79" s="280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</row>
    <row r="80" spans="1:33" ht="26.25" customHeight="1">
      <c r="A80" s="258"/>
      <c r="B80" s="939"/>
      <c r="C80" s="1496" t="s">
        <v>436</v>
      </c>
      <c r="D80" s="1497"/>
      <c r="E80" s="1498"/>
      <c r="F80" s="986">
        <v>-3256</v>
      </c>
      <c r="G80" s="986">
        <v>-935</v>
      </c>
      <c r="H80" s="968">
        <v>-210</v>
      </c>
      <c r="I80" s="969">
        <v>-4401</v>
      </c>
      <c r="J80" s="903">
        <f>J81+J82</f>
        <v>-2714.3869999999997</v>
      </c>
      <c r="K80" s="903">
        <f>K81+K82</f>
        <v>-1224.3529999999998</v>
      </c>
      <c r="L80" s="904">
        <f>L81+L82</f>
        <v>-252.74700000000001</v>
      </c>
      <c r="M80" s="259">
        <f>M81+M82</f>
        <v>-4191.4870000000001</v>
      </c>
    </row>
    <row r="81" spans="1:33" ht="26.25" customHeight="1">
      <c r="A81" s="261"/>
      <c r="B81" s="899"/>
      <c r="C81" s="905"/>
      <c r="D81" s="1484" t="s">
        <v>437</v>
      </c>
      <c r="E81" s="1484"/>
      <c r="F81" s="923">
        <v>-3116</v>
      </c>
      <c r="G81" s="923">
        <v>-888</v>
      </c>
      <c r="H81" s="925">
        <v>-210</v>
      </c>
      <c r="I81" s="921">
        <v>-4214</v>
      </c>
      <c r="J81" s="262">
        <v>-2639.1</v>
      </c>
      <c r="K81" s="262">
        <v>-1221.4659999999999</v>
      </c>
      <c r="L81" s="276">
        <v>-252.74700000000001</v>
      </c>
      <c r="M81" s="259">
        <v>-4113.3130000000001</v>
      </c>
    </row>
    <row r="82" spans="1:33" ht="29.25" customHeight="1">
      <c r="A82" s="261"/>
      <c r="B82" s="899"/>
      <c r="C82" s="905"/>
      <c r="D82" s="1484" t="s">
        <v>438</v>
      </c>
      <c r="E82" s="1484"/>
      <c r="F82" s="923">
        <v>-140</v>
      </c>
      <c r="G82" s="923">
        <v>-47</v>
      </c>
      <c r="H82" s="925">
        <v>0</v>
      </c>
      <c r="I82" s="921">
        <v>-187</v>
      </c>
      <c r="J82" s="262">
        <v>-75.287000000000006</v>
      </c>
      <c r="K82" s="262">
        <v>-2.887</v>
      </c>
      <c r="L82" s="276">
        <v>0</v>
      </c>
      <c r="M82" s="259">
        <v>-78.174000000000007</v>
      </c>
    </row>
    <row r="83" spans="1:33" ht="27.75" customHeight="1">
      <c r="A83" s="281"/>
      <c r="B83" s="899"/>
      <c r="C83" s="1485" t="s">
        <v>439</v>
      </c>
      <c r="D83" s="1485"/>
      <c r="E83" s="1485"/>
      <c r="F83" s="946">
        <v>1527</v>
      </c>
      <c r="G83" s="946">
        <v>481</v>
      </c>
      <c r="H83" s="947">
        <v>224</v>
      </c>
      <c r="I83" s="921">
        <v>2232</v>
      </c>
      <c r="J83" s="911">
        <f>J84+J85</f>
        <v>1551.5340000000001</v>
      </c>
      <c r="K83" s="911">
        <f>K84+K85</f>
        <v>473.90199999999999</v>
      </c>
      <c r="L83" s="912">
        <f>L84+L85</f>
        <v>233.46299999999999</v>
      </c>
      <c r="M83" s="259">
        <f>M84+M85</f>
        <v>2259</v>
      </c>
    </row>
    <row r="84" spans="1:33" ht="27.75" customHeight="1">
      <c r="A84" s="261"/>
      <c r="B84" s="899"/>
      <c r="C84" s="905"/>
      <c r="D84" s="1484" t="s">
        <v>440</v>
      </c>
      <c r="E84" s="1484"/>
      <c r="F84" s="923">
        <v>1440</v>
      </c>
      <c r="G84" s="923">
        <v>452</v>
      </c>
      <c r="H84" s="925">
        <v>224</v>
      </c>
      <c r="I84" s="921">
        <v>2116</v>
      </c>
      <c r="J84" s="262">
        <v>1468.991</v>
      </c>
      <c r="K84" s="262">
        <v>464.3</v>
      </c>
      <c r="L84" s="276">
        <v>233.46299999999999</v>
      </c>
      <c r="M84" s="259">
        <v>2166</v>
      </c>
    </row>
    <row r="85" spans="1:33" ht="35.25" customHeight="1">
      <c r="A85" s="261"/>
      <c r="B85" s="899"/>
      <c r="C85" s="905"/>
      <c r="D85" s="1484" t="s">
        <v>441</v>
      </c>
      <c r="E85" s="1484"/>
      <c r="F85" s="923">
        <v>87</v>
      </c>
      <c r="G85" s="923">
        <v>29</v>
      </c>
      <c r="H85" s="925">
        <v>0</v>
      </c>
      <c r="I85" s="921">
        <v>116</v>
      </c>
      <c r="J85" s="262">
        <v>82.543000000000006</v>
      </c>
      <c r="K85" s="262">
        <v>9.6020000000000003</v>
      </c>
      <c r="L85" s="276">
        <v>0</v>
      </c>
      <c r="M85" s="259">
        <v>93</v>
      </c>
    </row>
    <row r="86" spans="1:33" ht="18.75" customHeight="1" thickBot="1">
      <c r="A86" s="261"/>
      <c r="B86" s="987"/>
      <c r="C86" s="988"/>
      <c r="D86" s="1486" t="s">
        <v>442</v>
      </c>
      <c r="E86" s="1487"/>
      <c r="F86" s="989">
        <v>0</v>
      </c>
      <c r="G86" s="989">
        <v>-105</v>
      </c>
      <c r="H86" s="990">
        <v>0</v>
      </c>
      <c r="I86" s="991">
        <v>-105</v>
      </c>
      <c r="J86" s="282">
        <v>0</v>
      </c>
      <c r="K86" s="282">
        <v>0</v>
      </c>
      <c r="L86" s="283">
        <v>0</v>
      </c>
      <c r="M86" s="273">
        <v>0</v>
      </c>
    </row>
    <row r="87" spans="1:33" s="270" customFormat="1" ht="15.75" customHeight="1" thickBot="1">
      <c r="A87" s="266"/>
      <c r="B87" s="1488" t="s">
        <v>443</v>
      </c>
      <c r="C87" s="1489"/>
      <c r="D87" s="1489"/>
      <c r="E87" s="1489"/>
      <c r="F87" s="977">
        <v>-9</v>
      </c>
      <c r="G87" s="977">
        <v>-17</v>
      </c>
      <c r="H87" s="975">
        <v>0</v>
      </c>
      <c r="I87" s="976">
        <v>-26</v>
      </c>
      <c r="J87" s="255">
        <f>J88</f>
        <v>-12.061</v>
      </c>
      <c r="K87" s="255">
        <f>K88</f>
        <v>-30.143999999999998</v>
      </c>
      <c r="L87" s="256">
        <f>L88</f>
        <v>0</v>
      </c>
      <c r="M87" s="257">
        <f>M88</f>
        <v>-42.204999999999998</v>
      </c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</row>
    <row r="88" spans="1:33" ht="30" customHeight="1" thickBot="1">
      <c r="A88" s="258"/>
      <c r="B88" s="939"/>
      <c r="C88" s="1476" t="s">
        <v>444</v>
      </c>
      <c r="D88" s="1476"/>
      <c r="E88" s="1476"/>
      <c r="F88" s="992">
        <v>-9</v>
      </c>
      <c r="G88" s="992">
        <v>-17</v>
      </c>
      <c r="H88" s="982">
        <v>0</v>
      </c>
      <c r="I88" s="969">
        <v>-26</v>
      </c>
      <c r="J88" s="267">
        <v>-12.061</v>
      </c>
      <c r="K88" s="267">
        <v>-30.143999999999998</v>
      </c>
      <c r="L88" s="268">
        <v>0</v>
      </c>
      <c r="M88" s="259">
        <v>-42.204999999999998</v>
      </c>
    </row>
    <row r="89" spans="1:33" s="270" customFormat="1" ht="15.75" customHeight="1" thickBot="1">
      <c r="A89" s="266"/>
      <c r="B89" s="1477" t="s">
        <v>445</v>
      </c>
      <c r="C89" s="1478"/>
      <c r="D89" s="1478"/>
      <c r="E89" s="1479"/>
      <c r="F89" s="980">
        <v>-1080</v>
      </c>
      <c r="G89" s="980">
        <v>-752</v>
      </c>
      <c r="H89" s="897">
        <v>-182</v>
      </c>
      <c r="I89" s="898">
        <v>-2014</v>
      </c>
      <c r="J89" s="255">
        <v>-1175.2280000000001</v>
      </c>
      <c r="K89" s="255">
        <v>-643.60799999999995</v>
      </c>
      <c r="L89" s="256">
        <v>-163.88300000000001</v>
      </c>
      <c r="M89" s="257">
        <v>-1982.7190000000001</v>
      </c>
      <c r="N89" s="269"/>
      <c r="O89" s="269"/>
      <c r="P89" s="269"/>
      <c r="Q89" s="269"/>
      <c r="R89" s="269"/>
      <c r="S89" s="269"/>
      <c r="T89" s="269"/>
      <c r="U89" s="269"/>
      <c r="V89" s="269"/>
      <c r="W89" s="269"/>
      <c r="X89" s="269"/>
      <c r="Y89" s="269"/>
      <c r="Z89" s="269"/>
      <c r="AA89" s="269"/>
      <c r="AB89" s="269"/>
      <c r="AC89" s="269"/>
      <c r="AD89" s="269"/>
      <c r="AE89" s="269"/>
      <c r="AF89" s="269"/>
      <c r="AG89" s="269"/>
    </row>
    <row r="90" spans="1:33" s="270" customFormat="1" ht="14.25" customHeight="1" thickBot="1">
      <c r="A90" s="266"/>
      <c r="B90" s="993" t="s">
        <v>446</v>
      </c>
      <c r="C90" s="994"/>
      <c r="D90" s="994"/>
      <c r="E90" s="995"/>
      <c r="F90" s="980">
        <v>-297</v>
      </c>
      <c r="G90" s="980">
        <v>-220</v>
      </c>
      <c r="H90" s="897">
        <v>-55</v>
      </c>
      <c r="I90" s="898">
        <v>-572</v>
      </c>
      <c r="J90" s="255">
        <v>-332.69400000000002</v>
      </c>
      <c r="K90" s="255">
        <v>-189.37899999999999</v>
      </c>
      <c r="L90" s="256">
        <v>-52.524000000000001</v>
      </c>
      <c r="M90" s="273">
        <v>-574.59699999999998</v>
      </c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</row>
    <row r="91" spans="1:33" s="270" customFormat="1" ht="15.75" customHeight="1" thickBot="1">
      <c r="A91" s="266"/>
      <c r="B91" s="1480" t="s">
        <v>447</v>
      </c>
      <c r="C91" s="1481"/>
      <c r="D91" s="1481"/>
      <c r="E91" s="1482"/>
      <c r="F91" s="996">
        <v>-1460</v>
      </c>
      <c r="G91" s="996">
        <v>-919</v>
      </c>
      <c r="H91" s="965">
        <v>-188</v>
      </c>
      <c r="I91" s="966">
        <v>-2567</v>
      </c>
      <c r="J91" s="255">
        <v>-1710.9190000000001</v>
      </c>
      <c r="K91" s="255">
        <v>-760.72799999999995</v>
      </c>
      <c r="L91" s="256">
        <v>-188.8</v>
      </c>
      <c r="M91" s="257">
        <v>-2661</v>
      </c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</row>
    <row r="92" spans="1:33">
      <c r="A92" s="258"/>
      <c r="B92" s="899"/>
      <c r="C92" s="1483" t="s">
        <v>448</v>
      </c>
      <c r="D92" s="1483"/>
      <c r="E92" s="1483"/>
      <c r="F92" s="978">
        <v>-851</v>
      </c>
      <c r="G92" s="978">
        <v>-722</v>
      </c>
      <c r="H92" s="962">
        <v>-159</v>
      </c>
      <c r="I92" s="902">
        <v>-1732</v>
      </c>
      <c r="J92" s="267">
        <v>-998.20100000000002</v>
      </c>
      <c r="K92" s="267">
        <v>-610.21600000000001</v>
      </c>
      <c r="L92" s="268">
        <v>-146.11699999999999</v>
      </c>
      <c r="M92" s="259">
        <v>-1754</v>
      </c>
    </row>
    <row r="93" spans="1:33">
      <c r="A93" s="258"/>
      <c r="B93" s="899"/>
      <c r="C93" s="1471" t="s">
        <v>449</v>
      </c>
      <c r="D93" s="1471"/>
      <c r="E93" s="1471"/>
      <c r="F93" s="943">
        <v>-355</v>
      </c>
      <c r="G93" s="943">
        <v>-102</v>
      </c>
      <c r="H93" s="907">
        <v>-9</v>
      </c>
      <c r="I93" s="908">
        <v>-466</v>
      </c>
      <c r="J93" s="262">
        <v>-433.03899999999999</v>
      </c>
      <c r="K93" s="262">
        <v>-93.861000000000004</v>
      </c>
      <c r="L93" s="276">
        <v>-12.641999999999999</v>
      </c>
      <c r="M93" s="259">
        <v>-539.54200000000003</v>
      </c>
    </row>
    <row r="94" spans="1:33" ht="12.75" customHeight="1">
      <c r="A94" s="258"/>
      <c r="B94" s="899"/>
      <c r="C94" s="1484" t="s">
        <v>450</v>
      </c>
      <c r="D94" s="1484"/>
      <c r="E94" s="1484"/>
      <c r="F94" s="923">
        <v>-179</v>
      </c>
      <c r="G94" s="923">
        <v>-22</v>
      </c>
      <c r="H94" s="925">
        <v>-9</v>
      </c>
      <c r="I94" s="921">
        <v>-210</v>
      </c>
      <c r="J94" s="262">
        <v>-200.15299999999999</v>
      </c>
      <c r="K94" s="262">
        <v>-15.696</v>
      </c>
      <c r="L94" s="276">
        <v>-7.1580000000000004</v>
      </c>
      <c r="M94" s="259">
        <v>-223.00699999999998</v>
      </c>
    </row>
    <row r="95" spans="1:33">
      <c r="A95" s="258"/>
      <c r="B95" s="899"/>
      <c r="C95" s="1471" t="s">
        <v>451</v>
      </c>
      <c r="D95" s="1471"/>
      <c r="E95" s="1471"/>
      <c r="F95" s="943">
        <v>-2</v>
      </c>
      <c r="G95" s="943">
        <v>-5</v>
      </c>
      <c r="H95" s="907">
        <v>0</v>
      </c>
      <c r="I95" s="908">
        <v>-7</v>
      </c>
      <c r="J95" s="262">
        <v>-5.5209999999999999</v>
      </c>
      <c r="K95" s="262">
        <v>0</v>
      </c>
      <c r="L95" s="276">
        <v>0</v>
      </c>
      <c r="M95" s="259">
        <v>-5.5209999999999999</v>
      </c>
    </row>
    <row r="96" spans="1:33" s="244" customFormat="1">
      <c r="A96" s="258"/>
      <c r="B96" s="899"/>
      <c r="C96" s="1471" t="s">
        <v>452</v>
      </c>
      <c r="D96" s="1471"/>
      <c r="E96" s="1471"/>
      <c r="F96" s="943">
        <v>-72</v>
      </c>
      <c r="G96" s="943">
        <v>-66</v>
      </c>
      <c r="H96" s="907">
        <v>-11</v>
      </c>
      <c r="I96" s="908">
        <v>-149</v>
      </c>
      <c r="J96" s="262">
        <v>-65.968999999999994</v>
      </c>
      <c r="K96" s="262">
        <v>-38.301000000000002</v>
      </c>
      <c r="L96" s="276">
        <v>-22.757000000000001</v>
      </c>
      <c r="M96" s="259">
        <v>-127.027</v>
      </c>
    </row>
    <row r="97" spans="1:13" s="244" customFormat="1" ht="15.75" customHeight="1" thickBot="1">
      <c r="A97" s="258"/>
      <c r="B97" s="983"/>
      <c r="C97" s="1472" t="s">
        <v>453</v>
      </c>
      <c r="D97" s="1472"/>
      <c r="E97" s="1472"/>
      <c r="F97" s="997">
        <v>-1</v>
      </c>
      <c r="G97" s="997">
        <v>-2</v>
      </c>
      <c r="H97" s="998">
        <v>0</v>
      </c>
      <c r="I97" s="932">
        <v>-3</v>
      </c>
      <c r="J97" s="271">
        <v>-7.9560000000000004</v>
      </c>
      <c r="K97" s="271">
        <v>-2.653</v>
      </c>
      <c r="L97" s="272">
        <v>-3.0000000000000001E-3</v>
      </c>
      <c r="M97" s="273">
        <v>-10.612</v>
      </c>
    </row>
    <row r="98" spans="1:13" s="244" customFormat="1" ht="15" customHeight="1" thickBot="1">
      <c r="A98" s="284"/>
      <c r="B98" s="1473" t="s">
        <v>454</v>
      </c>
      <c r="C98" s="1474"/>
      <c r="D98" s="1474"/>
      <c r="E98" s="1474"/>
      <c r="F98" s="277">
        <v>755</v>
      </c>
      <c r="G98" s="274">
        <v>-223</v>
      </c>
      <c r="H98" s="958">
        <v>-35</v>
      </c>
      <c r="I98" s="999">
        <v>497</v>
      </c>
      <c r="J98" s="274">
        <v>1030.624</v>
      </c>
      <c r="K98" s="274">
        <v>-520.35599999999999</v>
      </c>
      <c r="L98" s="275">
        <v>-153.69300000000001</v>
      </c>
      <c r="M98" s="257">
        <v>356.57500000000005</v>
      </c>
    </row>
    <row r="100" spans="1:13" s="244" customFormat="1">
      <c r="A100" s="243" t="s">
        <v>269</v>
      </c>
      <c r="B100" s="243"/>
      <c r="C100" s="243"/>
      <c r="D100" s="243"/>
      <c r="E100" s="243"/>
      <c r="F100" s="285"/>
      <c r="G100" s="285"/>
      <c r="H100" s="285"/>
      <c r="I100" s="285"/>
    </row>
    <row r="101" spans="1:13">
      <c r="J101" s="260"/>
      <c r="K101" s="260"/>
      <c r="L101" s="260"/>
      <c r="M101" s="260"/>
    </row>
  </sheetData>
  <mergeCells count="95">
    <mergeCell ref="D13:E13"/>
    <mergeCell ref="L1:M1"/>
    <mergeCell ref="B5:E5"/>
    <mergeCell ref="B6:E7"/>
    <mergeCell ref="F6:I6"/>
    <mergeCell ref="J6:M6"/>
    <mergeCell ref="C3:M3"/>
    <mergeCell ref="B8:E8"/>
    <mergeCell ref="C9:E9"/>
    <mergeCell ref="D10:E10"/>
    <mergeCell ref="D11:E11"/>
    <mergeCell ref="C12:E12"/>
    <mergeCell ref="C26:E26"/>
    <mergeCell ref="D14:E14"/>
    <mergeCell ref="C15:E15"/>
    <mergeCell ref="C16:E16"/>
    <mergeCell ref="D17:E17"/>
    <mergeCell ref="D18:E18"/>
    <mergeCell ref="D19:E19"/>
    <mergeCell ref="D20:E20"/>
    <mergeCell ref="D22:E22"/>
    <mergeCell ref="C23:E23"/>
    <mergeCell ref="D24:E24"/>
    <mergeCell ref="D25:E25"/>
    <mergeCell ref="D38:E38"/>
    <mergeCell ref="D27:E27"/>
    <mergeCell ref="D28:E28"/>
    <mergeCell ref="C29:E29"/>
    <mergeCell ref="B30:E30"/>
    <mergeCell ref="C31:E31"/>
    <mergeCell ref="D32:E32"/>
    <mergeCell ref="D33:E33"/>
    <mergeCell ref="C34:E34"/>
    <mergeCell ref="D35:E35"/>
    <mergeCell ref="C36:E36"/>
    <mergeCell ref="C37:E37"/>
    <mergeCell ref="D50:E50"/>
    <mergeCell ref="D39:E39"/>
    <mergeCell ref="D40:E40"/>
    <mergeCell ref="D41:E41"/>
    <mergeCell ref="D42:E42"/>
    <mergeCell ref="D43:E43"/>
    <mergeCell ref="C44:E44"/>
    <mergeCell ref="D45:E45"/>
    <mergeCell ref="D46:E46"/>
    <mergeCell ref="C47:E47"/>
    <mergeCell ref="D48:E48"/>
    <mergeCell ref="D49:E49"/>
    <mergeCell ref="C63:E63"/>
    <mergeCell ref="D51:E51"/>
    <mergeCell ref="B52:E52"/>
    <mergeCell ref="C54:E54"/>
    <mergeCell ref="C55:E55"/>
    <mergeCell ref="B56:E56"/>
    <mergeCell ref="C57:E57"/>
    <mergeCell ref="D58:E58"/>
    <mergeCell ref="D59:E59"/>
    <mergeCell ref="C60:E60"/>
    <mergeCell ref="D61:E61"/>
    <mergeCell ref="D62:E62"/>
    <mergeCell ref="C75:E75"/>
    <mergeCell ref="C64:E64"/>
    <mergeCell ref="B65:E65"/>
    <mergeCell ref="B66:E66"/>
    <mergeCell ref="C67:E67"/>
    <mergeCell ref="C68:E68"/>
    <mergeCell ref="C69:E69"/>
    <mergeCell ref="B70:E70"/>
    <mergeCell ref="C71:E71"/>
    <mergeCell ref="C72:E72"/>
    <mergeCell ref="C73:E73"/>
    <mergeCell ref="C74:E74"/>
    <mergeCell ref="B87:E87"/>
    <mergeCell ref="C76:E76"/>
    <mergeCell ref="C77:E77"/>
    <mergeCell ref="C78:E78"/>
    <mergeCell ref="B79:E79"/>
    <mergeCell ref="C80:E80"/>
    <mergeCell ref="D81:E81"/>
    <mergeCell ref="C95:E95"/>
    <mergeCell ref="C96:E96"/>
    <mergeCell ref="C97:E97"/>
    <mergeCell ref="B98:E98"/>
    <mergeCell ref="L5:M5"/>
    <mergeCell ref="C88:E88"/>
    <mergeCell ref="B89:E89"/>
    <mergeCell ref="B91:E91"/>
    <mergeCell ref="C92:E92"/>
    <mergeCell ref="C93:E93"/>
    <mergeCell ref="C94:E94"/>
    <mergeCell ref="D82:E82"/>
    <mergeCell ref="C83:E83"/>
    <mergeCell ref="D84:E84"/>
    <mergeCell ref="D85:E85"/>
    <mergeCell ref="D86:E86"/>
  </mergeCells>
  <pageMargins left="0.7" right="0.7" top="0.75" bottom="0.75" header="0.3" footer="0.3"/>
  <pageSetup paperSize="9" scale="47" fitToWidth="2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U40"/>
  <sheetViews>
    <sheetView zoomScaleNormal="100" workbookViewId="0">
      <selection activeCell="B9" sqref="B9"/>
    </sheetView>
  </sheetViews>
  <sheetFormatPr defaultRowHeight="12.75"/>
  <cols>
    <col min="1" max="1" width="9.140625" style="166"/>
    <col min="2" max="2" width="20.5703125" style="166" customWidth="1"/>
    <col min="3" max="3" width="12" style="166" customWidth="1"/>
    <col min="4" max="4" width="11.85546875" style="166" customWidth="1"/>
    <col min="5" max="5" width="12.42578125" style="166" customWidth="1"/>
    <col min="6" max="6" width="12.28515625" style="166" customWidth="1"/>
    <col min="7" max="7" width="11.5703125" style="166" customWidth="1"/>
    <col min="8" max="8" width="11.28515625" style="166" bestFit="1" customWidth="1"/>
    <col min="9" max="9" width="12.85546875" style="166" customWidth="1"/>
    <col min="10" max="10" width="11.85546875" style="166" customWidth="1"/>
    <col min="11" max="11" width="6.28515625" style="166" bestFit="1" customWidth="1"/>
    <col min="12" max="12" width="25.5703125" style="166" customWidth="1"/>
    <col min="13" max="13" width="10" style="166" customWidth="1"/>
    <col min="14" max="14" width="10.85546875" style="166" customWidth="1"/>
    <col min="15" max="15" width="9.85546875" style="166" customWidth="1"/>
    <col min="16" max="16" width="10.140625" style="166" customWidth="1"/>
    <col min="17" max="17" width="9.5703125" style="166" customWidth="1"/>
    <col min="18" max="18" width="10.42578125" style="166" customWidth="1"/>
    <col min="19" max="16384" width="9.140625" style="166"/>
  </cols>
  <sheetData>
    <row r="1" spans="2:17" ht="15" customHeight="1">
      <c r="I1" s="1545" t="s">
        <v>456</v>
      </c>
      <c r="J1" s="1545"/>
    </row>
    <row r="3" spans="2:17" ht="14.25">
      <c r="B3" s="1546" t="s">
        <v>390</v>
      </c>
      <c r="C3" s="1546"/>
      <c r="D3" s="1546"/>
      <c r="E3" s="1546"/>
      <c r="F3" s="1546"/>
      <c r="G3" s="1546"/>
      <c r="H3" s="1546"/>
      <c r="I3" s="1546"/>
      <c r="J3" s="1546"/>
    </row>
    <row r="4" spans="2:17">
      <c r="B4" s="167"/>
      <c r="C4" s="167"/>
      <c r="D4" s="167"/>
      <c r="E4" s="167"/>
      <c r="F4" s="167"/>
      <c r="G4" s="167"/>
      <c r="H4" s="167"/>
      <c r="I4" s="167"/>
    </row>
    <row r="5" spans="2:17" ht="13.5" thickBot="1"/>
    <row r="6" spans="2:17" ht="30.75" customHeight="1" thickBot="1">
      <c r="B6" s="1547" t="s">
        <v>391</v>
      </c>
      <c r="C6" s="1549" t="s">
        <v>392</v>
      </c>
      <c r="D6" s="1550"/>
      <c r="E6" s="1550" t="s">
        <v>393</v>
      </c>
      <c r="F6" s="1550"/>
      <c r="G6" s="1551" t="s">
        <v>840</v>
      </c>
      <c r="H6" s="1552"/>
      <c r="I6" s="1553"/>
      <c r="J6" s="1553"/>
      <c r="M6" s="231"/>
      <c r="N6" s="231"/>
      <c r="O6" s="231"/>
      <c r="P6" s="231"/>
      <c r="Q6" s="231"/>
    </row>
    <row r="7" spans="2:17" ht="42" customHeight="1">
      <c r="B7" s="1548"/>
      <c r="C7" s="887">
        <v>40633</v>
      </c>
      <c r="D7" s="887">
        <v>40724</v>
      </c>
      <c r="E7" s="887">
        <v>40633</v>
      </c>
      <c r="F7" s="887">
        <v>40724</v>
      </c>
      <c r="G7" s="888" t="s">
        <v>394</v>
      </c>
      <c r="H7" s="888" t="s">
        <v>395</v>
      </c>
      <c r="I7" s="888" t="s">
        <v>396</v>
      </c>
      <c r="J7" s="889" t="s">
        <v>397</v>
      </c>
    </row>
    <row r="8" spans="2:17">
      <c r="B8" s="168" t="s">
        <v>398</v>
      </c>
      <c r="C8" s="169">
        <f>C9+C10+C11</f>
        <v>308880.69300000003</v>
      </c>
      <c r="D8" s="169">
        <f>D9+D10+D11</f>
        <v>317161.69500000001</v>
      </c>
      <c r="E8" s="170">
        <f>E9+E10+E11</f>
        <v>0.99999999999999989</v>
      </c>
      <c r="F8" s="171">
        <f>SUM(F9:F11)</f>
        <v>0.99999999999999989</v>
      </c>
      <c r="G8" s="172">
        <f t="shared" ref="G8:G19" si="0">D8-C8</f>
        <v>8281.0019999999786</v>
      </c>
      <c r="H8" s="173">
        <f t="shared" ref="H8:H19" si="1">G8/C8</f>
        <v>2.6809710634778904E-2</v>
      </c>
      <c r="I8" s="171"/>
      <c r="J8" s="173">
        <f>J9+J10+J11</f>
        <v>1.0000000000000044</v>
      </c>
      <c r="L8" s="174"/>
    </row>
    <row r="9" spans="2:17">
      <c r="B9" s="175" t="s">
        <v>399</v>
      </c>
      <c r="C9" s="176">
        <v>202899.916</v>
      </c>
      <c r="D9" s="176">
        <f>'[1]Knbifo 30.06.2011 средено'!Y3454/1000</f>
        <v>228798.07</v>
      </c>
      <c r="E9" s="177">
        <f>C9/C8</f>
        <v>0.65688766115271557</v>
      </c>
      <c r="F9" s="178">
        <f>D9/$D$8</f>
        <v>0.72139250611584727</v>
      </c>
      <c r="G9" s="179">
        <f t="shared" si="0"/>
        <v>25898.15400000001</v>
      </c>
      <c r="H9" s="180">
        <f t="shared" si="1"/>
        <v>0.12764004298552795</v>
      </c>
      <c r="I9" s="181">
        <f>(F9-E9)*100</f>
        <v>6.4504844963131696</v>
      </c>
      <c r="J9" s="182">
        <f>G9/G$8</f>
        <v>3.1274179139191221</v>
      </c>
      <c r="K9" s="183"/>
      <c r="L9" s="184"/>
    </row>
    <row r="10" spans="2:17">
      <c r="B10" s="175" t="s">
        <v>400</v>
      </c>
      <c r="C10" s="176">
        <v>94762.501999999993</v>
      </c>
      <c r="D10" s="176">
        <f>'[1]Knbifo 30.06.2011 средено'!Z3454/1000</f>
        <v>76151.294999999998</v>
      </c>
      <c r="E10" s="177">
        <f>C10/C8</f>
        <v>0.30679321870078807</v>
      </c>
      <c r="F10" s="178">
        <f>D10/$D$8</f>
        <v>0.24010243418581806</v>
      </c>
      <c r="G10" s="185">
        <f t="shared" si="0"/>
        <v>-18611.206999999995</v>
      </c>
      <c r="H10" s="178">
        <f t="shared" si="1"/>
        <v>-0.19639843405569848</v>
      </c>
      <c r="I10" s="181">
        <f>(F10-E10)*100</f>
        <v>-6.6690784514970014</v>
      </c>
      <c r="J10" s="182">
        <f>G10/G$8</f>
        <v>-2.2474583389787908</v>
      </c>
      <c r="L10" s="184"/>
    </row>
    <row r="11" spans="2:17">
      <c r="B11" s="186" t="s">
        <v>401</v>
      </c>
      <c r="C11" s="187">
        <v>11218.275</v>
      </c>
      <c r="D11" s="187">
        <f>'[1]Knbifo 30.06.2011 средено'!AA3454/1000</f>
        <v>12212.33</v>
      </c>
      <c r="E11" s="188">
        <f>C11/C8</f>
        <v>3.6319120146496173E-2</v>
      </c>
      <c r="F11" s="189">
        <f>D11/$D$8</f>
        <v>3.8505059698334627E-2</v>
      </c>
      <c r="G11" s="190">
        <f>D11-C11</f>
        <v>994.05500000000029</v>
      </c>
      <c r="H11" s="189">
        <f t="shared" si="1"/>
        <v>8.8610325562530803E-2</v>
      </c>
      <c r="I11" s="191">
        <f>(F11-E11)*100</f>
        <v>0.21859395518384547</v>
      </c>
      <c r="J11" s="192">
        <f>G11/G$8</f>
        <v>0.12004042505967308</v>
      </c>
    </row>
    <row r="12" spans="2:17" ht="42" customHeight="1">
      <c r="B12" s="193" t="s">
        <v>402</v>
      </c>
      <c r="C12" s="169">
        <v>190743.08499999999</v>
      </c>
      <c r="D12" s="169">
        <f>D13+D14+D15</f>
        <v>196503.69099999999</v>
      </c>
      <c r="E12" s="170">
        <f>E13+E14+E15</f>
        <v>1</v>
      </c>
      <c r="F12" s="171">
        <f>SUM(F13:F15)</f>
        <v>1</v>
      </c>
      <c r="G12" s="194">
        <f t="shared" si="0"/>
        <v>5760.6059999999998</v>
      </c>
      <c r="H12" s="173">
        <f t="shared" si="1"/>
        <v>3.0200864162388902E-2</v>
      </c>
      <c r="I12" s="191"/>
      <c r="J12" s="195">
        <f>J13+J14+J15</f>
        <v>1.0000000000000002</v>
      </c>
    </row>
    <row r="13" spans="2:17">
      <c r="B13" s="175" t="s">
        <v>399</v>
      </c>
      <c r="C13" s="176">
        <v>130413.174</v>
      </c>
      <c r="D13" s="196">
        <f>'[1]Кн бифо 30.06.2011'!AD3461/1000</f>
        <v>147314.337</v>
      </c>
      <c r="E13" s="177">
        <f>C13/C12</f>
        <v>0.68371115000053606</v>
      </c>
      <c r="F13" s="197">
        <f>D13/$D$12</f>
        <v>0.74967720071985822</v>
      </c>
      <c r="G13" s="179">
        <f t="shared" si="0"/>
        <v>16901.163</v>
      </c>
      <c r="H13" s="180">
        <f t="shared" si="1"/>
        <v>0.12959705282535336</v>
      </c>
      <c r="I13" s="181">
        <f>(F13-E13)*100</f>
        <v>6.5966050719322151</v>
      </c>
      <c r="J13" s="198">
        <f>G13/G$12</f>
        <v>2.9339210145599268</v>
      </c>
    </row>
    <row r="14" spans="2:17">
      <c r="B14" s="175" t="s">
        <v>400</v>
      </c>
      <c r="C14" s="176">
        <v>55843.720999999998</v>
      </c>
      <c r="D14" s="176">
        <f>'[1]Кн бифо 30.06.2011'!AE3461/1000</f>
        <v>44378.754999999997</v>
      </c>
      <c r="E14" s="177">
        <f>C14/C12</f>
        <v>0.29276930799352435</v>
      </c>
      <c r="F14" s="178">
        <f>D14/$D$12</f>
        <v>0.22584183927618948</v>
      </c>
      <c r="G14" s="185">
        <f t="shared" si="0"/>
        <v>-11464.966</v>
      </c>
      <c r="H14" s="178">
        <f t="shared" si="1"/>
        <v>-0.20530447818833564</v>
      </c>
      <c r="I14" s="181">
        <f>(F14-E14)*100</f>
        <v>-6.6927468717334877</v>
      </c>
      <c r="J14" s="199">
        <f>G14/G$12</f>
        <v>-1.9902360966884389</v>
      </c>
    </row>
    <row r="15" spans="2:17">
      <c r="B15" s="186" t="s">
        <v>401</v>
      </c>
      <c r="C15" s="176">
        <v>4486.1899999999996</v>
      </c>
      <c r="D15" s="176">
        <f>'[1]Кн бифо 30.06.2011'!AA3461/1000</f>
        <v>4810.5990000000002</v>
      </c>
      <c r="E15" s="177">
        <f>C15/C12</f>
        <v>2.3519542005939559E-2</v>
      </c>
      <c r="F15" s="178">
        <f>D15/$D$12</f>
        <v>2.4480960003952293E-2</v>
      </c>
      <c r="G15" s="185">
        <f t="shared" si="0"/>
        <v>324.40900000000056</v>
      </c>
      <c r="H15" s="178">
        <f t="shared" si="1"/>
        <v>7.2312808864537739E-2</v>
      </c>
      <c r="I15" s="181">
        <f>(F15-E15)*100</f>
        <v>9.6141799801273409E-2</v>
      </c>
      <c r="J15" s="199">
        <f>G15/G$12</f>
        <v>5.6315082128512273E-2</v>
      </c>
      <c r="M15" s="200"/>
      <c r="N15" s="200"/>
      <c r="O15" s="200"/>
      <c r="P15" s="200"/>
    </row>
    <row r="16" spans="2:17" ht="41.25" customHeight="1">
      <c r="B16" s="201" t="s">
        <v>403</v>
      </c>
      <c r="C16" s="202">
        <v>216227.497</v>
      </c>
      <c r="D16" s="202">
        <f>D17+D18+D19</f>
        <v>220114.334</v>
      </c>
      <c r="E16" s="203">
        <f>E17+E18+E19</f>
        <v>1</v>
      </c>
      <c r="F16" s="204">
        <f>SUM(F17:F19)</f>
        <v>1</v>
      </c>
      <c r="G16" s="205">
        <f t="shared" si="0"/>
        <v>3886.8369999999995</v>
      </c>
      <c r="H16" s="206">
        <f t="shared" si="1"/>
        <v>1.7975683268442032E-2</v>
      </c>
      <c r="I16" s="207"/>
      <c r="J16" s="208">
        <f>J17+J18+J19</f>
        <v>1.0000000000000018</v>
      </c>
      <c r="M16" s="200"/>
      <c r="N16" s="200"/>
      <c r="O16" s="200"/>
      <c r="P16" s="200"/>
      <c r="Q16" s="200"/>
    </row>
    <row r="17" spans="2:21">
      <c r="B17" s="175" t="s">
        <v>399</v>
      </c>
      <c r="C17" s="209">
        <v>156162.185</v>
      </c>
      <c r="D17" s="209">
        <f>'[1]Кн бифо 30.06.2011'!AD3761/1000</f>
        <v>172618.375</v>
      </c>
      <c r="E17" s="210">
        <f>C17/C16</f>
        <v>0.72221242518475803</v>
      </c>
      <c r="F17" s="211">
        <f>D17/D16</f>
        <v>0.78422141740210338</v>
      </c>
      <c r="G17" s="212">
        <f t="shared" si="0"/>
        <v>16456.190000000002</v>
      </c>
      <c r="H17" s="213">
        <f t="shared" si="1"/>
        <v>0.10537884059447557</v>
      </c>
      <c r="I17" s="214">
        <f>(F17-E17)*100</f>
        <v>6.2008992217345344</v>
      </c>
      <c r="J17" s="213">
        <f>G17/G$16</f>
        <v>4.2338256016395865</v>
      </c>
    </row>
    <row r="18" spans="2:21">
      <c r="B18" s="175" t="s">
        <v>400</v>
      </c>
      <c r="C18" s="215">
        <v>53711.224999999999</v>
      </c>
      <c r="D18" s="215">
        <f>'[1]Кн бифо 30.06.2011'!AE3761/1000</f>
        <v>40324.095000000001</v>
      </c>
      <c r="E18" s="216">
        <f>C18/C16</f>
        <v>0.24840145562060498</v>
      </c>
      <c r="F18" s="217">
        <f>D18/D16</f>
        <v>0.18319613387831435</v>
      </c>
      <c r="G18" s="218">
        <f t="shared" si="0"/>
        <v>-13387.129999999997</v>
      </c>
      <c r="H18" s="217">
        <f t="shared" si="1"/>
        <v>-0.24924268623551218</v>
      </c>
      <c r="I18" s="214">
        <f>(F18-E18)*100</f>
        <v>-6.5205321742290625</v>
      </c>
      <c r="J18" s="219">
        <f>G18/G$16</f>
        <v>-3.4442221271434841</v>
      </c>
    </row>
    <row r="19" spans="2:21" ht="14.25" customHeight="1" thickBot="1">
      <c r="B19" s="186" t="s">
        <v>401</v>
      </c>
      <c r="C19" s="220">
        <v>6354.0870000000004</v>
      </c>
      <c r="D19" s="220">
        <f>'[1]Кн бифо 30.06.2011'!AA3761/1000</f>
        <v>7171.8639999999996</v>
      </c>
      <c r="E19" s="221">
        <f>C19/C16</f>
        <v>2.9386119194636934E-2</v>
      </c>
      <c r="F19" s="222">
        <f>D19/D16</f>
        <v>3.2582448719582248E-2</v>
      </c>
      <c r="G19" s="223">
        <f t="shared" si="0"/>
        <v>817.77699999999913</v>
      </c>
      <c r="H19" s="222">
        <f t="shared" si="1"/>
        <v>0.12870094476200894</v>
      </c>
      <c r="I19" s="224">
        <f>(F19-E19)*100</f>
        <v>0.31963295249453139</v>
      </c>
      <c r="J19" s="225">
        <f>G19/G$16</f>
        <v>0.21039652550389926</v>
      </c>
      <c r="O19" s="200"/>
      <c r="P19" s="200"/>
    </row>
    <row r="20" spans="2:21">
      <c r="B20" s="200"/>
      <c r="C20" s="890"/>
      <c r="D20" s="890"/>
      <c r="E20" s="219"/>
      <c r="F20" s="219"/>
      <c r="H20" s="219"/>
      <c r="I20" s="891"/>
      <c r="J20" s="219"/>
    </row>
    <row r="21" spans="2:21">
      <c r="B21" s="200"/>
      <c r="D21" s="890"/>
      <c r="E21" s="226"/>
      <c r="F21" s="227"/>
      <c r="I21" s="891"/>
      <c r="J21" s="219"/>
    </row>
    <row r="22" spans="2:21" ht="35.25" customHeight="1">
      <c r="C22" s="200"/>
      <c r="D22" s="228"/>
      <c r="E22" s="226"/>
      <c r="F22" s="227"/>
      <c r="H22" s="227"/>
      <c r="M22" s="1554"/>
      <c r="N22" s="1554"/>
      <c r="O22" s="1554"/>
      <c r="P22" s="1554"/>
      <c r="Q22" s="1554"/>
      <c r="R22" s="1554"/>
      <c r="S22" s="1554"/>
      <c r="T22" s="1554"/>
    </row>
    <row r="23" spans="2:21">
      <c r="C23" s="892"/>
      <c r="D23" s="892"/>
      <c r="E23" s="228"/>
      <c r="H23" s="227"/>
      <c r="M23" s="229"/>
      <c r="N23" s="229"/>
      <c r="O23" s="229"/>
      <c r="P23" s="229"/>
      <c r="Q23" s="229"/>
      <c r="R23" s="229"/>
      <c r="S23" s="231"/>
      <c r="T23" s="231"/>
    </row>
    <row r="24" spans="2:21">
      <c r="C24" s="892"/>
      <c r="D24" s="892"/>
      <c r="E24" s="228"/>
      <c r="L24" s="174"/>
      <c r="M24" s="228"/>
      <c r="N24" s="228"/>
      <c r="O24" s="228"/>
      <c r="P24" s="228"/>
      <c r="Q24" s="228"/>
      <c r="R24" s="228"/>
      <c r="S24" s="228"/>
      <c r="T24" s="228"/>
    </row>
    <row r="25" spans="2:21">
      <c r="H25" s="228"/>
      <c r="I25" s="228"/>
      <c r="J25" s="228"/>
      <c r="L25" s="184"/>
      <c r="M25" s="228"/>
      <c r="N25" s="228"/>
      <c r="O25" s="228"/>
      <c r="P25" s="228"/>
      <c r="Q25" s="228"/>
      <c r="R25" s="228"/>
      <c r="S25" s="228"/>
      <c r="T25" s="228"/>
    </row>
    <row r="26" spans="2:21">
      <c r="L26" s="184"/>
      <c r="M26" s="228"/>
      <c r="N26" s="228"/>
      <c r="O26" s="228"/>
      <c r="P26" s="228"/>
      <c r="Q26" s="228"/>
      <c r="R26" s="228"/>
      <c r="S26" s="228"/>
      <c r="T26" s="228"/>
    </row>
    <row r="30" spans="2:21">
      <c r="I30" s="200"/>
    </row>
    <row r="31" spans="2:21" ht="12.75" customHeight="1">
      <c r="H31" s="228"/>
      <c r="I31" s="228"/>
      <c r="J31" s="228"/>
      <c r="L31" s="228"/>
      <c r="M31" s="1554"/>
      <c r="N31" s="1554"/>
      <c r="O31" s="1554"/>
      <c r="P31" s="230"/>
      <c r="Q31" s="230"/>
    </row>
    <row r="32" spans="2:21">
      <c r="M32" s="1555"/>
      <c r="N32" s="1555"/>
      <c r="O32" s="1556"/>
      <c r="P32" s="1556"/>
      <c r="Q32" s="1556"/>
      <c r="R32" s="1556"/>
      <c r="T32" s="232"/>
      <c r="U32" s="232"/>
    </row>
    <row r="33" spans="8:18">
      <c r="H33" s="228"/>
      <c r="I33" s="228"/>
      <c r="J33" s="228"/>
      <c r="M33" s="229"/>
      <c r="N33" s="229"/>
      <c r="O33" s="229"/>
      <c r="P33" s="229"/>
      <c r="Q33" s="229"/>
      <c r="R33" s="229"/>
    </row>
    <row r="34" spans="8:18">
      <c r="M34" s="228"/>
      <c r="N34" s="228"/>
      <c r="O34" s="228"/>
      <c r="P34" s="228"/>
      <c r="Q34" s="228"/>
      <c r="R34" s="228"/>
    </row>
    <row r="38" spans="8:18">
      <c r="H38" s="228"/>
      <c r="I38" s="228"/>
      <c r="J38" s="228"/>
    </row>
    <row r="40" spans="8:18">
      <c r="H40" s="228"/>
      <c r="I40" s="228"/>
      <c r="J40" s="228"/>
    </row>
  </sheetData>
  <mergeCells count="12">
    <mergeCell ref="R22:T22"/>
    <mergeCell ref="M31:O31"/>
    <mergeCell ref="M32:N32"/>
    <mergeCell ref="O32:P32"/>
    <mergeCell ref="Q32:R32"/>
    <mergeCell ref="M22:Q22"/>
    <mergeCell ref="I1:J1"/>
    <mergeCell ref="B3:J3"/>
    <mergeCell ref="B6:B7"/>
    <mergeCell ref="C6:D6"/>
    <mergeCell ref="E6:F6"/>
    <mergeCell ref="G6:J6"/>
  </mergeCells>
  <pageMargins left="0.17" right="0.17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25"/>
  <sheetViews>
    <sheetView workbookViewId="0">
      <selection activeCell="C14" sqref="C14"/>
    </sheetView>
  </sheetViews>
  <sheetFormatPr defaultRowHeight="12.75"/>
  <cols>
    <col min="1" max="1" width="9.140625" style="842"/>
    <col min="2" max="2" width="9.85546875" style="842" customWidth="1"/>
    <col min="3" max="3" width="28.28515625" style="842" customWidth="1"/>
    <col min="4" max="4" width="8.42578125" style="842" bestFit="1" customWidth="1"/>
    <col min="5" max="5" width="10.140625" style="842" bestFit="1" customWidth="1"/>
    <col min="6" max="6" width="12.85546875" style="842" bestFit="1" customWidth="1"/>
    <col min="7" max="7" width="8.85546875" style="842" bestFit="1" customWidth="1"/>
    <col min="8" max="8" width="10.140625" style="842" customWidth="1"/>
    <col min="9" max="9" width="12.85546875" style="842" bestFit="1" customWidth="1"/>
    <col min="10" max="10" width="10" style="842" customWidth="1"/>
    <col min="11" max="11" width="10.140625" style="842" customWidth="1"/>
    <col min="12" max="12" width="12.85546875" style="842" bestFit="1" customWidth="1"/>
    <col min="13" max="13" width="9.140625" style="842"/>
    <col min="14" max="14" width="10.140625" style="842" bestFit="1" customWidth="1"/>
    <col min="15" max="15" width="12.85546875" style="842" bestFit="1" customWidth="1"/>
    <col min="16" max="16" width="8.85546875" style="842" bestFit="1" customWidth="1"/>
    <col min="17" max="16384" width="9.140625" style="842"/>
  </cols>
  <sheetData>
    <row r="1" spans="2:18"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1557" t="s">
        <v>762</v>
      </c>
      <c r="O1" s="1557"/>
      <c r="P1" s="1557"/>
    </row>
    <row r="2" spans="2:18" ht="14.25">
      <c r="B2" s="1558" t="s">
        <v>754</v>
      </c>
      <c r="C2" s="1558"/>
      <c r="D2" s="1558"/>
      <c r="E2" s="1558"/>
      <c r="F2" s="1558"/>
      <c r="G2" s="1558"/>
      <c r="H2" s="1558"/>
      <c r="I2" s="1558"/>
      <c r="J2" s="1558"/>
      <c r="K2" s="1558"/>
      <c r="L2" s="1558"/>
      <c r="M2" s="1558"/>
      <c r="N2" s="1558"/>
      <c r="O2" s="1558"/>
      <c r="P2" s="1558"/>
    </row>
    <row r="3" spans="2:18">
      <c r="B3" s="884"/>
      <c r="C3" s="884"/>
      <c r="D3" s="884"/>
      <c r="E3" s="884"/>
      <c r="F3" s="884"/>
      <c r="G3" s="884"/>
      <c r="H3" s="884"/>
      <c r="I3" s="884"/>
      <c r="J3" s="884"/>
      <c r="K3" s="884"/>
      <c r="L3" s="884"/>
      <c r="M3" s="884"/>
      <c r="N3" s="884"/>
      <c r="O3" s="884"/>
      <c r="P3" s="884"/>
    </row>
    <row r="4" spans="2:18" ht="13.5" thickBot="1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1559" t="s">
        <v>1</v>
      </c>
      <c r="O4" s="1559"/>
      <c r="P4" s="1559"/>
    </row>
    <row r="5" spans="2:18">
      <c r="B5" s="1560" t="s">
        <v>457</v>
      </c>
      <c r="C5" s="1562" t="s">
        <v>458</v>
      </c>
      <c r="D5" s="1560" t="s">
        <v>6</v>
      </c>
      <c r="E5" s="1560" t="s">
        <v>6</v>
      </c>
      <c r="F5" s="1564"/>
      <c r="G5" s="1565"/>
      <c r="H5" s="1564" t="s">
        <v>459</v>
      </c>
      <c r="I5" s="1564"/>
      <c r="J5" s="1564"/>
      <c r="K5" s="1560" t="s">
        <v>493</v>
      </c>
      <c r="L5" s="1564"/>
      <c r="M5" s="1565"/>
      <c r="N5" s="1564" t="s">
        <v>460</v>
      </c>
      <c r="O5" s="1564"/>
      <c r="P5" s="1565"/>
    </row>
    <row r="6" spans="2:18" ht="26.25" thickBot="1">
      <c r="B6" s="1561"/>
      <c r="C6" s="1563"/>
      <c r="D6" s="1561"/>
      <c r="E6" s="289" t="s">
        <v>461</v>
      </c>
      <c r="F6" s="290" t="s">
        <v>462</v>
      </c>
      <c r="G6" s="291" t="s">
        <v>463</v>
      </c>
      <c r="H6" s="289" t="s">
        <v>461</v>
      </c>
      <c r="I6" s="290" t="s">
        <v>462</v>
      </c>
      <c r="J6" s="292" t="s">
        <v>463</v>
      </c>
      <c r="K6" s="291" t="s">
        <v>461</v>
      </c>
      <c r="L6" s="290" t="s">
        <v>462</v>
      </c>
      <c r="M6" s="293" t="s">
        <v>463</v>
      </c>
      <c r="N6" s="289" t="s">
        <v>461</v>
      </c>
      <c r="O6" s="290" t="s">
        <v>462</v>
      </c>
      <c r="P6" s="292" t="s">
        <v>463</v>
      </c>
    </row>
    <row r="7" spans="2:18">
      <c r="B7" s="1566">
        <v>40633</v>
      </c>
      <c r="C7" s="294" t="s">
        <v>464</v>
      </c>
      <c r="D7" s="295">
        <v>2654.2979999999998</v>
      </c>
      <c r="E7" s="296">
        <v>1358.3339999999998</v>
      </c>
      <c r="F7" s="297">
        <v>707.35</v>
      </c>
      <c r="G7" s="298">
        <v>588.61400000000003</v>
      </c>
      <c r="H7" s="296">
        <v>644.79499999999996</v>
      </c>
      <c r="I7" s="299">
        <v>569.41700000000003</v>
      </c>
      <c r="J7" s="300">
        <v>573.50099999999998</v>
      </c>
      <c r="K7" s="296">
        <v>712.46699999999998</v>
      </c>
      <c r="L7" s="301">
        <v>134.27199999999999</v>
      </c>
      <c r="M7" s="300">
        <v>14.846</v>
      </c>
      <c r="N7" s="296">
        <v>1.0720000000000001</v>
      </c>
      <c r="O7" s="299">
        <v>3.661</v>
      </c>
      <c r="P7" s="302">
        <v>0.26700000000000002</v>
      </c>
      <c r="R7" s="303"/>
    </row>
    <row r="8" spans="2:18">
      <c r="B8" s="1567"/>
      <c r="C8" s="304" t="s">
        <v>465</v>
      </c>
      <c r="D8" s="305">
        <v>39836.912000000004</v>
      </c>
      <c r="E8" s="306">
        <v>24953.561000000002</v>
      </c>
      <c r="F8" s="307">
        <v>8210.2029999999995</v>
      </c>
      <c r="G8" s="308">
        <v>6673.1480000000001</v>
      </c>
      <c r="H8" s="306">
        <v>19323.13</v>
      </c>
      <c r="I8" s="309">
        <v>8072.2749999999996</v>
      </c>
      <c r="J8" s="310">
        <v>6648.2439999999997</v>
      </c>
      <c r="K8" s="306">
        <v>5624.857</v>
      </c>
      <c r="L8" s="309">
        <v>120.38</v>
      </c>
      <c r="M8" s="310">
        <v>21.821999999999999</v>
      </c>
      <c r="N8" s="306">
        <v>5.5739999999999998</v>
      </c>
      <c r="O8" s="309">
        <v>17.547999999999998</v>
      </c>
      <c r="P8" s="311">
        <v>3.0819999999999999</v>
      </c>
      <c r="R8" s="303"/>
    </row>
    <row r="9" spans="2:18">
      <c r="B9" s="1567"/>
      <c r="C9" s="304" t="s">
        <v>466</v>
      </c>
      <c r="D9" s="305">
        <v>130398.71899999998</v>
      </c>
      <c r="E9" s="312">
        <v>43688.441999999995</v>
      </c>
      <c r="F9" s="307">
        <v>48506.616999999998</v>
      </c>
      <c r="G9" s="308">
        <v>38203.659999999996</v>
      </c>
      <c r="H9" s="306">
        <v>13860.489</v>
      </c>
      <c r="I9" s="309">
        <v>22630.883999999998</v>
      </c>
      <c r="J9" s="310">
        <v>33225.133999999998</v>
      </c>
      <c r="K9" s="306">
        <v>29798.666000000001</v>
      </c>
      <c r="L9" s="309">
        <v>25773.706999999999</v>
      </c>
      <c r="M9" s="310">
        <v>4836.6450000000004</v>
      </c>
      <c r="N9" s="306">
        <v>29.286999999999999</v>
      </c>
      <c r="O9" s="309">
        <v>102.026</v>
      </c>
      <c r="P9" s="311">
        <v>141.881</v>
      </c>
      <c r="R9" s="303"/>
    </row>
    <row r="10" spans="2:18">
      <c r="B10" s="1567"/>
      <c r="C10" s="304" t="s">
        <v>467</v>
      </c>
      <c r="D10" s="313">
        <v>17853.156000000003</v>
      </c>
      <c r="E10" s="306">
        <v>9536.353000000001</v>
      </c>
      <c r="F10" s="309">
        <v>3776.57</v>
      </c>
      <c r="G10" s="314">
        <v>4540.2330000000002</v>
      </c>
      <c r="H10" s="306">
        <v>5801.52</v>
      </c>
      <c r="I10" s="309">
        <v>2180.7159999999999</v>
      </c>
      <c r="J10" s="310">
        <v>3926.982</v>
      </c>
      <c r="K10" s="306">
        <v>3722.9029999999998</v>
      </c>
      <c r="L10" s="309">
        <v>1534.0830000000001</v>
      </c>
      <c r="M10" s="310">
        <v>612.73800000000006</v>
      </c>
      <c r="N10" s="306">
        <v>11.93</v>
      </c>
      <c r="O10" s="309">
        <v>61.771000000000001</v>
      </c>
      <c r="P10" s="311">
        <v>0.51300000000000001</v>
      </c>
      <c r="R10" s="303"/>
    </row>
    <row r="11" spans="2:18" ht="13.5" thickBot="1">
      <c r="B11" s="1567"/>
      <c r="C11" s="315" t="s">
        <v>468</v>
      </c>
      <c r="D11" s="316">
        <v>190743.08500000002</v>
      </c>
      <c r="E11" s="317">
        <v>79536.69</v>
      </c>
      <c r="F11" s="318">
        <v>61200.74</v>
      </c>
      <c r="G11" s="319">
        <v>50005.654999999999</v>
      </c>
      <c r="H11" s="317">
        <v>39629.933999999994</v>
      </c>
      <c r="I11" s="318">
        <v>33453.291999999994</v>
      </c>
      <c r="J11" s="319">
        <v>44373.861000000004</v>
      </c>
      <c r="K11" s="317">
        <v>39858.892999999996</v>
      </c>
      <c r="L11" s="318">
        <v>27562.441999999995</v>
      </c>
      <c r="M11" s="319">
        <v>5486.0510000000004</v>
      </c>
      <c r="N11" s="317">
        <v>47.863</v>
      </c>
      <c r="O11" s="318">
        <v>185.006</v>
      </c>
      <c r="P11" s="319">
        <v>145.74299999999999</v>
      </c>
    </row>
    <row r="12" spans="2:18">
      <c r="B12" s="1567"/>
      <c r="C12" s="294" t="s">
        <v>469</v>
      </c>
      <c r="D12" s="320">
        <v>-18510.578000000001</v>
      </c>
      <c r="E12" s="321"/>
      <c r="F12" s="322"/>
      <c r="G12" s="323"/>
      <c r="H12" s="324"/>
      <c r="I12" s="325"/>
      <c r="J12" s="325"/>
      <c r="K12" s="324"/>
      <c r="L12" s="325"/>
      <c r="M12" s="326"/>
      <c r="N12" s="324"/>
      <c r="O12" s="325"/>
      <c r="P12" s="326"/>
    </row>
    <row r="13" spans="2:18">
      <c r="B13" s="1567"/>
      <c r="C13" s="327" t="s">
        <v>470</v>
      </c>
      <c r="D13" s="328">
        <v>-751.976</v>
      </c>
      <c r="E13" s="321"/>
      <c r="F13" s="322"/>
      <c r="G13" s="323"/>
      <c r="H13" s="324"/>
      <c r="I13" s="325"/>
      <c r="J13" s="325"/>
      <c r="K13" s="324"/>
      <c r="L13" s="325"/>
      <c r="M13" s="326"/>
      <c r="N13" s="324"/>
      <c r="O13" s="325"/>
      <c r="P13" s="326"/>
    </row>
    <row r="14" spans="2:18" ht="13.5" thickBot="1">
      <c r="B14" s="1568"/>
      <c r="C14" s="329" t="s">
        <v>888</v>
      </c>
      <c r="D14" s="317">
        <v>171480.53100000002</v>
      </c>
      <c r="E14" s="330"/>
      <c r="F14" s="331"/>
      <c r="G14" s="332"/>
      <c r="H14" s="330"/>
      <c r="I14" s="331"/>
      <c r="J14" s="325"/>
      <c r="K14" s="330"/>
      <c r="L14" s="331"/>
      <c r="M14" s="326"/>
      <c r="N14" s="330"/>
      <c r="O14" s="331"/>
      <c r="P14" s="326"/>
    </row>
    <row r="15" spans="2:18">
      <c r="B15" s="1566">
        <v>40724</v>
      </c>
      <c r="C15" s="294" t="s">
        <v>464</v>
      </c>
      <c r="D15" s="295">
        <v>2396.951</v>
      </c>
      <c r="E15" s="296">
        <v>1260.3880000000001</v>
      </c>
      <c r="F15" s="297">
        <v>764.64800000000002</v>
      </c>
      <c r="G15" s="298">
        <v>371.91499999999996</v>
      </c>
      <c r="H15" s="296">
        <v>553.09400000000005</v>
      </c>
      <c r="I15" s="299">
        <v>610.94100000000003</v>
      </c>
      <c r="J15" s="300">
        <v>356.07299999999998</v>
      </c>
      <c r="K15" s="296">
        <v>706.072</v>
      </c>
      <c r="L15" s="301">
        <v>148.33600000000001</v>
      </c>
      <c r="M15" s="300">
        <v>15.611000000000001</v>
      </c>
      <c r="N15" s="296">
        <v>1.222</v>
      </c>
      <c r="O15" s="299">
        <v>5.3710000000000004</v>
      </c>
      <c r="P15" s="302">
        <v>0.23100000000000001</v>
      </c>
      <c r="R15" s="303"/>
    </row>
    <row r="16" spans="2:18">
      <c r="B16" s="1567"/>
      <c r="C16" s="304" t="s">
        <v>465</v>
      </c>
      <c r="D16" s="305">
        <v>40908.201999999997</v>
      </c>
      <c r="E16" s="306">
        <v>25394.651000000002</v>
      </c>
      <c r="F16" s="307">
        <v>8157.0970000000007</v>
      </c>
      <c r="G16" s="308">
        <v>7356.4540000000006</v>
      </c>
      <c r="H16" s="306">
        <v>19560.433000000001</v>
      </c>
      <c r="I16" s="309">
        <v>8020.4650000000001</v>
      </c>
      <c r="J16" s="310">
        <v>7334.7690000000002</v>
      </c>
      <c r="K16" s="306">
        <v>5823.9250000000002</v>
      </c>
      <c r="L16" s="309">
        <v>135.399</v>
      </c>
      <c r="M16" s="310">
        <v>18.876999999999999</v>
      </c>
      <c r="N16" s="306">
        <v>10.292999999999999</v>
      </c>
      <c r="O16" s="309">
        <v>1.2330000000000001</v>
      </c>
      <c r="P16" s="311">
        <v>2.8079999999999998</v>
      </c>
      <c r="R16" s="303"/>
    </row>
    <row r="17" spans="2:18">
      <c r="B17" s="1567"/>
      <c r="C17" s="304" t="s">
        <v>466</v>
      </c>
      <c r="D17" s="305">
        <v>135014.663</v>
      </c>
      <c r="E17" s="312">
        <v>46014.167000000001</v>
      </c>
      <c r="F17" s="307">
        <v>49455.534</v>
      </c>
      <c r="G17" s="308">
        <v>39544.962</v>
      </c>
      <c r="H17" s="306">
        <v>15634.578</v>
      </c>
      <c r="I17" s="309">
        <v>22415.064999999999</v>
      </c>
      <c r="J17" s="310">
        <v>34130.027999999998</v>
      </c>
      <c r="K17" s="306">
        <v>30350.812000000002</v>
      </c>
      <c r="L17" s="309">
        <v>26902.518</v>
      </c>
      <c r="M17" s="310">
        <v>5337.5680000000002</v>
      </c>
      <c r="N17" s="306">
        <v>28.777000000000001</v>
      </c>
      <c r="O17" s="309">
        <v>137.95099999999999</v>
      </c>
      <c r="P17" s="311">
        <v>77.366</v>
      </c>
      <c r="R17" s="303"/>
    </row>
    <row r="18" spans="2:18">
      <c r="B18" s="1567"/>
      <c r="C18" s="304" t="s">
        <v>467</v>
      </c>
      <c r="D18" s="313">
        <v>18183.850999999999</v>
      </c>
      <c r="E18" s="306">
        <v>9555.6639999999989</v>
      </c>
      <c r="F18" s="309">
        <v>3909.1059999999998</v>
      </c>
      <c r="G18" s="314">
        <v>4719.0810000000001</v>
      </c>
      <c r="H18" s="306">
        <v>5814.4669999999996</v>
      </c>
      <c r="I18" s="309">
        <v>2284.0230000000001</v>
      </c>
      <c r="J18" s="310">
        <v>4122.79</v>
      </c>
      <c r="K18" s="306">
        <v>3732.6460000000002</v>
      </c>
      <c r="L18" s="309">
        <v>1574.2439999999999</v>
      </c>
      <c r="M18" s="310">
        <v>595.79200000000003</v>
      </c>
      <c r="N18" s="306">
        <v>8.5510000000000002</v>
      </c>
      <c r="O18" s="309">
        <v>50.838999999999999</v>
      </c>
      <c r="P18" s="311">
        <v>0.499</v>
      </c>
      <c r="R18" s="303"/>
    </row>
    <row r="19" spans="2:18" ht="13.5" thickBot="1">
      <c r="B19" s="1567"/>
      <c r="C19" s="315" t="s">
        <v>468</v>
      </c>
      <c r="D19" s="316">
        <v>196503.66699999999</v>
      </c>
      <c r="E19" s="317">
        <v>82224.87000000001</v>
      </c>
      <c r="F19" s="318">
        <v>62286.385000000002</v>
      </c>
      <c r="G19" s="319">
        <v>51992.411999999997</v>
      </c>
      <c r="H19" s="317">
        <v>41562.572</v>
      </c>
      <c r="I19" s="318">
        <v>33330.493999999999</v>
      </c>
      <c r="J19" s="319">
        <v>45943.659999999996</v>
      </c>
      <c r="K19" s="317">
        <v>40613.455000000002</v>
      </c>
      <c r="L19" s="318">
        <v>28760.496999999999</v>
      </c>
      <c r="M19" s="319">
        <v>5967.8480000000009</v>
      </c>
      <c r="N19" s="317">
        <v>48.843000000000004</v>
      </c>
      <c r="O19" s="318">
        <v>195.39400000000001</v>
      </c>
      <c r="P19" s="319">
        <v>80.903999999999996</v>
      </c>
    </row>
    <row r="20" spans="2:18">
      <c r="B20" s="1567"/>
      <c r="C20" s="294" t="s">
        <v>469</v>
      </c>
      <c r="D20" s="320">
        <v>-19049.600999999999</v>
      </c>
      <c r="E20" s="321"/>
      <c r="F20" s="322"/>
      <c r="G20" s="323"/>
      <c r="H20" s="324"/>
      <c r="I20" s="325"/>
      <c r="J20" s="325"/>
      <c r="K20" s="324"/>
      <c r="L20" s="325"/>
      <c r="M20" s="326"/>
      <c r="N20" s="324"/>
      <c r="O20" s="325"/>
      <c r="P20" s="326"/>
    </row>
    <row r="21" spans="2:18">
      <c r="B21" s="1567"/>
      <c r="C21" s="327" t="s">
        <v>470</v>
      </c>
      <c r="D21" s="328">
        <v>-774.94600000000003</v>
      </c>
      <c r="E21" s="321"/>
      <c r="F21" s="322"/>
      <c r="G21" s="323"/>
      <c r="H21" s="324"/>
      <c r="I21" s="325"/>
      <c r="J21" s="325"/>
      <c r="K21" s="324"/>
      <c r="L21" s="325"/>
      <c r="M21" s="326"/>
      <c r="N21" s="324"/>
      <c r="O21" s="325"/>
      <c r="P21" s="326"/>
    </row>
    <row r="22" spans="2:18" ht="13.5" thickBot="1">
      <c r="B22" s="1568"/>
      <c r="C22" s="329" t="s">
        <v>471</v>
      </c>
      <c r="D22" s="317">
        <v>176679.12</v>
      </c>
      <c r="E22" s="330"/>
      <c r="F22" s="331"/>
      <c r="G22" s="332"/>
      <c r="H22" s="330"/>
      <c r="I22" s="331"/>
      <c r="J22" s="325"/>
      <c r="K22" s="330"/>
      <c r="L22" s="331"/>
      <c r="M22" s="326"/>
      <c r="N22" s="330"/>
      <c r="O22" s="331"/>
      <c r="P22" s="326"/>
    </row>
    <row r="23" spans="2:18">
      <c r="B23" s="1569" t="s">
        <v>472</v>
      </c>
      <c r="C23" s="294" t="s">
        <v>473</v>
      </c>
      <c r="D23" s="333">
        <v>5760.5819999999658</v>
      </c>
      <c r="E23" s="334">
        <v>2688.1800000000076</v>
      </c>
      <c r="F23" s="335">
        <v>1085.6450000000041</v>
      </c>
      <c r="G23" s="336">
        <v>1986.7569999999978</v>
      </c>
      <c r="H23" s="334">
        <v>1932.6380000000063</v>
      </c>
      <c r="I23" s="335">
        <v>-122.79799999999523</v>
      </c>
      <c r="J23" s="336">
        <v>1569.7989999999918</v>
      </c>
      <c r="K23" s="334">
        <v>754.56200000000536</v>
      </c>
      <c r="L23" s="335">
        <v>1198.0550000000039</v>
      </c>
      <c r="M23" s="336">
        <v>481.79700000000048</v>
      </c>
      <c r="N23" s="334">
        <v>0.98000000000000398</v>
      </c>
      <c r="O23" s="335">
        <v>10.388000000000005</v>
      </c>
      <c r="P23" s="337">
        <v>-64.838999999999999</v>
      </c>
    </row>
    <row r="24" spans="2:18" ht="19.5" customHeight="1">
      <c r="B24" s="1570"/>
      <c r="C24" s="304" t="s">
        <v>474</v>
      </c>
      <c r="D24" s="338">
        <v>3.0200738338692409E-2</v>
      </c>
      <c r="E24" s="339">
        <v>3.3797986815896006E-2</v>
      </c>
      <c r="F24" s="340">
        <v>1.7739082893442205E-2</v>
      </c>
      <c r="G24" s="341">
        <v>3.973064646388489E-2</v>
      </c>
      <c r="H24" s="339">
        <v>4.8767126384818268E-2</v>
      </c>
      <c r="I24" s="340">
        <v>-3.6707299239786403E-3</v>
      </c>
      <c r="J24" s="341">
        <v>3.5376660146837158E-2</v>
      </c>
      <c r="K24" s="339">
        <v>1.8930831822148334E-2</v>
      </c>
      <c r="L24" s="340">
        <v>4.3466939540408069E-2</v>
      </c>
      <c r="M24" s="341">
        <v>8.7822187580830074E-2</v>
      </c>
      <c r="N24" s="339">
        <v>2.0475106031799178E-2</v>
      </c>
      <c r="O24" s="340">
        <v>5.6149530285504283E-2</v>
      </c>
      <c r="P24" s="342">
        <v>-0.4448858607274449</v>
      </c>
      <c r="Q24" s="886"/>
    </row>
    <row r="25" spans="2:18" ht="28.5" customHeight="1" thickBot="1">
      <c r="B25" s="1571"/>
      <c r="C25" s="344" t="s">
        <v>475</v>
      </c>
      <c r="D25" s="345"/>
      <c r="E25" s="346">
        <v>0.46665076549557383</v>
      </c>
      <c r="F25" s="347">
        <v>0.18846099230945945</v>
      </c>
      <c r="G25" s="348">
        <v>0.34488824219497433</v>
      </c>
      <c r="H25" s="346">
        <v>0.33549353172995677</v>
      </c>
      <c r="I25" s="347">
        <v>-2.1316943322739951E-2</v>
      </c>
      <c r="J25" s="348">
        <v>0.27250701404823352</v>
      </c>
      <c r="K25" s="346">
        <v>0.13098711206610891</v>
      </c>
      <c r="L25" s="347">
        <v>0.20797464561740656</v>
      </c>
      <c r="M25" s="348">
        <v>8.3636861692100439E-2</v>
      </c>
      <c r="N25" s="346">
        <v>1.7012169950883605E-4</v>
      </c>
      <c r="O25" s="347">
        <v>1.8032900147936558E-3</v>
      </c>
      <c r="P25" s="349">
        <v>-1.1255633545360588E-2</v>
      </c>
      <c r="Q25" s="886"/>
    </row>
  </sheetData>
  <mergeCells count="13">
    <mergeCell ref="B7:B14"/>
    <mergeCell ref="B15:B22"/>
    <mergeCell ref="B23:B25"/>
    <mergeCell ref="N1:P1"/>
    <mergeCell ref="B2:P2"/>
    <mergeCell ref="N4:P4"/>
    <mergeCell ref="B5:B6"/>
    <mergeCell ref="C5:C6"/>
    <mergeCell ref="D5:D6"/>
    <mergeCell ref="E5:G5"/>
    <mergeCell ref="H5:J5"/>
    <mergeCell ref="K5:M5"/>
    <mergeCell ref="N5:P5"/>
  </mergeCells>
  <pageMargins left="0.7" right="0.7" top="0.75" bottom="0.75" header="0.3" footer="0.3"/>
  <pageSetup paperSize="9" scale="72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17"/>
  <sheetViews>
    <sheetView workbookViewId="0">
      <selection activeCell="F23" sqref="F23"/>
    </sheetView>
  </sheetViews>
  <sheetFormatPr defaultRowHeight="12.75"/>
  <cols>
    <col min="1" max="1" width="9.140625" style="350"/>
    <col min="2" max="2" width="12.7109375" style="350" customWidth="1"/>
    <col min="3" max="3" width="18.85546875" style="350" customWidth="1"/>
    <col min="4" max="4" width="10.140625" style="350" bestFit="1" customWidth="1"/>
    <col min="5" max="21" width="9.140625" style="350"/>
    <col min="22" max="22" width="10.140625" style="350" bestFit="1" customWidth="1"/>
    <col min="23" max="16384" width="9.140625" style="350"/>
  </cols>
  <sheetData>
    <row r="1" spans="1:251" ht="12.75" customHeight="1">
      <c r="J1" s="1557" t="s">
        <v>488</v>
      </c>
      <c r="K1" s="1557"/>
      <c r="L1" s="351"/>
    </row>
    <row r="3" spans="1:251" ht="14.25">
      <c r="A3" s="352"/>
      <c r="B3" s="1575" t="s">
        <v>476</v>
      </c>
      <c r="C3" s="1575"/>
      <c r="D3" s="1575"/>
      <c r="E3" s="1575"/>
      <c r="F3" s="1575"/>
      <c r="G3" s="1575"/>
      <c r="H3" s="1575"/>
      <c r="I3" s="1575"/>
      <c r="J3" s="1575"/>
      <c r="K3" s="1575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2"/>
      <c r="AN3" s="352"/>
      <c r="AO3" s="352"/>
      <c r="AP3" s="352"/>
      <c r="AQ3" s="352"/>
      <c r="AR3" s="352"/>
      <c r="AS3" s="352"/>
      <c r="AT3" s="352"/>
      <c r="AU3" s="352"/>
      <c r="AV3" s="352"/>
      <c r="AW3" s="352"/>
      <c r="AX3" s="352"/>
      <c r="AY3" s="352"/>
      <c r="AZ3" s="352"/>
      <c r="BA3" s="352"/>
      <c r="BB3" s="352"/>
      <c r="BC3" s="352"/>
      <c r="BD3" s="352"/>
      <c r="BE3" s="352"/>
      <c r="BF3" s="352"/>
      <c r="BG3" s="352"/>
      <c r="BH3" s="352"/>
      <c r="BI3" s="352"/>
      <c r="BJ3" s="352"/>
      <c r="BK3" s="352"/>
      <c r="BL3" s="352"/>
      <c r="BM3" s="352"/>
      <c r="BN3" s="352"/>
      <c r="BO3" s="352"/>
      <c r="BP3" s="352"/>
      <c r="BQ3" s="352"/>
      <c r="BR3" s="352"/>
      <c r="BS3" s="352"/>
      <c r="BT3" s="352"/>
      <c r="BU3" s="352"/>
      <c r="BV3" s="352"/>
      <c r="BW3" s="352"/>
      <c r="BX3" s="352"/>
      <c r="BY3" s="352"/>
      <c r="BZ3" s="352"/>
      <c r="CA3" s="352"/>
      <c r="CB3" s="352"/>
      <c r="CC3" s="352"/>
      <c r="CD3" s="352"/>
      <c r="CE3" s="352"/>
      <c r="CF3" s="352"/>
      <c r="CG3" s="352"/>
      <c r="CH3" s="352"/>
      <c r="CI3" s="352"/>
      <c r="CJ3" s="352"/>
      <c r="CK3" s="352"/>
      <c r="CL3" s="352"/>
      <c r="CM3" s="352"/>
      <c r="CN3" s="352"/>
      <c r="CO3" s="352"/>
      <c r="CP3" s="352"/>
      <c r="CQ3" s="352"/>
      <c r="CR3" s="352"/>
      <c r="CS3" s="352"/>
      <c r="CT3" s="352"/>
      <c r="CU3" s="352"/>
      <c r="CV3" s="352"/>
      <c r="CW3" s="352"/>
      <c r="CX3" s="352"/>
      <c r="CY3" s="352"/>
      <c r="CZ3" s="352"/>
      <c r="DA3" s="352"/>
      <c r="DB3" s="352"/>
      <c r="DC3" s="352"/>
      <c r="DD3" s="352"/>
      <c r="DE3" s="352"/>
      <c r="DF3" s="352"/>
      <c r="DG3" s="352"/>
      <c r="DH3" s="352"/>
      <c r="DI3" s="352"/>
      <c r="DJ3" s="352"/>
      <c r="DK3" s="352"/>
      <c r="DL3" s="352"/>
      <c r="DM3" s="352"/>
      <c r="DN3" s="352"/>
      <c r="DO3" s="352"/>
      <c r="DP3" s="352"/>
      <c r="DQ3" s="352"/>
      <c r="DR3" s="352"/>
      <c r="DS3" s="352"/>
      <c r="DT3" s="352"/>
      <c r="DU3" s="352"/>
      <c r="DV3" s="352"/>
      <c r="DW3" s="352"/>
      <c r="DX3" s="352"/>
      <c r="DY3" s="352"/>
      <c r="DZ3" s="352"/>
      <c r="EA3" s="352"/>
      <c r="EB3" s="352"/>
      <c r="EC3" s="352"/>
      <c r="ED3" s="352"/>
      <c r="EE3" s="352"/>
      <c r="EF3" s="352"/>
      <c r="EG3" s="352"/>
      <c r="EH3" s="352"/>
      <c r="EI3" s="352"/>
      <c r="EJ3" s="352"/>
      <c r="EK3" s="352"/>
      <c r="EL3" s="352"/>
      <c r="EM3" s="352"/>
      <c r="EN3" s="352"/>
      <c r="EO3" s="352"/>
      <c r="EP3" s="352"/>
      <c r="EQ3" s="352"/>
      <c r="ER3" s="352"/>
      <c r="ES3" s="352"/>
      <c r="ET3" s="352"/>
      <c r="EU3" s="352"/>
      <c r="EV3" s="352"/>
      <c r="EW3" s="352"/>
      <c r="EX3" s="352"/>
      <c r="EY3" s="352"/>
      <c r="EZ3" s="352"/>
      <c r="FA3" s="352"/>
      <c r="FB3" s="352"/>
      <c r="FC3" s="352"/>
      <c r="FD3" s="352"/>
      <c r="FE3" s="352"/>
      <c r="FF3" s="352"/>
      <c r="FG3" s="352"/>
      <c r="FH3" s="352"/>
      <c r="FI3" s="352"/>
      <c r="FJ3" s="352"/>
      <c r="FK3" s="352"/>
      <c r="FL3" s="352"/>
      <c r="FM3" s="352"/>
      <c r="FN3" s="352"/>
      <c r="FO3" s="352"/>
      <c r="FP3" s="352"/>
      <c r="FQ3" s="352"/>
      <c r="FR3" s="352"/>
      <c r="FS3" s="352"/>
      <c r="FT3" s="352"/>
      <c r="FU3" s="352"/>
      <c r="FV3" s="352"/>
      <c r="FW3" s="352"/>
      <c r="FX3" s="352"/>
      <c r="FY3" s="352"/>
      <c r="FZ3" s="352"/>
      <c r="GA3" s="352"/>
      <c r="GB3" s="352"/>
      <c r="GC3" s="352"/>
      <c r="GD3" s="352"/>
      <c r="GE3" s="352"/>
      <c r="GF3" s="352"/>
      <c r="GG3" s="352"/>
      <c r="GH3" s="352"/>
      <c r="GI3" s="352"/>
      <c r="GJ3" s="352"/>
      <c r="GK3" s="352"/>
      <c r="GL3" s="352"/>
      <c r="GM3" s="352"/>
      <c r="GN3" s="352"/>
      <c r="GO3" s="352"/>
      <c r="GP3" s="352"/>
      <c r="GQ3" s="352"/>
      <c r="GR3" s="352"/>
      <c r="GS3" s="352"/>
      <c r="GT3" s="352"/>
      <c r="GU3" s="352"/>
      <c r="GV3" s="352"/>
      <c r="GW3" s="352"/>
      <c r="GX3" s="352"/>
      <c r="GY3" s="352"/>
      <c r="GZ3" s="352"/>
      <c r="HA3" s="352"/>
      <c r="HB3" s="352"/>
      <c r="HC3" s="352"/>
      <c r="HD3" s="352"/>
      <c r="HE3" s="352"/>
      <c r="HF3" s="352"/>
      <c r="HG3" s="352"/>
      <c r="HH3" s="352"/>
      <c r="HI3" s="352"/>
      <c r="HJ3" s="352"/>
      <c r="HK3" s="352"/>
      <c r="HL3" s="352"/>
      <c r="HM3" s="352"/>
      <c r="HN3" s="352"/>
      <c r="HO3" s="352"/>
      <c r="HP3" s="352"/>
      <c r="HQ3" s="352"/>
      <c r="HR3" s="352"/>
      <c r="HS3" s="352"/>
      <c r="HT3" s="352"/>
      <c r="HU3" s="352"/>
      <c r="HV3" s="352"/>
      <c r="HW3" s="352"/>
      <c r="HX3" s="352"/>
      <c r="HY3" s="352"/>
      <c r="HZ3" s="352"/>
      <c r="IA3" s="352"/>
      <c r="IB3" s="352"/>
      <c r="IC3" s="352"/>
      <c r="ID3" s="352"/>
      <c r="IE3" s="352"/>
      <c r="IF3" s="352"/>
      <c r="IG3" s="352"/>
      <c r="IH3" s="352"/>
      <c r="II3" s="352"/>
      <c r="IJ3" s="352"/>
      <c r="IK3" s="352"/>
      <c r="IL3" s="352"/>
      <c r="IM3" s="352"/>
      <c r="IN3" s="352"/>
      <c r="IO3" s="352"/>
      <c r="IP3" s="352"/>
      <c r="IQ3" s="352"/>
    </row>
    <row r="4" spans="1:251" s="354" customFormat="1" ht="13.5" thickBot="1">
      <c r="A4" s="353"/>
      <c r="B4" s="885"/>
      <c r="C4" s="885"/>
      <c r="D4" s="885"/>
      <c r="E4" s="885"/>
      <c r="F4" s="885"/>
      <c r="G4" s="885"/>
      <c r="H4" s="885"/>
      <c r="I4" s="885"/>
      <c r="J4" s="885"/>
      <c r="K4" s="885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  <c r="AN4" s="353"/>
      <c r="AO4" s="353"/>
      <c r="AP4" s="353"/>
      <c r="AQ4" s="353"/>
      <c r="AR4" s="353"/>
      <c r="AS4" s="353"/>
      <c r="AT4" s="353"/>
      <c r="AU4" s="353"/>
      <c r="AV4" s="353"/>
      <c r="AW4" s="353"/>
      <c r="AX4" s="353"/>
      <c r="AY4" s="353"/>
      <c r="AZ4" s="353"/>
      <c r="BA4" s="353"/>
      <c r="BB4" s="353"/>
      <c r="BC4" s="353"/>
      <c r="BD4" s="353"/>
      <c r="BE4" s="353"/>
      <c r="BF4" s="353"/>
      <c r="BG4" s="353"/>
      <c r="BH4" s="353"/>
      <c r="BI4" s="353"/>
      <c r="BJ4" s="353"/>
      <c r="BK4" s="353"/>
      <c r="BL4" s="353"/>
      <c r="BM4" s="353"/>
      <c r="BN4" s="353"/>
      <c r="BO4" s="353"/>
      <c r="BP4" s="353"/>
      <c r="BQ4" s="353"/>
      <c r="BR4" s="353"/>
      <c r="BS4" s="353"/>
      <c r="BT4" s="353"/>
      <c r="BU4" s="353"/>
      <c r="BV4" s="353"/>
      <c r="BW4" s="353"/>
      <c r="BX4" s="353"/>
      <c r="BY4" s="353"/>
      <c r="BZ4" s="353"/>
      <c r="CA4" s="353"/>
      <c r="CB4" s="353"/>
      <c r="CC4" s="353"/>
      <c r="CD4" s="353"/>
      <c r="CE4" s="353"/>
      <c r="CF4" s="353"/>
      <c r="CG4" s="353"/>
      <c r="CH4" s="353"/>
      <c r="CI4" s="353"/>
      <c r="CJ4" s="353"/>
      <c r="CK4" s="353"/>
      <c r="CL4" s="353"/>
      <c r="CM4" s="353"/>
      <c r="CN4" s="353"/>
      <c r="CO4" s="353"/>
      <c r="CP4" s="353"/>
      <c r="CQ4" s="353"/>
      <c r="CR4" s="353"/>
      <c r="CS4" s="353"/>
      <c r="CT4" s="353"/>
      <c r="CU4" s="353"/>
      <c r="CV4" s="353"/>
      <c r="CW4" s="353"/>
      <c r="CX4" s="353"/>
      <c r="CY4" s="353"/>
      <c r="CZ4" s="353"/>
      <c r="DA4" s="353"/>
      <c r="DB4" s="353"/>
      <c r="DC4" s="353"/>
      <c r="DD4" s="353"/>
      <c r="DE4" s="353"/>
      <c r="DF4" s="353"/>
      <c r="DG4" s="353"/>
      <c r="DH4" s="353"/>
      <c r="DI4" s="353"/>
      <c r="DJ4" s="353"/>
      <c r="DK4" s="353"/>
      <c r="DL4" s="353"/>
      <c r="DM4" s="353"/>
      <c r="DN4" s="353"/>
      <c r="DO4" s="353"/>
      <c r="DP4" s="353"/>
      <c r="DQ4" s="353"/>
      <c r="DR4" s="353"/>
      <c r="DS4" s="353"/>
      <c r="DT4" s="353"/>
      <c r="DU4" s="353"/>
      <c r="DV4" s="353"/>
      <c r="DW4" s="353"/>
      <c r="DX4" s="353"/>
      <c r="DY4" s="353"/>
      <c r="DZ4" s="353"/>
      <c r="EA4" s="353"/>
      <c r="EB4" s="353"/>
      <c r="EC4" s="353"/>
      <c r="ED4" s="353"/>
      <c r="EE4" s="353"/>
      <c r="EF4" s="353"/>
      <c r="EG4" s="353"/>
      <c r="EH4" s="353"/>
      <c r="EI4" s="353"/>
      <c r="EJ4" s="353"/>
      <c r="EK4" s="353"/>
      <c r="EL4" s="353"/>
      <c r="EM4" s="353"/>
      <c r="EN4" s="353"/>
      <c r="EO4" s="353"/>
      <c r="EP4" s="353"/>
      <c r="EQ4" s="353"/>
      <c r="ER4" s="353"/>
      <c r="ES4" s="353"/>
      <c r="ET4" s="353"/>
      <c r="EU4" s="353"/>
      <c r="EV4" s="353"/>
      <c r="EW4" s="353"/>
      <c r="EX4" s="353"/>
      <c r="EY4" s="353"/>
      <c r="EZ4" s="353"/>
      <c r="FA4" s="353"/>
      <c r="FB4" s="353"/>
      <c r="FC4" s="353"/>
      <c r="FD4" s="353"/>
      <c r="FE4" s="353"/>
      <c r="FF4" s="353"/>
      <c r="FG4" s="353"/>
      <c r="FH4" s="353"/>
      <c r="FI4" s="353"/>
      <c r="FJ4" s="353"/>
      <c r="FK4" s="353"/>
      <c r="FL4" s="353"/>
      <c r="FM4" s="353"/>
      <c r="FN4" s="353"/>
      <c r="FO4" s="353"/>
      <c r="FP4" s="353"/>
      <c r="FQ4" s="353"/>
      <c r="FR4" s="353"/>
      <c r="FS4" s="353"/>
      <c r="FT4" s="353"/>
      <c r="FU4" s="353"/>
      <c r="FV4" s="353"/>
      <c r="FW4" s="353"/>
      <c r="FX4" s="353"/>
      <c r="FY4" s="353"/>
      <c r="FZ4" s="353"/>
      <c r="GA4" s="353"/>
      <c r="GB4" s="353"/>
      <c r="GC4" s="353"/>
      <c r="GD4" s="353"/>
      <c r="GE4" s="353"/>
      <c r="GF4" s="353"/>
      <c r="GG4" s="353"/>
      <c r="GH4" s="353"/>
      <c r="GI4" s="353"/>
      <c r="GJ4" s="353"/>
      <c r="GK4" s="353"/>
      <c r="GL4" s="353"/>
      <c r="GM4" s="353"/>
      <c r="GN4" s="353"/>
      <c r="GO4" s="353"/>
      <c r="GP4" s="353"/>
      <c r="GQ4" s="353"/>
      <c r="GR4" s="353"/>
      <c r="GS4" s="353"/>
      <c r="GT4" s="353"/>
      <c r="GU4" s="353"/>
      <c r="GV4" s="353"/>
      <c r="GW4" s="353"/>
      <c r="GX4" s="353"/>
      <c r="GY4" s="353"/>
      <c r="GZ4" s="353"/>
      <c r="HA4" s="353"/>
      <c r="HB4" s="353"/>
      <c r="HC4" s="353"/>
      <c r="HD4" s="353"/>
      <c r="HE4" s="353"/>
      <c r="HF4" s="353"/>
      <c r="HG4" s="353"/>
      <c r="HH4" s="353"/>
      <c r="HI4" s="353"/>
      <c r="HJ4" s="353"/>
      <c r="HK4" s="353"/>
      <c r="HL4" s="353"/>
      <c r="HM4" s="353"/>
      <c r="HN4" s="353"/>
      <c r="HO4" s="353"/>
      <c r="HP4" s="353"/>
      <c r="HQ4" s="353"/>
      <c r="HR4" s="353"/>
      <c r="HS4" s="353"/>
      <c r="HT4" s="353"/>
      <c r="HU4" s="353"/>
      <c r="HV4" s="353"/>
      <c r="HW4" s="353"/>
      <c r="HX4" s="353"/>
      <c r="HY4" s="353"/>
      <c r="HZ4" s="353"/>
      <c r="IA4" s="353"/>
      <c r="IB4" s="353"/>
      <c r="IC4" s="353"/>
      <c r="ID4" s="353"/>
      <c r="IE4" s="353"/>
      <c r="IF4" s="353"/>
      <c r="IG4" s="353"/>
      <c r="IH4" s="353"/>
      <c r="II4" s="353"/>
      <c r="IJ4" s="353"/>
      <c r="IK4" s="353"/>
      <c r="IL4" s="353"/>
      <c r="IM4" s="353"/>
      <c r="IN4" s="353"/>
      <c r="IO4" s="353"/>
      <c r="IP4" s="353"/>
      <c r="IQ4" s="353"/>
    </row>
    <row r="5" spans="1:251">
      <c r="A5" s="352"/>
      <c r="B5" s="1576" t="s">
        <v>477</v>
      </c>
      <c r="C5" s="1577"/>
      <c r="D5" s="1579">
        <v>40633</v>
      </c>
      <c r="E5" s="1580"/>
      <c r="F5" s="1580"/>
      <c r="G5" s="1581"/>
      <c r="H5" s="1579">
        <v>40724</v>
      </c>
      <c r="I5" s="1580"/>
      <c r="J5" s="1580"/>
      <c r="K5" s="1581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2"/>
      <c r="AR5" s="352"/>
      <c r="AS5" s="352"/>
      <c r="AT5" s="352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2"/>
      <c r="BM5" s="352"/>
      <c r="BN5" s="352"/>
      <c r="BO5" s="352"/>
      <c r="BP5" s="352"/>
      <c r="BQ5" s="352"/>
      <c r="BR5" s="352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352"/>
      <c r="CD5" s="352"/>
      <c r="CE5" s="352"/>
      <c r="CF5" s="352"/>
      <c r="CG5" s="352"/>
      <c r="CH5" s="352"/>
      <c r="CI5" s="352"/>
      <c r="CJ5" s="352"/>
      <c r="CK5" s="352"/>
      <c r="CL5" s="352"/>
      <c r="CM5" s="352"/>
      <c r="CN5" s="352"/>
      <c r="CO5" s="352"/>
      <c r="CP5" s="352"/>
      <c r="CQ5" s="352"/>
      <c r="CR5" s="352"/>
      <c r="CS5" s="352"/>
      <c r="CT5" s="352"/>
      <c r="CU5" s="352"/>
      <c r="CV5" s="352"/>
      <c r="CW5" s="352"/>
      <c r="CX5" s="352"/>
      <c r="CY5" s="352"/>
      <c r="CZ5" s="352"/>
      <c r="DA5" s="352"/>
      <c r="DB5" s="352"/>
      <c r="DC5" s="352"/>
      <c r="DD5" s="352"/>
      <c r="DE5" s="352"/>
      <c r="DF5" s="352"/>
      <c r="DG5" s="352"/>
      <c r="DH5" s="352"/>
      <c r="DI5" s="352"/>
      <c r="DJ5" s="352"/>
      <c r="DK5" s="352"/>
      <c r="DL5" s="352"/>
      <c r="DM5" s="352"/>
      <c r="DN5" s="352"/>
      <c r="DO5" s="352"/>
      <c r="DP5" s="352"/>
      <c r="DQ5" s="352"/>
      <c r="DR5" s="352"/>
      <c r="DS5" s="352"/>
      <c r="DT5" s="352"/>
      <c r="DU5" s="352"/>
      <c r="DV5" s="352"/>
      <c r="DW5" s="352"/>
      <c r="DX5" s="352"/>
      <c r="DY5" s="352"/>
      <c r="DZ5" s="352"/>
      <c r="EA5" s="352"/>
      <c r="EB5" s="352"/>
      <c r="EC5" s="352"/>
      <c r="ED5" s="352"/>
      <c r="EE5" s="352"/>
      <c r="EF5" s="352"/>
      <c r="EG5" s="352"/>
      <c r="EH5" s="352"/>
      <c r="EI5" s="352"/>
      <c r="EJ5" s="352"/>
      <c r="EK5" s="352"/>
      <c r="EL5" s="352"/>
      <c r="EM5" s="352"/>
      <c r="EN5" s="352"/>
      <c r="EO5" s="352"/>
      <c r="EP5" s="352"/>
      <c r="EQ5" s="352"/>
      <c r="ER5" s="352"/>
      <c r="ES5" s="352"/>
      <c r="ET5" s="352"/>
      <c r="EU5" s="352"/>
      <c r="EV5" s="352"/>
      <c r="EW5" s="352"/>
      <c r="EX5" s="352"/>
      <c r="EY5" s="352"/>
      <c r="EZ5" s="352"/>
      <c r="FA5" s="352"/>
      <c r="FB5" s="352"/>
      <c r="FC5" s="352"/>
      <c r="FD5" s="352"/>
      <c r="FE5" s="352"/>
      <c r="FF5" s="352"/>
      <c r="FG5" s="352"/>
      <c r="FH5" s="352"/>
      <c r="FI5" s="352"/>
      <c r="FJ5" s="352"/>
      <c r="FK5" s="352"/>
      <c r="FL5" s="352"/>
      <c r="FM5" s="352"/>
      <c r="FN5" s="352"/>
      <c r="FO5" s="352"/>
      <c r="FP5" s="352"/>
      <c r="FQ5" s="352"/>
      <c r="FR5" s="352"/>
      <c r="FS5" s="352"/>
      <c r="FT5" s="352"/>
      <c r="FU5" s="352"/>
      <c r="FV5" s="352"/>
      <c r="FW5" s="352"/>
      <c r="FX5" s="352"/>
      <c r="FY5" s="352"/>
      <c r="FZ5" s="352"/>
      <c r="GA5" s="352"/>
      <c r="GB5" s="352"/>
      <c r="GC5" s="352"/>
      <c r="GD5" s="352"/>
      <c r="GE5" s="352"/>
      <c r="GF5" s="352"/>
      <c r="GG5" s="352"/>
      <c r="GH5" s="352"/>
      <c r="GI5" s="352"/>
      <c r="GJ5" s="352"/>
      <c r="GK5" s="352"/>
      <c r="GL5" s="352"/>
      <c r="GM5" s="352"/>
      <c r="GN5" s="352"/>
      <c r="GO5" s="352"/>
      <c r="GP5" s="352"/>
      <c r="GQ5" s="352"/>
      <c r="GR5" s="352"/>
      <c r="GS5" s="352"/>
      <c r="GT5" s="352"/>
      <c r="GU5" s="352"/>
      <c r="GV5" s="352"/>
      <c r="GW5" s="352"/>
      <c r="GX5" s="352"/>
      <c r="GY5" s="352"/>
      <c r="GZ5" s="352"/>
      <c r="HA5" s="352"/>
      <c r="HB5" s="352"/>
      <c r="HC5" s="352"/>
      <c r="HD5" s="352"/>
      <c r="HE5" s="352"/>
      <c r="HF5" s="352"/>
      <c r="HG5" s="352"/>
      <c r="HH5" s="352"/>
      <c r="HI5" s="352"/>
      <c r="HJ5" s="352"/>
      <c r="HK5" s="352"/>
      <c r="HL5" s="352"/>
      <c r="HM5" s="352"/>
      <c r="HN5" s="352"/>
      <c r="HO5" s="352"/>
      <c r="HP5" s="352"/>
      <c r="HQ5" s="352"/>
      <c r="HR5" s="352"/>
      <c r="HS5" s="352"/>
      <c r="HT5" s="352"/>
      <c r="HU5" s="352"/>
      <c r="HV5" s="352"/>
      <c r="HW5" s="352"/>
      <c r="HX5" s="352"/>
      <c r="HY5" s="352"/>
      <c r="HZ5" s="352"/>
      <c r="IA5" s="352"/>
      <c r="IB5" s="352"/>
      <c r="IC5" s="352"/>
      <c r="ID5" s="352"/>
      <c r="IE5" s="352"/>
      <c r="IF5" s="352"/>
      <c r="IG5" s="352"/>
      <c r="IH5" s="352"/>
      <c r="II5" s="352"/>
      <c r="IJ5" s="352"/>
      <c r="IK5" s="352"/>
      <c r="IL5" s="352"/>
      <c r="IM5" s="352"/>
      <c r="IN5" s="352"/>
      <c r="IO5" s="352"/>
      <c r="IP5" s="352"/>
      <c r="IQ5" s="352"/>
    </row>
    <row r="6" spans="1:251" ht="26.25" thickBot="1">
      <c r="A6" s="352"/>
      <c r="B6" s="1574"/>
      <c r="C6" s="1578"/>
      <c r="D6" s="358" t="s">
        <v>478</v>
      </c>
      <c r="E6" s="359" t="s">
        <v>479</v>
      </c>
      <c r="F6" s="359" t="s">
        <v>480</v>
      </c>
      <c r="G6" s="357" t="s">
        <v>6</v>
      </c>
      <c r="H6" s="356" t="s">
        <v>478</v>
      </c>
      <c r="I6" s="359" t="s">
        <v>479</v>
      </c>
      <c r="J6" s="359" t="s">
        <v>480</v>
      </c>
      <c r="K6" s="360" t="s">
        <v>6</v>
      </c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352"/>
      <c r="AK6" s="352"/>
      <c r="AL6" s="352"/>
      <c r="AM6" s="352"/>
      <c r="AN6" s="352"/>
      <c r="AO6" s="352"/>
      <c r="AP6" s="352"/>
      <c r="AQ6" s="352"/>
      <c r="AR6" s="352"/>
      <c r="AS6" s="352"/>
      <c r="AT6" s="352"/>
      <c r="AU6" s="352"/>
      <c r="AV6" s="352"/>
      <c r="AW6" s="352"/>
      <c r="AX6" s="352"/>
      <c r="AY6" s="352"/>
      <c r="AZ6" s="352"/>
      <c r="BA6" s="352"/>
      <c r="BB6" s="352"/>
      <c r="BC6" s="352"/>
      <c r="BD6" s="352"/>
      <c r="BE6" s="352"/>
      <c r="BF6" s="352"/>
      <c r="BG6" s="352"/>
      <c r="BH6" s="352"/>
      <c r="BI6" s="352"/>
      <c r="BJ6" s="352"/>
      <c r="BK6" s="352"/>
      <c r="BL6" s="352"/>
      <c r="BM6" s="352"/>
      <c r="BN6" s="352"/>
      <c r="BO6" s="352"/>
      <c r="BP6" s="352"/>
      <c r="BQ6" s="352"/>
      <c r="BR6" s="352"/>
      <c r="BS6" s="352"/>
      <c r="BT6" s="352"/>
      <c r="BU6" s="352"/>
      <c r="BV6" s="352"/>
      <c r="BW6" s="352"/>
      <c r="BX6" s="352"/>
      <c r="BY6" s="352"/>
      <c r="BZ6" s="352"/>
      <c r="CA6" s="352"/>
      <c r="CB6" s="352"/>
      <c r="CC6" s="352"/>
      <c r="CD6" s="352"/>
      <c r="CE6" s="352"/>
      <c r="CF6" s="352"/>
      <c r="CG6" s="352"/>
      <c r="CH6" s="352"/>
      <c r="CI6" s="352"/>
      <c r="CJ6" s="352"/>
      <c r="CK6" s="352"/>
      <c r="CL6" s="352"/>
      <c r="CM6" s="352"/>
      <c r="CN6" s="352"/>
      <c r="CO6" s="352"/>
      <c r="CP6" s="352"/>
      <c r="CQ6" s="352"/>
      <c r="CR6" s="352"/>
      <c r="CS6" s="352"/>
      <c r="CT6" s="352"/>
      <c r="CU6" s="352"/>
      <c r="CV6" s="352"/>
      <c r="CW6" s="352"/>
      <c r="CX6" s="352"/>
      <c r="CY6" s="352"/>
      <c r="CZ6" s="352"/>
      <c r="DA6" s="352"/>
      <c r="DB6" s="352"/>
      <c r="DC6" s="352"/>
      <c r="DD6" s="352"/>
      <c r="DE6" s="352"/>
      <c r="DF6" s="352"/>
      <c r="DG6" s="352"/>
      <c r="DH6" s="352"/>
      <c r="DI6" s="352"/>
      <c r="DJ6" s="352"/>
      <c r="DK6" s="352"/>
      <c r="DL6" s="352"/>
      <c r="DM6" s="352"/>
      <c r="DN6" s="352"/>
      <c r="DO6" s="352"/>
      <c r="DP6" s="352"/>
      <c r="DQ6" s="352"/>
      <c r="DR6" s="352"/>
      <c r="DS6" s="352"/>
      <c r="DT6" s="352"/>
      <c r="DU6" s="352"/>
      <c r="DV6" s="352"/>
      <c r="DW6" s="352"/>
      <c r="DX6" s="352"/>
      <c r="DY6" s="352"/>
      <c r="DZ6" s="352"/>
      <c r="EA6" s="352"/>
      <c r="EB6" s="352"/>
      <c r="EC6" s="352"/>
      <c r="ED6" s="352"/>
      <c r="EE6" s="352"/>
      <c r="EF6" s="352"/>
      <c r="EG6" s="352"/>
      <c r="EH6" s="352"/>
      <c r="EI6" s="352"/>
      <c r="EJ6" s="352"/>
      <c r="EK6" s="352"/>
      <c r="EL6" s="352"/>
      <c r="EM6" s="352"/>
      <c r="EN6" s="352"/>
      <c r="EO6" s="352"/>
      <c r="EP6" s="352"/>
      <c r="EQ6" s="352"/>
      <c r="ER6" s="352"/>
      <c r="ES6" s="352"/>
      <c r="ET6" s="352"/>
      <c r="EU6" s="352"/>
      <c r="EV6" s="352"/>
      <c r="EW6" s="352"/>
      <c r="EX6" s="352"/>
      <c r="EY6" s="352"/>
      <c r="EZ6" s="352"/>
      <c r="FA6" s="352"/>
      <c r="FB6" s="352"/>
      <c r="FC6" s="352"/>
      <c r="FD6" s="352"/>
      <c r="FE6" s="352"/>
      <c r="FF6" s="352"/>
      <c r="FG6" s="352"/>
      <c r="FH6" s="352"/>
      <c r="FI6" s="352"/>
      <c r="FJ6" s="352"/>
      <c r="FK6" s="352"/>
      <c r="FL6" s="352"/>
      <c r="FM6" s="352"/>
      <c r="FN6" s="352"/>
      <c r="FO6" s="352"/>
      <c r="FP6" s="352"/>
      <c r="FQ6" s="352"/>
      <c r="FR6" s="352"/>
      <c r="FS6" s="352"/>
      <c r="FT6" s="352"/>
      <c r="FU6" s="352"/>
      <c r="FV6" s="352"/>
      <c r="FW6" s="352"/>
      <c r="FX6" s="352"/>
      <c r="FY6" s="352"/>
      <c r="FZ6" s="352"/>
      <c r="GA6" s="352"/>
      <c r="GB6" s="352"/>
      <c r="GC6" s="352"/>
      <c r="GD6" s="352"/>
      <c r="GE6" s="352"/>
      <c r="GF6" s="352"/>
      <c r="GG6" s="352"/>
      <c r="GH6" s="352"/>
      <c r="GI6" s="352"/>
      <c r="GJ6" s="352"/>
      <c r="GK6" s="352"/>
      <c r="GL6" s="352"/>
      <c r="GM6" s="352"/>
      <c r="GN6" s="352"/>
      <c r="GO6" s="352"/>
      <c r="GP6" s="352"/>
      <c r="GQ6" s="352"/>
      <c r="GR6" s="352"/>
      <c r="GS6" s="352"/>
      <c r="GT6" s="352"/>
      <c r="GU6" s="352"/>
      <c r="GV6" s="352"/>
      <c r="GW6" s="352"/>
      <c r="GX6" s="352"/>
      <c r="GY6" s="352"/>
      <c r="GZ6" s="352"/>
      <c r="HA6" s="352"/>
      <c r="HB6" s="352"/>
      <c r="HC6" s="352"/>
      <c r="HD6" s="352"/>
      <c r="HE6" s="352"/>
      <c r="HF6" s="352"/>
      <c r="HG6" s="352"/>
      <c r="HH6" s="352"/>
      <c r="HI6" s="352"/>
      <c r="HJ6" s="352"/>
      <c r="HK6" s="352"/>
      <c r="HL6" s="352"/>
      <c r="HM6" s="352"/>
      <c r="HN6" s="352"/>
      <c r="HO6" s="352"/>
      <c r="HP6" s="352"/>
      <c r="HQ6" s="352"/>
      <c r="HR6" s="352"/>
      <c r="HS6" s="352"/>
      <c r="HT6" s="352"/>
      <c r="HU6" s="352"/>
      <c r="HV6" s="352"/>
      <c r="HW6" s="352"/>
      <c r="HX6" s="352"/>
      <c r="HY6" s="352"/>
      <c r="HZ6" s="352"/>
      <c r="IA6" s="352"/>
      <c r="IB6" s="352"/>
      <c r="IC6" s="352"/>
      <c r="ID6" s="352"/>
      <c r="IE6" s="352"/>
      <c r="IF6" s="352"/>
      <c r="IG6" s="352"/>
      <c r="IH6" s="352"/>
      <c r="II6" s="352"/>
      <c r="IJ6" s="352"/>
      <c r="IK6" s="352"/>
      <c r="IL6" s="352"/>
      <c r="IM6" s="352"/>
      <c r="IN6" s="352"/>
      <c r="IO6" s="352"/>
      <c r="IP6" s="352"/>
      <c r="IQ6" s="352"/>
    </row>
    <row r="7" spans="1:251">
      <c r="A7" s="352"/>
      <c r="B7" s="1572" t="s">
        <v>481</v>
      </c>
      <c r="C7" s="361" t="s">
        <v>459</v>
      </c>
      <c r="D7" s="362">
        <v>0.68527611279854062</v>
      </c>
      <c r="E7" s="363">
        <v>0.2912732290049046</v>
      </c>
      <c r="F7" s="363">
        <v>2.3450658196554799E-2</v>
      </c>
      <c r="G7" s="364">
        <v>1</v>
      </c>
      <c r="H7" s="365">
        <v>0.75590788515736518</v>
      </c>
      <c r="I7" s="366">
        <v>0.21858530824477981</v>
      </c>
      <c r="J7" s="366">
        <v>2.5506806597855026E-2</v>
      </c>
      <c r="K7" s="367">
        <v>1</v>
      </c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2"/>
      <c r="AK7" s="352"/>
      <c r="AL7" s="352"/>
      <c r="AM7" s="352"/>
      <c r="AN7" s="352"/>
      <c r="AO7" s="352"/>
      <c r="AP7" s="352"/>
      <c r="AQ7" s="352"/>
      <c r="AR7" s="352"/>
      <c r="AS7" s="352"/>
      <c r="AT7" s="352"/>
      <c r="AU7" s="352"/>
      <c r="AV7" s="352"/>
      <c r="AW7" s="352"/>
      <c r="AX7" s="352"/>
      <c r="AY7" s="352"/>
      <c r="AZ7" s="352"/>
      <c r="BA7" s="352"/>
      <c r="BB7" s="352"/>
      <c r="BC7" s="352"/>
      <c r="BD7" s="352"/>
      <c r="BE7" s="352"/>
      <c r="BF7" s="352"/>
      <c r="BG7" s="352"/>
      <c r="BH7" s="352"/>
      <c r="BI7" s="352"/>
      <c r="BJ7" s="352"/>
      <c r="BK7" s="352"/>
      <c r="BL7" s="352"/>
      <c r="BM7" s="352"/>
      <c r="BN7" s="352"/>
      <c r="BO7" s="352"/>
      <c r="BP7" s="352"/>
      <c r="BQ7" s="352"/>
      <c r="BR7" s="352"/>
      <c r="BS7" s="352"/>
      <c r="BT7" s="352"/>
      <c r="BU7" s="352"/>
      <c r="BV7" s="352"/>
      <c r="BW7" s="352"/>
      <c r="BX7" s="352"/>
      <c r="BY7" s="352"/>
      <c r="BZ7" s="352"/>
      <c r="CA7" s="352"/>
      <c r="CB7" s="352"/>
      <c r="CC7" s="352"/>
      <c r="CD7" s="352"/>
      <c r="CE7" s="352"/>
      <c r="CF7" s="352"/>
      <c r="CG7" s="352"/>
      <c r="CH7" s="352"/>
      <c r="CI7" s="352"/>
      <c r="CJ7" s="352"/>
      <c r="CK7" s="352"/>
      <c r="CL7" s="352"/>
      <c r="CM7" s="352"/>
      <c r="CN7" s="352"/>
      <c r="CO7" s="352"/>
      <c r="CP7" s="352"/>
      <c r="CQ7" s="352"/>
      <c r="CR7" s="352"/>
      <c r="CS7" s="352"/>
      <c r="CT7" s="352"/>
      <c r="CU7" s="352"/>
      <c r="CV7" s="352"/>
      <c r="CW7" s="352"/>
      <c r="CX7" s="352"/>
      <c r="CY7" s="352"/>
      <c r="CZ7" s="352"/>
      <c r="DA7" s="352"/>
      <c r="DB7" s="352"/>
      <c r="DC7" s="352"/>
      <c r="DD7" s="352"/>
      <c r="DE7" s="352"/>
      <c r="DF7" s="352"/>
      <c r="DG7" s="352"/>
      <c r="DH7" s="352"/>
      <c r="DI7" s="352"/>
      <c r="DJ7" s="352"/>
      <c r="DK7" s="352"/>
      <c r="DL7" s="352"/>
      <c r="DM7" s="352"/>
      <c r="DN7" s="352"/>
      <c r="DO7" s="352"/>
      <c r="DP7" s="352"/>
      <c r="DQ7" s="352"/>
      <c r="DR7" s="352"/>
      <c r="DS7" s="352"/>
      <c r="DT7" s="352"/>
      <c r="DU7" s="352"/>
      <c r="DV7" s="352"/>
      <c r="DW7" s="352"/>
      <c r="DX7" s="352"/>
      <c r="DY7" s="352"/>
      <c r="DZ7" s="352"/>
      <c r="EA7" s="352"/>
      <c r="EB7" s="352"/>
      <c r="EC7" s="352"/>
      <c r="ED7" s="352"/>
      <c r="EE7" s="352"/>
      <c r="EF7" s="352"/>
      <c r="EG7" s="352"/>
      <c r="EH7" s="352"/>
      <c r="EI7" s="352"/>
      <c r="EJ7" s="352"/>
      <c r="EK7" s="352"/>
      <c r="EL7" s="352"/>
      <c r="EM7" s="352"/>
      <c r="EN7" s="352"/>
      <c r="EO7" s="352"/>
      <c r="EP7" s="352"/>
      <c r="EQ7" s="352"/>
      <c r="ER7" s="352"/>
      <c r="ES7" s="352"/>
      <c r="ET7" s="352"/>
      <c r="EU7" s="352"/>
      <c r="EV7" s="352"/>
      <c r="EW7" s="352"/>
      <c r="EX7" s="352"/>
      <c r="EY7" s="352"/>
      <c r="EZ7" s="352"/>
      <c r="FA7" s="352"/>
      <c r="FB7" s="352"/>
      <c r="FC7" s="352"/>
      <c r="FD7" s="352"/>
      <c r="FE7" s="352"/>
      <c r="FF7" s="352"/>
      <c r="FG7" s="352"/>
      <c r="FH7" s="352"/>
      <c r="FI7" s="352"/>
      <c r="FJ7" s="352"/>
      <c r="FK7" s="352"/>
      <c r="FL7" s="352"/>
      <c r="FM7" s="352"/>
      <c r="FN7" s="352"/>
      <c r="FO7" s="352"/>
      <c r="FP7" s="352"/>
      <c r="FQ7" s="352"/>
      <c r="FR7" s="352"/>
      <c r="FS7" s="352"/>
      <c r="FT7" s="352"/>
      <c r="FU7" s="352"/>
      <c r="FV7" s="352"/>
      <c r="FW7" s="352"/>
      <c r="FX7" s="352"/>
      <c r="FY7" s="352"/>
      <c r="FZ7" s="352"/>
      <c r="GA7" s="352"/>
      <c r="GB7" s="352"/>
      <c r="GC7" s="352"/>
      <c r="GD7" s="352"/>
      <c r="GE7" s="352"/>
      <c r="GF7" s="352"/>
      <c r="GG7" s="352"/>
      <c r="GH7" s="352"/>
      <c r="GI7" s="352"/>
      <c r="GJ7" s="352"/>
      <c r="GK7" s="352"/>
      <c r="GL7" s="352"/>
      <c r="GM7" s="352"/>
      <c r="GN7" s="352"/>
      <c r="GO7" s="352"/>
      <c r="GP7" s="352"/>
      <c r="GQ7" s="352"/>
      <c r="GR7" s="352"/>
      <c r="GS7" s="352"/>
      <c r="GT7" s="352"/>
      <c r="GU7" s="352"/>
      <c r="GV7" s="352"/>
      <c r="GW7" s="352"/>
      <c r="GX7" s="352"/>
      <c r="GY7" s="352"/>
      <c r="GZ7" s="352"/>
      <c r="HA7" s="352"/>
      <c r="HB7" s="352"/>
      <c r="HC7" s="352"/>
      <c r="HD7" s="352"/>
      <c r="HE7" s="352"/>
      <c r="HF7" s="352"/>
      <c r="HG7" s="352"/>
      <c r="HH7" s="352"/>
      <c r="HI7" s="352"/>
      <c r="HJ7" s="352"/>
      <c r="HK7" s="352"/>
      <c r="HL7" s="352"/>
      <c r="HM7" s="352"/>
      <c r="HN7" s="352"/>
      <c r="HO7" s="352"/>
      <c r="HP7" s="352"/>
      <c r="HQ7" s="352"/>
      <c r="HR7" s="352"/>
      <c r="HS7" s="352"/>
      <c r="HT7" s="352"/>
      <c r="HU7" s="352"/>
      <c r="HV7" s="352"/>
      <c r="HW7" s="352"/>
      <c r="HX7" s="352"/>
      <c r="HY7" s="352"/>
      <c r="HZ7" s="352"/>
      <c r="IA7" s="352"/>
      <c r="IB7" s="352"/>
      <c r="IC7" s="352"/>
      <c r="ID7" s="352"/>
      <c r="IE7" s="352"/>
      <c r="IF7" s="352"/>
      <c r="IG7" s="352"/>
      <c r="IH7" s="352"/>
      <c r="II7" s="352"/>
      <c r="IJ7" s="352"/>
      <c r="IK7" s="352"/>
      <c r="IL7" s="352"/>
      <c r="IM7" s="352"/>
      <c r="IN7" s="352"/>
      <c r="IO7" s="352"/>
      <c r="IP7" s="352"/>
      <c r="IQ7" s="352"/>
    </row>
    <row r="8" spans="1:251">
      <c r="A8" s="352"/>
      <c r="B8" s="1573"/>
      <c r="C8" s="368" t="s">
        <v>493</v>
      </c>
      <c r="D8" s="369">
        <v>0.68214727928937136</v>
      </c>
      <c r="E8" s="370">
        <v>0.2941382921066461</v>
      </c>
      <c r="F8" s="370">
        <v>2.3714428603982592E-2</v>
      </c>
      <c r="G8" s="371">
        <v>1</v>
      </c>
      <c r="H8" s="372">
        <v>0.73990117039943304</v>
      </c>
      <c r="I8" s="373">
        <v>0.23724215508522495</v>
      </c>
      <c r="J8" s="373">
        <v>2.2856674515342082E-2</v>
      </c>
      <c r="K8" s="374">
        <v>1</v>
      </c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352"/>
      <c r="AL8" s="352"/>
      <c r="AM8" s="352"/>
      <c r="AN8" s="352"/>
      <c r="AO8" s="352"/>
      <c r="AP8" s="352"/>
      <c r="AQ8" s="352"/>
      <c r="AR8" s="352"/>
      <c r="AS8" s="352"/>
      <c r="AT8" s="352"/>
      <c r="AU8" s="352"/>
      <c r="AV8" s="352"/>
      <c r="AW8" s="352"/>
      <c r="AX8" s="352"/>
      <c r="AY8" s="352"/>
      <c r="AZ8" s="352"/>
      <c r="BA8" s="352"/>
      <c r="BB8" s="352"/>
      <c r="BC8" s="352"/>
      <c r="BD8" s="352"/>
      <c r="BE8" s="352"/>
      <c r="BF8" s="352"/>
      <c r="BG8" s="352"/>
      <c r="BH8" s="352"/>
      <c r="BI8" s="352"/>
      <c r="BJ8" s="352"/>
      <c r="BK8" s="352"/>
      <c r="BL8" s="352"/>
      <c r="BM8" s="352"/>
      <c r="BN8" s="352"/>
      <c r="BO8" s="352"/>
      <c r="BP8" s="352"/>
      <c r="BQ8" s="352"/>
      <c r="BR8" s="352"/>
      <c r="BS8" s="352"/>
      <c r="BT8" s="352"/>
      <c r="BU8" s="352"/>
      <c r="BV8" s="352"/>
      <c r="BW8" s="352"/>
      <c r="BX8" s="352"/>
      <c r="BY8" s="352"/>
      <c r="BZ8" s="352"/>
      <c r="CA8" s="352"/>
      <c r="CB8" s="352"/>
      <c r="CC8" s="352"/>
      <c r="CD8" s="352"/>
      <c r="CE8" s="352"/>
      <c r="CF8" s="352"/>
      <c r="CG8" s="352"/>
      <c r="CH8" s="352"/>
      <c r="CI8" s="352"/>
      <c r="CJ8" s="352"/>
      <c r="CK8" s="352"/>
      <c r="CL8" s="352"/>
      <c r="CM8" s="352"/>
      <c r="CN8" s="352"/>
      <c r="CO8" s="352"/>
      <c r="CP8" s="352"/>
      <c r="CQ8" s="352"/>
      <c r="CR8" s="352"/>
      <c r="CS8" s="352"/>
      <c r="CT8" s="352"/>
      <c r="CU8" s="352"/>
      <c r="CV8" s="352"/>
      <c r="CW8" s="352"/>
      <c r="CX8" s="352"/>
      <c r="CY8" s="352"/>
      <c r="CZ8" s="352"/>
      <c r="DA8" s="352"/>
      <c r="DB8" s="352"/>
      <c r="DC8" s="352"/>
      <c r="DD8" s="352"/>
      <c r="DE8" s="352"/>
      <c r="DF8" s="352"/>
      <c r="DG8" s="352"/>
      <c r="DH8" s="352"/>
      <c r="DI8" s="352"/>
      <c r="DJ8" s="352"/>
      <c r="DK8" s="352"/>
      <c r="DL8" s="352"/>
      <c r="DM8" s="352"/>
      <c r="DN8" s="352"/>
      <c r="DO8" s="352"/>
      <c r="DP8" s="352"/>
      <c r="DQ8" s="352"/>
      <c r="DR8" s="352"/>
      <c r="DS8" s="352"/>
      <c r="DT8" s="352"/>
      <c r="DU8" s="352"/>
      <c r="DV8" s="352"/>
      <c r="DW8" s="352"/>
      <c r="DX8" s="352"/>
      <c r="DY8" s="352"/>
      <c r="DZ8" s="352"/>
      <c r="EA8" s="352"/>
      <c r="EB8" s="352"/>
      <c r="EC8" s="352"/>
      <c r="ED8" s="352"/>
      <c r="EE8" s="352"/>
      <c r="EF8" s="352"/>
      <c r="EG8" s="352"/>
      <c r="EH8" s="352"/>
      <c r="EI8" s="352"/>
      <c r="EJ8" s="352"/>
      <c r="EK8" s="352"/>
      <c r="EL8" s="352"/>
      <c r="EM8" s="352"/>
      <c r="EN8" s="352"/>
      <c r="EO8" s="352"/>
      <c r="EP8" s="352"/>
      <c r="EQ8" s="352"/>
      <c r="ER8" s="352"/>
      <c r="ES8" s="352"/>
      <c r="ET8" s="352"/>
      <c r="EU8" s="352"/>
      <c r="EV8" s="352"/>
      <c r="EW8" s="352"/>
      <c r="EX8" s="352"/>
      <c r="EY8" s="352"/>
      <c r="EZ8" s="352"/>
      <c r="FA8" s="352"/>
      <c r="FB8" s="352"/>
      <c r="FC8" s="352"/>
      <c r="FD8" s="352"/>
      <c r="FE8" s="352"/>
      <c r="FF8" s="352"/>
      <c r="FG8" s="352"/>
      <c r="FH8" s="352"/>
      <c r="FI8" s="352"/>
      <c r="FJ8" s="352"/>
      <c r="FK8" s="352"/>
      <c r="FL8" s="352"/>
      <c r="FM8" s="352"/>
      <c r="FN8" s="352"/>
      <c r="FO8" s="352"/>
      <c r="FP8" s="352"/>
      <c r="FQ8" s="352"/>
      <c r="FR8" s="352"/>
      <c r="FS8" s="352"/>
      <c r="FT8" s="352"/>
      <c r="FU8" s="352"/>
      <c r="FV8" s="352"/>
      <c r="FW8" s="352"/>
      <c r="FX8" s="352"/>
      <c r="FY8" s="352"/>
      <c r="FZ8" s="352"/>
      <c r="GA8" s="352"/>
      <c r="GB8" s="352"/>
      <c r="GC8" s="352"/>
      <c r="GD8" s="352"/>
      <c r="GE8" s="352"/>
      <c r="GF8" s="352"/>
      <c r="GG8" s="352"/>
      <c r="GH8" s="352"/>
      <c r="GI8" s="352"/>
      <c r="GJ8" s="352"/>
      <c r="GK8" s="352"/>
      <c r="GL8" s="352"/>
      <c r="GM8" s="352"/>
      <c r="GN8" s="352"/>
      <c r="GO8" s="352"/>
      <c r="GP8" s="352"/>
      <c r="GQ8" s="352"/>
      <c r="GR8" s="352"/>
      <c r="GS8" s="352"/>
      <c r="GT8" s="352"/>
      <c r="GU8" s="352"/>
      <c r="GV8" s="352"/>
      <c r="GW8" s="352"/>
      <c r="GX8" s="352"/>
      <c r="GY8" s="352"/>
      <c r="GZ8" s="352"/>
      <c r="HA8" s="352"/>
      <c r="HB8" s="352"/>
      <c r="HC8" s="352"/>
      <c r="HD8" s="352"/>
      <c r="HE8" s="352"/>
      <c r="HF8" s="352"/>
      <c r="HG8" s="352"/>
      <c r="HH8" s="352"/>
      <c r="HI8" s="352"/>
      <c r="HJ8" s="352"/>
      <c r="HK8" s="352"/>
      <c r="HL8" s="352"/>
      <c r="HM8" s="352"/>
      <c r="HN8" s="352"/>
      <c r="HO8" s="352"/>
      <c r="HP8" s="352"/>
      <c r="HQ8" s="352"/>
      <c r="HR8" s="352"/>
      <c r="HS8" s="352"/>
      <c r="HT8" s="352"/>
      <c r="HU8" s="352"/>
      <c r="HV8" s="352"/>
      <c r="HW8" s="352"/>
      <c r="HX8" s="352"/>
      <c r="HY8" s="352"/>
      <c r="HZ8" s="352"/>
      <c r="IA8" s="352"/>
      <c r="IB8" s="352"/>
      <c r="IC8" s="352"/>
      <c r="ID8" s="352"/>
      <c r="IE8" s="352"/>
      <c r="IF8" s="352"/>
      <c r="IG8" s="352"/>
      <c r="IH8" s="352"/>
      <c r="II8" s="352"/>
      <c r="IJ8" s="352"/>
      <c r="IK8" s="352"/>
      <c r="IL8" s="352"/>
      <c r="IM8" s="352"/>
      <c r="IN8" s="352"/>
      <c r="IO8" s="352"/>
      <c r="IP8" s="352"/>
      <c r="IQ8" s="352"/>
    </row>
    <row r="9" spans="1:251" ht="13.5" thickBot="1">
      <c r="A9" s="352"/>
      <c r="B9" s="1582"/>
      <c r="C9" s="375" t="s">
        <v>460</v>
      </c>
      <c r="D9" s="376">
        <v>0.49935818199106208</v>
      </c>
      <c r="E9" s="377">
        <v>0.49328072010395868</v>
      </c>
      <c r="F9" s="377">
        <v>7.3610979049792396E-3</v>
      </c>
      <c r="G9" s="378">
        <v>1</v>
      </c>
      <c r="H9" s="379">
        <v>0.69938954069472425</v>
      </c>
      <c r="I9" s="380">
        <v>0.28099887749296509</v>
      </c>
      <c r="J9" s="380">
        <v>1.9611581812310673E-2</v>
      </c>
      <c r="K9" s="381">
        <v>1</v>
      </c>
      <c r="L9" s="353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352"/>
      <c r="Z9" s="352"/>
      <c r="AA9" s="352"/>
      <c r="AB9" s="352"/>
      <c r="AC9" s="352"/>
      <c r="AD9" s="352"/>
      <c r="AE9" s="352"/>
      <c r="AF9" s="352"/>
      <c r="AG9" s="352"/>
      <c r="AH9" s="352"/>
      <c r="AI9" s="352"/>
      <c r="AJ9" s="352"/>
      <c r="AK9" s="352"/>
      <c r="AL9" s="352"/>
      <c r="AM9" s="352"/>
      <c r="AN9" s="352"/>
      <c r="AO9" s="352"/>
      <c r="AP9" s="352"/>
      <c r="AQ9" s="352"/>
      <c r="AR9" s="352"/>
      <c r="AS9" s="352"/>
      <c r="AT9" s="352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  <c r="BX9" s="352"/>
      <c r="BY9" s="352"/>
      <c r="BZ9" s="352"/>
      <c r="CA9" s="352"/>
      <c r="CB9" s="352"/>
      <c r="CC9" s="352"/>
      <c r="CD9" s="352"/>
      <c r="CE9" s="352"/>
      <c r="CF9" s="352"/>
      <c r="CG9" s="352"/>
      <c r="CH9" s="352"/>
      <c r="CI9" s="352"/>
      <c r="CJ9" s="352"/>
      <c r="CK9" s="352"/>
      <c r="CL9" s="352"/>
      <c r="CM9" s="352"/>
      <c r="CN9" s="352"/>
      <c r="CO9" s="352"/>
      <c r="CP9" s="352"/>
      <c r="CQ9" s="352"/>
      <c r="CR9" s="352"/>
      <c r="CS9" s="352"/>
      <c r="CT9" s="352"/>
      <c r="CU9" s="352"/>
      <c r="CV9" s="352"/>
      <c r="CW9" s="352"/>
      <c r="CX9" s="352"/>
      <c r="CY9" s="352"/>
      <c r="CZ9" s="352"/>
      <c r="DA9" s="352"/>
      <c r="DB9" s="352"/>
      <c r="DC9" s="352"/>
      <c r="DD9" s="352"/>
      <c r="DE9" s="352"/>
      <c r="DF9" s="352"/>
      <c r="DG9" s="352"/>
      <c r="DH9" s="352"/>
      <c r="DI9" s="352"/>
      <c r="DJ9" s="352"/>
      <c r="DK9" s="352"/>
      <c r="DL9" s="352"/>
      <c r="DM9" s="352"/>
      <c r="DN9" s="352"/>
      <c r="DO9" s="352"/>
      <c r="DP9" s="352"/>
      <c r="DQ9" s="352"/>
      <c r="DR9" s="352"/>
      <c r="DS9" s="352"/>
      <c r="DT9" s="352"/>
      <c r="DU9" s="352"/>
      <c r="DV9" s="352"/>
      <c r="DW9" s="352"/>
      <c r="DX9" s="352"/>
      <c r="DY9" s="352"/>
      <c r="DZ9" s="352"/>
      <c r="EA9" s="352"/>
      <c r="EB9" s="352"/>
      <c r="EC9" s="352"/>
      <c r="ED9" s="352"/>
      <c r="EE9" s="352"/>
      <c r="EF9" s="352"/>
      <c r="EG9" s="352"/>
      <c r="EH9" s="352"/>
      <c r="EI9" s="352"/>
      <c r="EJ9" s="352"/>
      <c r="EK9" s="352"/>
      <c r="EL9" s="352"/>
      <c r="EM9" s="352"/>
      <c r="EN9" s="352"/>
      <c r="EO9" s="352"/>
      <c r="EP9" s="352"/>
      <c r="EQ9" s="352"/>
      <c r="ER9" s="352"/>
      <c r="ES9" s="352"/>
      <c r="ET9" s="352"/>
      <c r="EU9" s="352"/>
      <c r="EV9" s="352"/>
      <c r="EW9" s="352"/>
      <c r="EX9" s="352"/>
      <c r="EY9" s="352"/>
      <c r="EZ9" s="352"/>
      <c r="FA9" s="352"/>
      <c r="FB9" s="352"/>
      <c r="FC9" s="352"/>
      <c r="FD9" s="352"/>
      <c r="FE9" s="352"/>
      <c r="FF9" s="352"/>
      <c r="FG9" s="352"/>
      <c r="FH9" s="352"/>
      <c r="FI9" s="352"/>
      <c r="FJ9" s="352"/>
      <c r="FK9" s="352"/>
      <c r="FL9" s="352"/>
      <c r="FM9" s="352"/>
      <c r="FN9" s="352"/>
      <c r="FO9" s="352"/>
      <c r="FP9" s="352"/>
      <c r="FQ9" s="352"/>
      <c r="FR9" s="352"/>
      <c r="FS9" s="352"/>
      <c r="FT9" s="352"/>
      <c r="FU9" s="352"/>
      <c r="FV9" s="352"/>
      <c r="FW9" s="352"/>
      <c r="FX9" s="352"/>
      <c r="FY9" s="352"/>
      <c r="FZ9" s="352"/>
      <c r="GA9" s="352"/>
      <c r="GB9" s="352"/>
      <c r="GC9" s="352"/>
      <c r="GD9" s="352"/>
      <c r="GE9" s="352"/>
      <c r="GF9" s="352"/>
      <c r="GG9" s="352"/>
      <c r="GH9" s="352"/>
      <c r="GI9" s="352"/>
      <c r="GJ9" s="352"/>
      <c r="GK9" s="352"/>
      <c r="GL9" s="352"/>
      <c r="GM9" s="352"/>
      <c r="GN9" s="352"/>
      <c r="GO9" s="352"/>
      <c r="GP9" s="352"/>
      <c r="GQ9" s="352"/>
      <c r="GR9" s="352"/>
      <c r="GS9" s="352"/>
      <c r="GT9" s="352"/>
      <c r="GU9" s="352"/>
      <c r="GV9" s="352"/>
      <c r="GW9" s="352"/>
      <c r="GX9" s="352"/>
      <c r="GY9" s="352"/>
      <c r="GZ9" s="352"/>
      <c r="HA9" s="352"/>
      <c r="HB9" s="352"/>
      <c r="HC9" s="352"/>
      <c r="HD9" s="352"/>
      <c r="HE9" s="352"/>
      <c r="HF9" s="352"/>
      <c r="HG9" s="352"/>
      <c r="HH9" s="352"/>
      <c r="HI9" s="352"/>
      <c r="HJ9" s="352"/>
      <c r="HK9" s="352"/>
      <c r="HL9" s="352"/>
      <c r="HM9" s="352"/>
      <c r="HN9" s="352"/>
      <c r="HO9" s="352"/>
      <c r="HP9" s="352"/>
      <c r="HQ9" s="352"/>
      <c r="HR9" s="352"/>
      <c r="HS9" s="352"/>
      <c r="HT9" s="352"/>
      <c r="HU9" s="352"/>
      <c r="HV9" s="352"/>
      <c r="HW9" s="352"/>
      <c r="HX9" s="352"/>
      <c r="HY9" s="352"/>
      <c r="HZ9" s="352"/>
      <c r="IA9" s="352"/>
      <c r="IB9" s="352"/>
      <c r="IC9" s="352"/>
      <c r="ID9" s="352"/>
      <c r="IE9" s="352"/>
      <c r="IF9" s="352"/>
      <c r="IG9" s="352"/>
      <c r="IH9" s="352"/>
      <c r="II9" s="352"/>
      <c r="IJ9" s="352"/>
      <c r="IK9" s="352"/>
      <c r="IL9" s="352"/>
      <c r="IM9" s="352"/>
      <c r="IN9" s="352"/>
      <c r="IO9" s="352"/>
      <c r="IP9" s="352"/>
      <c r="IQ9" s="352"/>
    </row>
    <row r="10" spans="1:251">
      <c r="A10" s="352"/>
      <c r="B10" s="1576" t="s">
        <v>482</v>
      </c>
      <c r="C10" s="382" t="s">
        <v>483</v>
      </c>
      <c r="D10" s="383">
        <v>0.68036842313480528</v>
      </c>
      <c r="E10" s="384">
        <v>0.2905128289060156</v>
      </c>
      <c r="F10" s="384">
        <v>2.9118747959179164E-2</v>
      </c>
      <c r="G10" s="385">
        <v>1</v>
      </c>
      <c r="H10" s="386">
        <v>0.79337334356567424</v>
      </c>
      <c r="I10" s="366">
        <v>0.17599380192754499</v>
      </c>
      <c r="J10" s="366">
        <v>3.0632854506780816E-2</v>
      </c>
      <c r="K10" s="387">
        <v>1</v>
      </c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2"/>
      <c r="AO10" s="352"/>
      <c r="AP10" s="352"/>
      <c r="AQ10" s="352"/>
      <c r="AR10" s="352"/>
      <c r="AS10" s="352"/>
      <c r="AT10" s="352"/>
      <c r="AU10" s="352"/>
      <c r="AV10" s="352"/>
      <c r="AW10" s="352"/>
      <c r="AX10" s="352"/>
      <c r="AY10" s="352"/>
      <c r="AZ10" s="352"/>
      <c r="BA10" s="352"/>
      <c r="BB10" s="352"/>
      <c r="BC10" s="352"/>
      <c r="BD10" s="352"/>
      <c r="BE10" s="352"/>
      <c r="BF10" s="352"/>
      <c r="BG10" s="352"/>
      <c r="BH10" s="352"/>
      <c r="BI10" s="352"/>
      <c r="BJ10" s="352"/>
      <c r="BK10" s="352"/>
      <c r="BL10" s="352"/>
      <c r="BM10" s="352"/>
      <c r="BN10" s="352"/>
      <c r="BO10" s="352"/>
      <c r="BP10" s="352"/>
      <c r="BQ10" s="352"/>
      <c r="BR10" s="352"/>
      <c r="BS10" s="352"/>
      <c r="BT10" s="352"/>
      <c r="BU10" s="352"/>
      <c r="BV10" s="352"/>
      <c r="BW10" s="352"/>
      <c r="BX10" s="352"/>
      <c r="BY10" s="352"/>
      <c r="BZ10" s="352"/>
      <c r="CA10" s="352"/>
      <c r="CB10" s="352"/>
      <c r="CC10" s="352"/>
      <c r="CD10" s="352"/>
      <c r="CE10" s="352"/>
      <c r="CF10" s="352"/>
      <c r="CG10" s="352"/>
      <c r="CH10" s="352"/>
      <c r="CI10" s="352"/>
      <c r="CJ10" s="352"/>
      <c r="CK10" s="352"/>
      <c r="CL10" s="352"/>
      <c r="CM10" s="352"/>
      <c r="CN10" s="352"/>
      <c r="CO10" s="352"/>
      <c r="CP10" s="352"/>
      <c r="CQ10" s="352"/>
      <c r="CR10" s="352"/>
      <c r="CS10" s="352"/>
      <c r="CT10" s="352"/>
      <c r="CU10" s="352"/>
      <c r="CV10" s="352"/>
      <c r="CW10" s="352"/>
      <c r="CX10" s="352"/>
      <c r="CY10" s="352"/>
      <c r="CZ10" s="352"/>
      <c r="DA10" s="352"/>
      <c r="DB10" s="352"/>
      <c r="DC10" s="352"/>
      <c r="DD10" s="352"/>
      <c r="DE10" s="352"/>
      <c r="DF10" s="352"/>
      <c r="DG10" s="352"/>
      <c r="DH10" s="352"/>
      <c r="DI10" s="352"/>
      <c r="DJ10" s="352"/>
      <c r="DK10" s="352"/>
      <c r="DL10" s="352"/>
      <c r="DM10" s="352"/>
      <c r="DN10" s="352"/>
      <c r="DO10" s="352"/>
      <c r="DP10" s="352"/>
      <c r="DQ10" s="352"/>
      <c r="DR10" s="352"/>
      <c r="DS10" s="352"/>
      <c r="DT10" s="352"/>
      <c r="DU10" s="352"/>
      <c r="DV10" s="352"/>
      <c r="DW10" s="352"/>
      <c r="DX10" s="352"/>
      <c r="DY10" s="352"/>
      <c r="DZ10" s="352"/>
      <c r="EA10" s="352"/>
      <c r="EB10" s="352"/>
      <c r="EC10" s="352"/>
      <c r="ED10" s="352"/>
      <c r="EE10" s="352"/>
      <c r="EF10" s="352"/>
      <c r="EG10" s="352"/>
      <c r="EH10" s="352"/>
      <c r="EI10" s="352"/>
      <c r="EJ10" s="352"/>
      <c r="EK10" s="352"/>
      <c r="EL10" s="352"/>
      <c r="EM10" s="352"/>
      <c r="EN10" s="352"/>
      <c r="EO10" s="352"/>
      <c r="EP10" s="352"/>
      <c r="EQ10" s="352"/>
      <c r="ER10" s="352"/>
      <c r="ES10" s="352"/>
      <c r="ET10" s="352"/>
      <c r="EU10" s="352"/>
      <c r="EV10" s="352"/>
      <c r="EW10" s="352"/>
      <c r="EX10" s="352"/>
      <c r="EY10" s="352"/>
      <c r="EZ10" s="352"/>
      <c r="FA10" s="352"/>
      <c r="FB10" s="352"/>
      <c r="FC10" s="352"/>
      <c r="FD10" s="352"/>
      <c r="FE10" s="352"/>
      <c r="FF10" s="352"/>
      <c r="FG10" s="352"/>
      <c r="FH10" s="352"/>
      <c r="FI10" s="352"/>
      <c r="FJ10" s="352"/>
      <c r="FK10" s="352"/>
      <c r="FL10" s="352"/>
      <c r="FM10" s="352"/>
      <c r="FN10" s="352"/>
      <c r="FO10" s="352"/>
      <c r="FP10" s="352"/>
      <c r="FQ10" s="352"/>
      <c r="FR10" s="352"/>
      <c r="FS10" s="352"/>
      <c r="FT10" s="352"/>
      <c r="FU10" s="352"/>
      <c r="FV10" s="352"/>
      <c r="FW10" s="352"/>
      <c r="FX10" s="352"/>
      <c r="FY10" s="352"/>
      <c r="FZ10" s="352"/>
      <c r="GA10" s="352"/>
      <c r="GB10" s="352"/>
      <c r="GC10" s="352"/>
      <c r="GD10" s="352"/>
      <c r="GE10" s="352"/>
      <c r="GF10" s="352"/>
      <c r="GG10" s="352"/>
      <c r="GH10" s="352"/>
      <c r="GI10" s="352"/>
      <c r="GJ10" s="352"/>
      <c r="GK10" s="352"/>
      <c r="GL10" s="352"/>
      <c r="GM10" s="352"/>
      <c r="GN10" s="352"/>
      <c r="GO10" s="352"/>
      <c r="GP10" s="352"/>
      <c r="GQ10" s="352"/>
      <c r="GR10" s="352"/>
      <c r="GS10" s="352"/>
      <c r="GT10" s="352"/>
      <c r="GU10" s="352"/>
      <c r="GV10" s="352"/>
      <c r="GW10" s="352"/>
      <c r="GX10" s="352"/>
      <c r="GY10" s="352"/>
      <c r="GZ10" s="352"/>
      <c r="HA10" s="352"/>
      <c r="HB10" s="352"/>
      <c r="HC10" s="352"/>
      <c r="HD10" s="352"/>
      <c r="HE10" s="352"/>
      <c r="HF10" s="352"/>
      <c r="HG10" s="352"/>
      <c r="HH10" s="352"/>
      <c r="HI10" s="352"/>
      <c r="HJ10" s="352"/>
      <c r="HK10" s="352"/>
      <c r="HL10" s="352"/>
      <c r="HM10" s="352"/>
      <c r="HN10" s="352"/>
      <c r="HO10" s="352"/>
      <c r="HP10" s="352"/>
      <c r="HQ10" s="352"/>
      <c r="HR10" s="352"/>
      <c r="HS10" s="352"/>
      <c r="HT10" s="352"/>
      <c r="HU10" s="352"/>
      <c r="HV10" s="352"/>
      <c r="HW10" s="352"/>
      <c r="HX10" s="352"/>
      <c r="HY10" s="352"/>
      <c r="HZ10" s="352"/>
      <c r="IA10" s="352"/>
      <c r="IB10" s="352"/>
      <c r="IC10" s="352"/>
      <c r="ID10" s="352"/>
      <c r="IE10" s="352"/>
      <c r="IF10" s="352"/>
      <c r="IG10" s="352"/>
      <c r="IH10" s="352"/>
      <c r="II10" s="352"/>
      <c r="IJ10" s="352"/>
      <c r="IK10" s="352"/>
      <c r="IL10" s="352"/>
      <c r="IM10" s="352"/>
      <c r="IN10" s="352"/>
      <c r="IO10" s="352"/>
      <c r="IP10" s="352"/>
      <c r="IQ10" s="352"/>
    </row>
    <row r="11" spans="1:251">
      <c r="A11" s="352"/>
      <c r="B11" s="1573"/>
      <c r="C11" s="388" t="s">
        <v>484</v>
      </c>
      <c r="D11" s="369">
        <v>0.69224723749011674</v>
      </c>
      <c r="E11" s="370">
        <v>0.28809720132296701</v>
      </c>
      <c r="F11" s="370">
        <v>1.9655561186916262E-2</v>
      </c>
      <c r="G11" s="371">
        <v>1</v>
      </c>
      <c r="H11" s="389">
        <v>0.7469036387130239</v>
      </c>
      <c r="I11" s="390">
        <v>0.23275161908866995</v>
      </c>
      <c r="J11" s="390">
        <v>2.0344742198306173E-2</v>
      </c>
      <c r="K11" s="391">
        <v>1</v>
      </c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2"/>
      <c r="AN11" s="352"/>
      <c r="AO11" s="352"/>
      <c r="AP11" s="352"/>
      <c r="AQ11" s="352"/>
      <c r="AR11" s="352"/>
      <c r="AS11" s="352"/>
      <c r="AT11" s="352"/>
      <c r="AU11" s="352"/>
      <c r="AV11" s="352"/>
      <c r="AW11" s="352"/>
      <c r="AX11" s="352"/>
      <c r="AY11" s="352"/>
      <c r="AZ11" s="352"/>
      <c r="BA11" s="352"/>
      <c r="BB11" s="352"/>
      <c r="BC11" s="352"/>
      <c r="BD11" s="352"/>
      <c r="BE11" s="352"/>
      <c r="BF11" s="352"/>
      <c r="BG11" s="352"/>
      <c r="BH11" s="352"/>
      <c r="BI11" s="352"/>
      <c r="BJ11" s="352"/>
      <c r="BK11" s="352"/>
      <c r="BL11" s="352"/>
      <c r="BM11" s="352"/>
      <c r="BN11" s="352"/>
      <c r="BO11" s="352"/>
      <c r="BP11" s="352"/>
      <c r="BQ11" s="352"/>
      <c r="BR11" s="352"/>
      <c r="BS11" s="352"/>
      <c r="BT11" s="352"/>
      <c r="BU11" s="352"/>
      <c r="BV11" s="352"/>
      <c r="BW11" s="352"/>
      <c r="BX11" s="352"/>
      <c r="BY11" s="352"/>
      <c r="BZ11" s="352"/>
      <c r="CA11" s="352"/>
      <c r="CB11" s="352"/>
      <c r="CC11" s="352"/>
      <c r="CD11" s="352"/>
      <c r="CE11" s="352"/>
      <c r="CF11" s="352"/>
      <c r="CG11" s="352"/>
      <c r="CH11" s="352"/>
      <c r="CI11" s="352"/>
      <c r="CJ11" s="352"/>
      <c r="CK11" s="352"/>
      <c r="CL11" s="352"/>
      <c r="CM11" s="352"/>
      <c r="CN11" s="352"/>
      <c r="CO11" s="352"/>
      <c r="CP11" s="352"/>
      <c r="CQ11" s="352"/>
      <c r="CR11" s="352"/>
      <c r="CS11" s="352"/>
      <c r="CT11" s="352"/>
      <c r="CU11" s="352"/>
      <c r="CV11" s="352"/>
      <c r="CW11" s="352"/>
      <c r="CX11" s="352"/>
      <c r="CY11" s="352"/>
      <c r="CZ11" s="352"/>
      <c r="DA11" s="352"/>
      <c r="DB11" s="352"/>
      <c r="DC11" s="352"/>
      <c r="DD11" s="352"/>
      <c r="DE11" s="352"/>
      <c r="DF11" s="352"/>
      <c r="DG11" s="352"/>
      <c r="DH11" s="352"/>
      <c r="DI11" s="352"/>
      <c r="DJ11" s="352"/>
      <c r="DK11" s="352"/>
      <c r="DL11" s="352"/>
      <c r="DM11" s="352"/>
      <c r="DN11" s="352"/>
      <c r="DO11" s="352"/>
      <c r="DP11" s="352"/>
      <c r="DQ11" s="352"/>
      <c r="DR11" s="352"/>
      <c r="DS11" s="352"/>
      <c r="DT11" s="352"/>
      <c r="DU11" s="352"/>
      <c r="DV11" s="352"/>
      <c r="DW11" s="352"/>
      <c r="DX11" s="352"/>
      <c r="DY11" s="352"/>
      <c r="DZ11" s="352"/>
      <c r="EA11" s="352"/>
      <c r="EB11" s="352"/>
      <c r="EC11" s="352"/>
      <c r="ED11" s="352"/>
      <c r="EE11" s="352"/>
      <c r="EF11" s="352"/>
      <c r="EG11" s="352"/>
      <c r="EH11" s="352"/>
      <c r="EI11" s="352"/>
      <c r="EJ11" s="352"/>
      <c r="EK11" s="352"/>
      <c r="EL11" s="352"/>
      <c r="EM11" s="352"/>
      <c r="EN11" s="352"/>
      <c r="EO11" s="352"/>
      <c r="EP11" s="352"/>
      <c r="EQ11" s="352"/>
      <c r="ER11" s="352"/>
      <c r="ES11" s="352"/>
      <c r="ET11" s="352"/>
      <c r="EU11" s="352"/>
      <c r="EV11" s="352"/>
      <c r="EW11" s="352"/>
      <c r="EX11" s="352"/>
      <c r="EY11" s="352"/>
      <c r="EZ11" s="352"/>
      <c r="FA11" s="352"/>
      <c r="FB11" s="352"/>
      <c r="FC11" s="352"/>
      <c r="FD11" s="352"/>
      <c r="FE11" s="352"/>
      <c r="FF11" s="352"/>
      <c r="FG11" s="352"/>
      <c r="FH11" s="352"/>
      <c r="FI11" s="352"/>
      <c r="FJ11" s="352"/>
      <c r="FK11" s="352"/>
      <c r="FL11" s="352"/>
      <c r="FM11" s="352"/>
      <c r="FN11" s="352"/>
      <c r="FO11" s="352"/>
      <c r="FP11" s="352"/>
      <c r="FQ11" s="352"/>
      <c r="FR11" s="352"/>
      <c r="FS11" s="352"/>
      <c r="FT11" s="352"/>
      <c r="FU11" s="352"/>
      <c r="FV11" s="352"/>
      <c r="FW11" s="352"/>
      <c r="FX11" s="352"/>
      <c r="FY11" s="352"/>
      <c r="FZ11" s="352"/>
      <c r="GA11" s="352"/>
      <c r="GB11" s="352"/>
      <c r="GC11" s="352"/>
      <c r="GD11" s="352"/>
      <c r="GE11" s="352"/>
      <c r="GF11" s="352"/>
      <c r="GG11" s="352"/>
      <c r="GH11" s="352"/>
      <c r="GI11" s="352"/>
      <c r="GJ11" s="352"/>
      <c r="GK11" s="352"/>
      <c r="GL11" s="352"/>
      <c r="GM11" s="352"/>
      <c r="GN11" s="352"/>
      <c r="GO11" s="352"/>
      <c r="GP11" s="352"/>
      <c r="GQ11" s="352"/>
      <c r="GR11" s="352"/>
      <c r="GS11" s="352"/>
      <c r="GT11" s="352"/>
      <c r="GU11" s="352"/>
      <c r="GV11" s="352"/>
      <c r="GW11" s="352"/>
      <c r="GX11" s="352"/>
      <c r="GY11" s="352"/>
      <c r="GZ11" s="352"/>
      <c r="HA11" s="352"/>
      <c r="HB11" s="352"/>
      <c r="HC11" s="352"/>
      <c r="HD11" s="352"/>
      <c r="HE11" s="352"/>
      <c r="HF11" s="352"/>
      <c r="HG11" s="352"/>
      <c r="HH11" s="352"/>
      <c r="HI11" s="352"/>
      <c r="HJ11" s="352"/>
      <c r="HK11" s="352"/>
      <c r="HL11" s="352"/>
      <c r="HM11" s="352"/>
      <c r="HN11" s="352"/>
      <c r="HO11" s="352"/>
      <c r="HP11" s="352"/>
      <c r="HQ11" s="352"/>
      <c r="HR11" s="352"/>
      <c r="HS11" s="352"/>
      <c r="HT11" s="352"/>
      <c r="HU11" s="352"/>
      <c r="HV11" s="352"/>
      <c r="HW11" s="352"/>
      <c r="HX11" s="352"/>
      <c r="HY11" s="352"/>
      <c r="HZ11" s="352"/>
      <c r="IA11" s="352"/>
      <c r="IB11" s="352"/>
      <c r="IC11" s="352"/>
      <c r="ID11" s="352"/>
      <c r="IE11" s="352"/>
      <c r="IF11" s="352"/>
      <c r="IG11" s="352"/>
      <c r="IH11" s="352"/>
      <c r="II11" s="352"/>
      <c r="IJ11" s="352"/>
      <c r="IK11" s="352"/>
      <c r="IL11" s="352"/>
      <c r="IM11" s="352"/>
      <c r="IN11" s="352"/>
      <c r="IO11" s="352"/>
      <c r="IP11" s="352"/>
      <c r="IQ11" s="352"/>
    </row>
    <row r="12" spans="1:251">
      <c r="A12" s="352"/>
      <c r="B12" s="1573"/>
      <c r="C12" s="388" t="s">
        <v>485</v>
      </c>
      <c r="D12" s="369">
        <v>0.66569390475372392</v>
      </c>
      <c r="E12" s="370">
        <v>0.30851584863493098</v>
      </c>
      <c r="F12" s="370">
        <v>2.5790246611345071E-2</v>
      </c>
      <c r="G12" s="392">
        <v>1</v>
      </c>
      <c r="H12" s="389">
        <v>0.74340109580880043</v>
      </c>
      <c r="I12" s="390">
        <v>0.22414851200546027</v>
      </c>
      <c r="J12" s="390">
        <v>3.24503921857393E-2</v>
      </c>
      <c r="K12" s="391">
        <v>1</v>
      </c>
      <c r="L12" s="353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2"/>
      <c r="AW12" s="352"/>
      <c r="AX12" s="352"/>
      <c r="AY12" s="352"/>
      <c r="AZ12" s="352"/>
      <c r="BA12" s="352"/>
      <c r="BB12" s="352"/>
      <c r="BC12" s="352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352"/>
      <c r="BV12" s="352"/>
      <c r="BW12" s="352"/>
      <c r="BX12" s="352"/>
      <c r="BY12" s="352"/>
      <c r="BZ12" s="352"/>
      <c r="CA12" s="352"/>
      <c r="CB12" s="352"/>
      <c r="CC12" s="352"/>
      <c r="CD12" s="352"/>
      <c r="CE12" s="352"/>
      <c r="CF12" s="352"/>
      <c r="CG12" s="352"/>
      <c r="CH12" s="352"/>
      <c r="CI12" s="352"/>
      <c r="CJ12" s="352"/>
      <c r="CK12" s="352"/>
      <c r="CL12" s="352"/>
      <c r="CM12" s="352"/>
      <c r="CN12" s="352"/>
      <c r="CO12" s="352"/>
      <c r="CP12" s="352"/>
      <c r="CQ12" s="352"/>
      <c r="CR12" s="352"/>
      <c r="CS12" s="352"/>
      <c r="CT12" s="352"/>
      <c r="CU12" s="352"/>
      <c r="CV12" s="352"/>
      <c r="CW12" s="352"/>
      <c r="CX12" s="352"/>
      <c r="CY12" s="352"/>
      <c r="CZ12" s="352"/>
      <c r="DA12" s="352"/>
      <c r="DB12" s="352"/>
      <c r="DC12" s="352"/>
      <c r="DD12" s="352"/>
      <c r="DE12" s="352"/>
      <c r="DF12" s="352"/>
      <c r="DG12" s="352"/>
      <c r="DH12" s="352"/>
      <c r="DI12" s="352"/>
      <c r="DJ12" s="352"/>
      <c r="DK12" s="352"/>
      <c r="DL12" s="352"/>
      <c r="DM12" s="352"/>
      <c r="DN12" s="352"/>
      <c r="DO12" s="352"/>
      <c r="DP12" s="352"/>
      <c r="DQ12" s="352"/>
      <c r="DR12" s="352"/>
      <c r="DS12" s="352"/>
      <c r="DT12" s="352"/>
      <c r="DU12" s="352"/>
      <c r="DV12" s="352"/>
      <c r="DW12" s="352"/>
      <c r="DX12" s="352"/>
      <c r="DY12" s="352"/>
      <c r="DZ12" s="352"/>
      <c r="EA12" s="352"/>
      <c r="EB12" s="352"/>
      <c r="EC12" s="352"/>
      <c r="ED12" s="352"/>
      <c r="EE12" s="352"/>
      <c r="EF12" s="352"/>
      <c r="EG12" s="352"/>
      <c r="EH12" s="352"/>
      <c r="EI12" s="352"/>
      <c r="EJ12" s="352"/>
      <c r="EK12" s="352"/>
      <c r="EL12" s="352"/>
      <c r="EM12" s="352"/>
      <c r="EN12" s="352"/>
      <c r="EO12" s="352"/>
      <c r="EP12" s="352"/>
      <c r="EQ12" s="352"/>
      <c r="ER12" s="352"/>
      <c r="ES12" s="352"/>
      <c r="ET12" s="352"/>
      <c r="EU12" s="352"/>
      <c r="EV12" s="352"/>
      <c r="EW12" s="352"/>
      <c r="EX12" s="352"/>
      <c r="EY12" s="352"/>
      <c r="EZ12" s="352"/>
      <c r="FA12" s="352"/>
      <c r="FB12" s="352"/>
      <c r="FC12" s="352"/>
      <c r="FD12" s="352"/>
      <c r="FE12" s="352"/>
      <c r="FF12" s="352"/>
      <c r="FG12" s="352"/>
      <c r="FH12" s="352"/>
      <c r="FI12" s="352"/>
      <c r="FJ12" s="352"/>
      <c r="FK12" s="352"/>
      <c r="FL12" s="352"/>
      <c r="FM12" s="352"/>
      <c r="FN12" s="352"/>
      <c r="FO12" s="352"/>
      <c r="FP12" s="352"/>
      <c r="FQ12" s="352"/>
      <c r="FR12" s="352"/>
      <c r="FS12" s="352"/>
      <c r="FT12" s="352"/>
      <c r="FU12" s="352"/>
      <c r="FV12" s="352"/>
      <c r="FW12" s="352"/>
      <c r="FX12" s="352"/>
      <c r="FY12" s="352"/>
      <c r="FZ12" s="352"/>
      <c r="GA12" s="352"/>
      <c r="GB12" s="352"/>
      <c r="GC12" s="352"/>
      <c r="GD12" s="352"/>
      <c r="GE12" s="352"/>
      <c r="GF12" s="352"/>
      <c r="GG12" s="352"/>
      <c r="GH12" s="352"/>
      <c r="GI12" s="352"/>
      <c r="GJ12" s="352"/>
      <c r="GK12" s="352"/>
      <c r="GL12" s="352"/>
      <c r="GM12" s="352"/>
      <c r="GN12" s="352"/>
      <c r="GO12" s="352"/>
      <c r="GP12" s="352"/>
      <c r="GQ12" s="352"/>
      <c r="GR12" s="352"/>
      <c r="GS12" s="352"/>
      <c r="GT12" s="352"/>
      <c r="GU12" s="352"/>
      <c r="GV12" s="352"/>
      <c r="GW12" s="352"/>
      <c r="GX12" s="352"/>
      <c r="GY12" s="352"/>
      <c r="GZ12" s="352"/>
      <c r="HA12" s="352"/>
      <c r="HB12" s="352"/>
      <c r="HC12" s="352"/>
      <c r="HD12" s="352"/>
      <c r="HE12" s="352"/>
      <c r="HF12" s="352"/>
      <c r="HG12" s="352"/>
      <c r="HH12" s="352"/>
      <c r="HI12" s="352"/>
      <c r="HJ12" s="352"/>
      <c r="HK12" s="352"/>
      <c r="HL12" s="352"/>
      <c r="HM12" s="352"/>
      <c r="HN12" s="352"/>
      <c r="HO12" s="352"/>
      <c r="HP12" s="352"/>
      <c r="HQ12" s="352"/>
      <c r="HR12" s="352"/>
      <c r="HS12" s="352"/>
      <c r="HT12" s="352"/>
      <c r="HU12" s="352"/>
      <c r="HV12" s="352"/>
      <c r="HW12" s="352"/>
      <c r="HX12" s="352"/>
      <c r="HY12" s="352"/>
      <c r="HZ12" s="352"/>
      <c r="IA12" s="352"/>
      <c r="IB12" s="352"/>
      <c r="IC12" s="352"/>
      <c r="ID12" s="352"/>
      <c r="IE12" s="352"/>
      <c r="IF12" s="352"/>
      <c r="IG12" s="352"/>
      <c r="IH12" s="352"/>
      <c r="II12" s="352"/>
      <c r="IJ12" s="352"/>
      <c r="IK12" s="352"/>
      <c r="IL12" s="352"/>
      <c r="IM12" s="352"/>
      <c r="IN12" s="352"/>
      <c r="IO12" s="352"/>
      <c r="IP12" s="352"/>
      <c r="IQ12" s="352"/>
    </row>
    <row r="13" spans="1:251" ht="13.5" thickBot="1">
      <c r="A13" s="352"/>
      <c r="B13" s="1574"/>
      <c r="C13" s="393" t="s">
        <v>486</v>
      </c>
      <c r="D13" s="394">
        <v>0.63150145554096992</v>
      </c>
      <c r="E13" s="395">
        <v>0.32958811316049669</v>
      </c>
      <c r="F13" s="395">
        <v>3.8910431298533436E-2</v>
      </c>
      <c r="G13" s="364">
        <v>1</v>
      </c>
      <c r="H13" s="396">
        <v>0.67279494316137989</v>
      </c>
      <c r="I13" s="373">
        <v>0.2869031977879713</v>
      </c>
      <c r="J13" s="373">
        <v>4.0301859050648842E-2</v>
      </c>
      <c r="K13" s="397">
        <v>1</v>
      </c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  <c r="AP13" s="352"/>
      <c r="AQ13" s="352"/>
      <c r="AR13" s="352"/>
      <c r="AS13" s="352"/>
      <c r="AT13" s="352"/>
      <c r="AU13" s="352"/>
      <c r="AV13" s="352"/>
      <c r="AW13" s="352"/>
      <c r="AX13" s="352"/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352"/>
      <c r="BK13" s="352"/>
      <c r="BL13" s="352"/>
      <c r="BM13" s="352"/>
      <c r="BN13" s="352"/>
      <c r="BO13" s="352"/>
      <c r="BP13" s="352"/>
      <c r="BQ13" s="352"/>
      <c r="BR13" s="352"/>
      <c r="BS13" s="352"/>
      <c r="BT13" s="352"/>
      <c r="BU13" s="352"/>
      <c r="BV13" s="352"/>
      <c r="BW13" s="352"/>
      <c r="BX13" s="352"/>
      <c r="BY13" s="352"/>
      <c r="BZ13" s="352"/>
      <c r="CA13" s="352"/>
      <c r="CB13" s="352"/>
      <c r="CC13" s="352"/>
      <c r="CD13" s="352"/>
      <c r="CE13" s="352"/>
      <c r="CF13" s="352"/>
      <c r="CG13" s="352"/>
      <c r="CH13" s="352"/>
      <c r="CI13" s="352"/>
      <c r="CJ13" s="352"/>
      <c r="CK13" s="352"/>
      <c r="CL13" s="352"/>
      <c r="CM13" s="352"/>
      <c r="CN13" s="352"/>
      <c r="CO13" s="352"/>
      <c r="CP13" s="352"/>
      <c r="CQ13" s="352"/>
      <c r="CR13" s="352"/>
      <c r="CS13" s="352"/>
      <c r="CT13" s="352"/>
      <c r="CU13" s="352"/>
      <c r="CV13" s="352"/>
      <c r="CW13" s="352"/>
      <c r="CX13" s="352"/>
      <c r="CY13" s="352"/>
      <c r="CZ13" s="352"/>
      <c r="DA13" s="352"/>
      <c r="DB13" s="352"/>
      <c r="DC13" s="352"/>
      <c r="DD13" s="352"/>
      <c r="DE13" s="352"/>
      <c r="DF13" s="352"/>
      <c r="DG13" s="352"/>
      <c r="DH13" s="352"/>
      <c r="DI13" s="352"/>
      <c r="DJ13" s="352"/>
      <c r="DK13" s="352"/>
      <c r="DL13" s="352"/>
      <c r="DM13" s="352"/>
      <c r="DN13" s="352"/>
      <c r="DO13" s="352"/>
      <c r="DP13" s="352"/>
      <c r="DQ13" s="352"/>
      <c r="DR13" s="352"/>
      <c r="DS13" s="352"/>
      <c r="DT13" s="352"/>
      <c r="DU13" s="352"/>
      <c r="DV13" s="352"/>
      <c r="DW13" s="352"/>
      <c r="DX13" s="352"/>
      <c r="DY13" s="352"/>
      <c r="DZ13" s="352"/>
      <c r="EA13" s="352"/>
      <c r="EB13" s="352"/>
      <c r="EC13" s="352"/>
      <c r="ED13" s="352"/>
      <c r="EE13" s="352"/>
      <c r="EF13" s="352"/>
      <c r="EG13" s="352"/>
      <c r="EH13" s="352"/>
      <c r="EI13" s="352"/>
      <c r="EJ13" s="352"/>
      <c r="EK13" s="352"/>
      <c r="EL13" s="352"/>
      <c r="EM13" s="352"/>
      <c r="EN13" s="352"/>
      <c r="EO13" s="352"/>
      <c r="EP13" s="352"/>
      <c r="EQ13" s="352"/>
      <c r="ER13" s="352"/>
      <c r="ES13" s="352"/>
      <c r="ET13" s="352"/>
      <c r="EU13" s="352"/>
      <c r="EV13" s="352"/>
      <c r="EW13" s="352"/>
      <c r="EX13" s="352"/>
      <c r="EY13" s="352"/>
      <c r="EZ13" s="352"/>
      <c r="FA13" s="352"/>
      <c r="FB13" s="352"/>
      <c r="FC13" s="352"/>
      <c r="FD13" s="352"/>
      <c r="FE13" s="352"/>
      <c r="FF13" s="352"/>
      <c r="FG13" s="352"/>
      <c r="FH13" s="352"/>
      <c r="FI13" s="352"/>
      <c r="FJ13" s="352"/>
      <c r="FK13" s="352"/>
      <c r="FL13" s="352"/>
      <c r="FM13" s="352"/>
      <c r="FN13" s="352"/>
      <c r="FO13" s="352"/>
      <c r="FP13" s="352"/>
      <c r="FQ13" s="352"/>
      <c r="FR13" s="352"/>
      <c r="FS13" s="352"/>
      <c r="FT13" s="352"/>
      <c r="FU13" s="352"/>
      <c r="FV13" s="352"/>
      <c r="FW13" s="352"/>
      <c r="FX13" s="352"/>
      <c r="FY13" s="352"/>
      <c r="FZ13" s="352"/>
      <c r="GA13" s="352"/>
      <c r="GB13" s="352"/>
      <c r="GC13" s="352"/>
      <c r="GD13" s="352"/>
      <c r="GE13" s="352"/>
      <c r="GF13" s="352"/>
      <c r="GG13" s="352"/>
      <c r="GH13" s="352"/>
      <c r="GI13" s="352"/>
      <c r="GJ13" s="352"/>
      <c r="GK13" s="352"/>
      <c r="GL13" s="352"/>
      <c r="GM13" s="352"/>
      <c r="GN13" s="352"/>
      <c r="GO13" s="352"/>
      <c r="GP13" s="352"/>
      <c r="GQ13" s="352"/>
      <c r="GR13" s="352"/>
      <c r="GS13" s="352"/>
      <c r="GT13" s="352"/>
      <c r="GU13" s="352"/>
      <c r="GV13" s="352"/>
      <c r="GW13" s="352"/>
      <c r="GX13" s="352"/>
      <c r="GY13" s="352"/>
      <c r="GZ13" s="352"/>
      <c r="HA13" s="352"/>
      <c r="HB13" s="352"/>
      <c r="HC13" s="352"/>
      <c r="HD13" s="352"/>
      <c r="HE13" s="352"/>
      <c r="HF13" s="352"/>
      <c r="HG13" s="352"/>
      <c r="HH13" s="352"/>
      <c r="HI13" s="352"/>
      <c r="HJ13" s="352"/>
      <c r="HK13" s="352"/>
      <c r="HL13" s="352"/>
      <c r="HM13" s="352"/>
      <c r="HN13" s="352"/>
      <c r="HO13" s="352"/>
      <c r="HP13" s="352"/>
      <c r="HQ13" s="352"/>
      <c r="HR13" s="352"/>
      <c r="HS13" s="352"/>
      <c r="HT13" s="352"/>
      <c r="HU13" s="352"/>
      <c r="HV13" s="352"/>
      <c r="HW13" s="352"/>
      <c r="HX13" s="352"/>
      <c r="HY13" s="352"/>
      <c r="HZ13" s="352"/>
      <c r="IA13" s="352"/>
      <c r="IB13" s="352"/>
      <c r="IC13" s="352"/>
      <c r="ID13" s="352"/>
      <c r="IE13" s="352"/>
      <c r="IF13" s="352"/>
      <c r="IG13" s="352"/>
      <c r="IH13" s="352"/>
      <c r="II13" s="352"/>
      <c r="IJ13" s="352"/>
      <c r="IK13" s="352"/>
      <c r="IL13" s="352"/>
      <c r="IM13" s="352"/>
      <c r="IN13" s="352"/>
      <c r="IO13" s="352"/>
      <c r="IP13" s="352"/>
      <c r="IQ13" s="352"/>
    </row>
    <row r="14" spans="1:251">
      <c r="A14" s="352"/>
      <c r="B14" s="1572" t="s">
        <v>487</v>
      </c>
      <c r="C14" s="398" t="s">
        <v>461</v>
      </c>
      <c r="D14" s="362">
        <v>0.78594610864495362</v>
      </c>
      <c r="E14" s="363">
        <v>0.17302656170378727</v>
      </c>
      <c r="F14" s="363">
        <v>4.1027329651259062E-2</v>
      </c>
      <c r="G14" s="385">
        <v>1</v>
      </c>
      <c r="H14" s="399">
        <v>0.79671070174927805</v>
      </c>
      <c r="I14" s="366">
        <v>0.16059515990376344</v>
      </c>
      <c r="J14" s="400">
        <v>4.2694138346958524E-2</v>
      </c>
      <c r="K14" s="1280">
        <v>1</v>
      </c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  <c r="AL14" s="352"/>
      <c r="AM14" s="352"/>
      <c r="AN14" s="352"/>
      <c r="AO14" s="352"/>
      <c r="AP14" s="352"/>
      <c r="AQ14" s="352"/>
      <c r="AR14" s="352"/>
      <c r="AS14" s="352"/>
      <c r="AT14" s="352"/>
      <c r="AU14" s="352"/>
      <c r="AV14" s="352"/>
      <c r="AW14" s="352"/>
      <c r="AX14" s="352"/>
      <c r="AY14" s="352"/>
      <c r="AZ14" s="352"/>
      <c r="BA14" s="352"/>
      <c r="BB14" s="352"/>
      <c r="BC14" s="352"/>
      <c r="BD14" s="352"/>
      <c r="BE14" s="352"/>
      <c r="BF14" s="352"/>
      <c r="BG14" s="352"/>
      <c r="BH14" s="352"/>
      <c r="BI14" s="352"/>
      <c r="BJ14" s="352"/>
      <c r="BK14" s="352"/>
      <c r="BL14" s="352"/>
      <c r="BM14" s="352"/>
      <c r="BN14" s="352"/>
      <c r="BO14" s="352"/>
      <c r="BP14" s="352"/>
      <c r="BQ14" s="352"/>
      <c r="BR14" s="352"/>
      <c r="BS14" s="352"/>
      <c r="BT14" s="352"/>
      <c r="BU14" s="352"/>
      <c r="BV14" s="352"/>
      <c r="BW14" s="352"/>
      <c r="BX14" s="352"/>
      <c r="BY14" s="352"/>
      <c r="BZ14" s="352"/>
      <c r="CA14" s="352"/>
      <c r="CB14" s="352"/>
      <c r="CC14" s="352"/>
      <c r="CD14" s="352"/>
      <c r="CE14" s="352"/>
      <c r="CF14" s="352"/>
      <c r="CG14" s="352"/>
      <c r="CH14" s="352"/>
      <c r="CI14" s="352"/>
      <c r="CJ14" s="352"/>
      <c r="CK14" s="352"/>
      <c r="CL14" s="352"/>
      <c r="CM14" s="352"/>
      <c r="CN14" s="352"/>
      <c r="CO14" s="352"/>
      <c r="CP14" s="352"/>
      <c r="CQ14" s="352"/>
      <c r="CR14" s="352"/>
      <c r="CS14" s="352"/>
      <c r="CT14" s="352"/>
      <c r="CU14" s="352"/>
      <c r="CV14" s="352"/>
      <c r="CW14" s="352"/>
      <c r="CX14" s="352"/>
      <c r="CY14" s="352"/>
      <c r="CZ14" s="352"/>
      <c r="DA14" s="352"/>
      <c r="DB14" s="352"/>
      <c r="DC14" s="352"/>
      <c r="DD14" s="352"/>
      <c r="DE14" s="352"/>
      <c r="DF14" s="352"/>
      <c r="DG14" s="352"/>
      <c r="DH14" s="352"/>
      <c r="DI14" s="352"/>
      <c r="DJ14" s="352"/>
      <c r="DK14" s="352"/>
      <c r="DL14" s="352"/>
      <c r="DM14" s="352"/>
      <c r="DN14" s="352"/>
      <c r="DO14" s="352"/>
      <c r="DP14" s="352"/>
      <c r="DQ14" s="352"/>
      <c r="DR14" s="352"/>
      <c r="DS14" s="352"/>
      <c r="DT14" s="352"/>
      <c r="DU14" s="352"/>
      <c r="DV14" s="352"/>
      <c r="DW14" s="352"/>
      <c r="DX14" s="352"/>
      <c r="DY14" s="352"/>
      <c r="DZ14" s="352"/>
      <c r="EA14" s="352"/>
      <c r="EB14" s="352"/>
      <c r="EC14" s="352"/>
      <c r="ED14" s="352"/>
      <c r="EE14" s="352"/>
      <c r="EF14" s="352"/>
      <c r="EG14" s="352"/>
      <c r="EH14" s="352"/>
      <c r="EI14" s="352"/>
      <c r="EJ14" s="352"/>
      <c r="EK14" s="352"/>
      <c r="EL14" s="352"/>
      <c r="EM14" s="352"/>
      <c r="EN14" s="352"/>
      <c r="EO14" s="352"/>
      <c r="EP14" s="352"/>
      <c r="EQ14" s="352"/>
      <c r="ER14" s="352"/>
      <c r="ES14" s="352"/>
      <c r="ET14" s="352"/>
      <c r="EU14" s="352"/>
      <c r="EV14" s="352"/>
      <c r="EW14" s="352"/>
      <c r="EX14" s="352"/>
      <c r="EY14" s="352"/>
      <c r="EZ14" s="352"/>
      <c r="FA14" s="352"/>
      <c r="FB14" s="352"/>
      <c r="FC14" s="352"/>
      <c r="FD14" s="352"/>
      <c r="FE14" s="352"/>
      <c r="FF14" s="352"/>
      <c r="FG14" s="352"/>
      <c r="FH14" s="352"/>
      <c r="FI14" s="352"/>
      <c r="FJ14" s="352"/>
      <c r="FK14" s="352"/>
      <c r="FL14" s="352"/>
      <c r="FM14" s="352"/>
      <c r="FN14" s="352"/>
      <c r="FO14" s="352"/>
      <c r="FP14" s="352"/>
      <c r="FQ14" s="352"/>
      <c r="FR14" s="352"/>
      <c r="FS14" s="352"/>
      <c r="FT14" s="352"/>
      <c r="FU14" s="352"/>
      <c r="FV14" s="352"/>
      <c r="FW14" s="352"/>
      <c r="FX14" s="352"/>
      <c r="FY14" s="352"/>
      <c r="FZ14" s="352"/>
      <c r="GA14" s="352"/>
      <c r="GB14" s="352"/>
      <c r="GC14" s="352"/>
      <c r="GD14" s="352"/>
      <c r="GE14" s="352"/>
      <c r="GF14" s="352"/>
      <c r="GG14" s="352"/>
      <c r="GH14" s="352"/>
      <c r="GI14" s="352"/>
      <c r="GJ14" s="352"/>
      <c r="GK14" s="352"/>
      <c r="GL14" s="352"/>
      <c r="GM14" s="352"/>
      <c r="GN14" s="352"/>
      <c r="GO14" s="352"/>
      <c r="GP14" s="352"/>
      <c r="GQ14" s="352"/>
      <c r="GR14" s="352"/>
      <c r="GS14" s="352"/>
      <c r="GT14" s="352"/>
      <c r="GU14" s="352"/>
      <c r="GV14" s="352"/>
      <c r="GW14" s="352"/>
      <c r="GX14" s="352"/>
      <c r="GY14" s="352"/>
      <c r="GZ14" s="352"/>
      <c r="HA14" s="352"/>
      <c r="HB14" s="352"/>
      <c r="HC14" s="352"/>
      <c r="HD14" s="352"/>
      <c r="HE14" s="352"/>
      <c r="HF14" s="352"/>
      <c r="HG14" s="352"/>
      <c r="HH14" s="352"/>
      <c r="HI14" s="352"/>
      <c r="HJ14" s="352"/>
      <c r="HK14" s="352"/>
      <c r="HL14" s="352"/>
      <c r="HM14" s="352"/>
      <c r="HN14" s="352"/>
      <c r="HO14" s="352"/>
      <c r="HP14" s="352"/>
      <c r="HQ14" s="352"/>
      <c r="HR14" s="352"/>
      <c r="HS14" s="352"/>
      <c r="HT14" s="352"/>
      <c r="HU14" s="352"/>
      <c r="HV14" s="352"/>
      <c r="HW14" s="352"/>
      <c r="HX14" s="352"/>
      <c r="HY14" s="352"/>
      <c r="HZ14" s="352"/>
      <c r="IA14" s="352"/>
      <c r="IB14" s="352"/>
      <c r="IC14" s="352"/>
      <c r="ID14" s="352"/>
      <c r="IE14" s="352"/>
      <c r="IF14" s="352"/>
      <c r="IG14" s="352"/>
      <c r="IH14" s="352"/>
      <c r="II14" s="352"/>
      <c r="IJ14" s="352"/>
      <c r="IK14" s="352"/>
      <c r="IL14" s="352"/>
      <c r="IM14" s="352"/>
      <c r="IN14" s="352"/>
      <c r="IO14" s="352"/>
      <c r="IP14" s="352"/>
      <c r="IQ14" s="352"/>
    </row>
    <row r="15" spans="1:251" ht="25.5">
      <c r="A15" s="352"/>
      <c r="B15" s="1573"/>
      <c r="C15" s="388" t="s">
        <v>462</v>
      </c>
      <c r="D15" s="362">
        <v>0.58642104654290128</v>
      </c>
      <c r="E15" s="363">
        <v>0.39368337703106204</v>
      </c>
      <c r="F15" s="363">
        <v>1.989557642603668E-2</v>
      </c>
      <c r="G15" s="371">
        <v>1</v>
      </c>
      <c r="H15" s="401">
        <v>0.76714045934757658</v>
      </c>
      <c r="I15" s="390">
        <v>0.21201665500413935</v>
      </c>
      <c r="J15" s="390">
        <v>2.084288564828413E-2</v>
      </c>
      <c r="K15" s="1281">
        <v>1</v>
      </c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  <c r="AU15" s="352"/>
      <c r="AV15" s="352"/>
      <c r="AW15" s="352"/>
      <c r="AX15" s="352"/>
      <c r="AY15" s="352"/>
      <c r="AZ15" s="352"/>
      <c r="BA15" s="352"/>
      <c r="BB15" s="352"/>
      <c r="BC15" s="352"/>
      <c r="BD15" s="352"/>
      <c r="BE15" s="352"/>
      <c r="BF15" s="352"/>
      <c r="BG15" s="352"/>
      <c r="BH15" s="352"/>
      <c r="BI15" s="352"/>
      <c r="BJ15" s="352"/>
      <c r="BK15" s="352"/>
      <c r="BL15" s="352"/>
      <c r="BM15" s="352"/>
      <c r="BN15" s="352"/>
      <c r="BO15" s="352"/>
      <c r="BP15" s="352"/>
      <c r="BQ15" s="352"/>
      <c r="BR15" s="352"/>
      <c r="BS15" s="352"/>
      <c r="BT15" s="352"/>
      <c r="BU15" s="352"/>
      <c r="BV15" s="352"/>
      <c r="BW15" s="352"/>
      <c r="BX15" s="352"/>
      <c r="BY15" s="352"/>
      <c r="BZ15" s="352"/>
      <c r="CA15" s="352"/>
      <c r="CB15" s="352"/>
      <c r="CC15" s="352"/>
      <c r="CD15" s="352"/>
      <c r="CE15" s="352"/>
      <c r="CF15" s="352"/>
      <c r="CG15" s="352"/>
      <c r="CH15" s="352"/>
      <c r="CI15" s="352"/>
      <c r="CJ15" s="352"/>
      <c r="CK15" s="352"/>
      <c r="CL15" s="352"/>
      <c r="CM15" s="352"/>
      <c r="CN15" s="352"/>
      <c r="CO15" s="352"/>
      <c r="CP15" s="352"/>
      <c r="CQ15" s="352"/>
      <c r="CR15" s="352"/>
      <c r="CS15" s="352"/>
      <c r="CT15" s="352"/>
      <c r="CU15" s="352"/>
      <c r="CV15" s="352"/>
      <c r="CW15" s="352"/>
      <c r="CX15" s="352"/>
      <c r="CY15" s="352"/>
      <c r="CZ15" s="352"/>
      <c r="DA15" s="352"/>
      <c r="DB15" s="352"/>
      <c r="DC15" s="352"/>
      <c r="DD15" s="352"/>
      <c r="DE15" s="352"/>
      <c r="DF15" s="352"/>
      <c r="DG15" s="352"/>
      <c r="DH15" s="352"/>
      <c r="DI15" s="352"/>
      <c r="DJ15" s="352"/>
      <c r="DK15" s="352"/>
      <c r="DL15" s="352"/>
      <c r="DM15" s="352"/>
      <c r="DN15" s="352"/>
      <c r="DO15" s="352"/>
      <c r="DP15" s="352"/>
      <c r="DQ15" s="352"/>
      <c r="DR15" s="352"/>
      <c r="DS15" s="352"/>
      <c r="DT15" s="352"/>
      <c r="DU15" s="352"/>
      <c r="DV15" s="352"/>
      <c r="DW15" s="352"/>
      <c r="DX15" s="352"/>
      <c r="DY15" s="352"/>
      <c r="DZ15" s="352"/>
      <c r="EA15" s="352"/>
      <c r="EB15" s="352"/>
      <c r="EC15" s="352"/>
      <c r="ED15" s="352"/>
      <c r="EE15" s="352"/>
      <c r="EF15" s="352"/>
      <c r="EG15" s="352"/>
      <c r="EH15" s="352"/>
      <c r="EI15" s="352"/>
      <c r="EJ15" s="352"/>
      <c r="EK15" s="352"/>
      <c r="EL15" s="352"/>
      <c r="EM15" s="352"/>
      <c r="EN15" s="352"/>
      <c r="EO15" s="352"/>
      <c r="EP15" s="352"/>
      <c r="EQ15" s="352"/>
      <c r="ER15" s="352"/>
      <c r="ES15" s="352"/>
      <c r="ET15" s="352"/>
      <c r="EU15" s="352"/>
      <c r="EV15" s="352"/>
      <c r="EW15" s="352"/>
      <c r="EX15" s="352"/>
      <c r="EY15" s="352"/>
      <c r="EZ15" s="352"/>
      <c r="FA15" s="352"/>
      <c r="FB15" s="352"/>
      <c r="FC15" s="352"/>
      <c r="FD15" s="352"/>
      <c r="FE15" s="352"/>
      <c r="FF15" s="352"/>
      <c r="FG15" s="352"/>
      <c r="FH15" s="352"/>
      <c r="FI15" s="352"/>
      <c r="FJ15" s="352"/>
      <c r="FK15" s="352"/>
      <c r="FL15" s="352"/>
      <c r="FM15" s="352"/>
      <c r="FN15" s="352"/>
      <c r="FO15" s="352"/>
      <c r="FP15" s="352"/>
      <c r="FQ15" s="352"/>
      <c r="FR15" s="352"/>
      <c r="FS15" s="352"/>
      <c r="FT15" s="352"/>
      <c r="FU15" s="352"/>
      <c r="FV15" s="352"/>
      <c r="FW15" s="352"/>
      <c r="FX15" s="352"/>
      <c r="FY15" s="352"/>
      <c r="FZ15" s="352"/>
      <c r="GA15" s="352"/>
      <c r="GB15" s="352"/>
      <c r="GC15" s="352"/>
      <c r="GD15" s="352"/>
      <c r="GE15" s="352"/>
      <c r="GF15" s="352"/>
      <c r="GG15" s="352"/>
      <c r="GH15" s="352"/>
      <c r="GI15" s="352"/>
      <c r="GJ15" s="352"/>
      <c r="GK15" s="352"/>
      <c r="GL15" s="352"/>
      <c r="GM15" s="352"/>
      <c r="GN15" s="352"/>
      <c r="GO15" s="352"/>
      <c r="GP15" s="352"/>
      <c r="GQ15" s="352"/>
      <c r="GR15" s="352"/>
      <c r="GS15" s="352"/>
      <c r="GT15" s="352"/>
      <c r="GU15" s="352"/>
      <c r="GV15" s="352"/>
      <c r="GW15" s="352"/>
      <c r="GX15" s="352"/>
      <c r="GY15" s="352"/>
      <c r="GZ15" s="352"/>
      <c r="HA15" s="352"/>
      <c r="HB15" s="352"/>
      <c r="HC15" s="352"/>
      <c r="HD15" s="352"/>
      <c r="HE15" s="352"/>
      <c r="HF15" s="352"/>
      <c r="HG15" s="352"/>
      <c r="HH15" s="352"/>
      <c r="HI15" s="352"/>
      <c r="HJ15" s="352"/>
      <c r="HK15" s="352"/>
      <c r="HL15" s="352"/>
      <c r="HM15" s="352"/>
      <c r="HN15" s="352"/>
      <c r="HO15" s="352"/>
      <c r="HP15" s="352"/>
      <c r="HQ15" s="352"/>
      <c r="HR15" s="352"/>
      <c r="HS15" s="352"/>
      <c r="HT15" s="352"/>
      <c r="HU15" s="352"/>
      <c r="HV15" s="352"/>
      <c r="HW15" s="352"/>
      <c r="HX15" s="352"/>
      <c r="HY15" s="352"/>
      <c r="HZ15" s="352"/>
      <c r="IA15" s="352"/>
      <c r="IB15" s="352"/>
      <c r="IC15" s="352"/>
      <c r="ID15" s="352"/>
      <c r="IE15" s="352"/>
      <c r="IF15" s="352"/>
      <c r="IG15" s="352"/>
      <c r="IH15" s="352"/>
      <c r="II15" s="352"/>
      <c r="IJ15" s="352"/>
      <c r="IK15" s="352"/>
      <c r="IL15" s="352"/>
      <c r="IM15" s="352"/>
      <c r="IN15" s="352"/>
      <c r="IO15" s="352"/>
      <c r="IP15" s="352"/>
      <c r="IQ15" s="352"/>
    </row>
    <row r="16" spans="1:251" ht="13.5" thickBot="1">
      <c r="A16" s="352"/>
      <c r="B16" s="1574"/>
      <c r="C16" s="357" t="s">
        <v>463</v>
      </c>
      <c r="D16" s="394">
        <v>0.64017199654719048</v>
      </c>
      <c r="E16" s="395">
        <v>0.35972025563908722</v>
      </c>
      <c r="F16" s="395">
        <v>1.0774781372226802E-4</v>
      </c>
      <c r="G16" s="378">
        <v>0.99999999999999989</v>
      </c>
      <c r="H16" s="386">
        <v>0.65437391133152278</v>
      </c>
      <c r="I16" s="402">
        <v>0.34559050655314855</v>
      </c>
      <c r="J16" s="402">
        <v>3.5582115328675272E-5</v>
      </c>
      <c r="K16" s="1282">
        <v>1</v>
      </c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  <c r="AO16" s="352"/>
      <c r="AP16" s="352"/>
      <c r="AQ16" s="352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52"/>
      <c r="BX16" s="352"/>
      <c r="BY16" s="352"/>
      <c r="BZ16" s="352"/>
      <c r="CA16" s="352"/>
      <c r="CB16" s="352"/>
      <c r="CC16" s="352"/>
      <c r="CD16" s="352"/>
      <c r="CE16" s="352"/>
      <c r="CF16" s="352"/>
      <c r="CG16" s="352"/>
      <c r="CH16" s="352"/>
      <c r="CI16" s="352"/>
      <c r="CJ16" s="352"/>
      <c r="CK16" s="352"/>
      <c r="CL16" s="352"/>
      <c r="CM16" s="352"/>
      <c r="CN16" s="352"/>
      <c r="CO16" s="352"/>
      <c r="CP16" s="352"/>
      <c r="CQ16" s="352"/>
      <c r="CR16" s="352"/>
      <c r="CS16" s="352"/>
      <c r="CT16" s="352"/>
      <c r="CU16" s="352"/>
      <c r="CV16" s="352"/>
      <c r="CW16" s="352"/>
      <c r="CX16" s="352"/>
      <c r="CY16" s="352"/>
      <c r="CZ16" s="352"/>
      <c r="DA16" s="352"/>
      <c r="DB16" s="352"/>
      <c r="DC16" s="352"/>
      <c r="DD16" s="352"/>
      <c r="DE16" s="352"/>
      <c r="DF16" s="352"/>
      <c r="DG16" s="352"/>
      <c r="DH16" s="352"/>
      <c r="DI16" s="352"/>
      <c r="DJ16" s="352"/>
      <c r="DK16" s="352"/>
      <c r="DL16" s="352"/>
      <c r="DM16" s="352"/>
      <c r="DN16" s="352"/>
      <c r="DO16" s="352"/>
      <c r="DP16" s="352"/>
      <c r="DQ16" s="352"/>
      <c r="DR16" s="352"/>
      <c r="DS16" s="352"/>
      <c r="DT16" s="352"/>
      <c r="DU16" s="352"/>
      <c r="DV16" s="352"/>
      <c r="DW16" s="352"/>
      <c r="DX16" s="352"/>
      <c r="DY16" s="352"/>
      <c r="DZ16" s="352"/>
      <c r="EA16" s="352"/>
      <c r="EB16" s="352"/>
      <c r="EC16" s="352"/>
      <c r="ED16" s="352"/>
      <c r="EE16" s="352"/>
      <c r="EF16" s="352"/>
      <c r="EG16" s="352"/>
      <c r="EH16" s="352"/>
      <c r="EI16" s="352"/>
      <c r="EJ16" s="352"/>
      <c r="EK16" s="352"/>
      <c r="EL16" s="352"/>
      <c r="EM16" s="352"/>
      <c r="EN16" s="352"/>
      <c r="EO16" s="352"/>
      <c r="EP16" s="352"/>
      <c r="EQ16" s="352"/>
      <c r="ER16" s="352"/>
      <c r="ES16" s="352"/>
      <c r="ET16" s="352"/>
      <c r="EU16" s="352"/>
      <c r="EV16" s="352"/>
      <c r="EW16" s="352"/>
      <c r="EX16" s="352"/>
      <c r="EY16" s="352"/>
      <c r="EZ16" s="352"/>
      <c r="FA16" s="352"/>
      <c r="FB16" s="352"/>
      <c r="FC16" s="352"/>
      <c r="FD16" s="352"/>
      <c r="FE16" s="352"/>
      <c r="FF16" s="352"/>
      <c r="FG16" s="352"/>
      <c r="FH16" s="352"/>
      <c r="FI16" s="352"/>
      <c r="FJ16" s="352"/>
      <c r="FK16" s="352"/>
      <c r="FL16" s="352"/>
      <c r="FM16" s="352"/>
      <c r="FN16" s="352"/>
      <c r="FO16" s="352"/>
      <c r="FP16" s="352"/>
      <c r="FQ16" s="352"/>
      <c r="FR16" s="352"/>
      <c r="FS16" s="352"/>
      <c r="FT16" s="352"/>
      <c r="FU16" s="352"/>
      <c r="FV16" s="352"/>
      <c r="FW16" s="352"/>
      <c r="FX16" s="352"/>
      <c r="FY16" s="352"/>
      <c r="FZ16" s="352"/>
      <c r="GA16" s="352"/>
      <c r="GB16" s="352"/>
      <c r="GC16" s="352"/>
      <c r="GD16" s="352"/>
      <c r="GE16" s="352"/>
      <c r="GF16" s="352"/>
      <c r="GG16" s="352"/>
      <c r="GH16" s="352"/>
      <c r="GI16" s="352"/>
      <c r="GJ16" s="352"/>
      <c r="GK16" s="352"/>
      <c r="GL16" s="352"/>
      <c r="GM16" s="352"/>
      <c r="GN16" s="352"/>
      <c r="GO16" s="352"/>
      <c r="GP16" s="352"/>
      <c r="GQ16" s="352"/>
      <c r="GR16" s="352"/>
      <c r="GS16" s="352"/>
      <c r="GT16" s="352"/>
      <c r="GU16" s="352"/>
      <c r="GV16" s="352"/>
      <c r="GW16" s="352"/>
      <c r="GX16" s="352"/>
      <c r="GY16" s="352"/>
      <c r="GZ16" s="352"/>
      <c r="HA16" s="352"/>
      <c r="HB16" s="352"/>
      <c r="HC16" s="352"/>
      <c r="HD16" s="352"/>
      <c r="HE16" s="352"/>
      <c r="HF16" s="352"/>
      <c r="HG16" s="352"/>
      <c r="HH16" s="352"/>
      <c r="HI16" s="352"/>
      <c r="HJ16" s="352"/>
      <c r="HK16" s="352"/>
      <c r="HL16" s="352"/>
      <c r="HM16" s="352"/>
      <c r="HN16" s="352"/>
      <c r="HO16" s="352"/>
      <c r="HP16" s="352"/>
      <c r="HQ16" s="352"/>
      <c r="HR16" s="352"/>
      <c r="HS16" s="352"/>
      <c r="HT16" s="352"/>
      <c r="HU16" s="352"/>
      <c r="HV16" s="352"/>
      <c r="HW16" s="352"/>
      <c r="HX16" s="352"/>
      <c r="HY16" s="352"/>
      <c r="HZ16" s="352"/>
      <c r="IA16" s="352"/>
      <c r="IB16" s="352"/>
      <c r="IC16" s="352"/>
      <c r="ID16" s="352"/>
      <c r="IE16" s="352"/>
      <c r="IF16" s="352"/>
      <c r="IG16" s="352"/>
      <c r="IH16" s="352"/>
      <c r="II16" s="352"/>
      <c r="IJ16" s="352"/>
      <c r="IK16" s="352"/>
      <c r="IL16" s="352"/>
      <c r="IM16" s="352"/>
      <c r="IN16" s="352"/>
      <c r="IO16" s="352"/>
      <c r="IP16" s="352"/>
      <c r="IQ16" s="352"/>
    </row>
    <row r="17" spans="8:11">
      <c r="H17" s="403"/>
      <c r="I17" s="403"/>
      <c r="J17" s="403"/>
      <c r="K17" s="403"/>
    </row>
  </sheetData>
  <mergeCells count="8">
    <mergeCell ref="B14:B16"/>
    <mergeCell ref="J1:K1"/>
    <mergeCell ref="B3:K3"/>
    <mergeCell ref="B5:C6"/>
    <mergeCell ref="D5:G5"/>
    <mergeCell ref="H5:K5"/>
    <mergeCell ref="B7:B9"/>
    <mergeCell ref="B10:B13"/>
  </mergeCells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3"/>
  <sheetViews>
    <sheetView workbookViewId="0">
      <selection activeCell="C8" sqref="C8"/>
    </sheetView>
  </sheetViews>
  <sheetFormatPr defaultRowHeight="12.75"/>
  <cols>
    <col min="1" max="1" width="9.140625" style="350"/>
    <col min="2" max="2" width="16" style="350" customWidth="1"/>
    <col min="3" max="3" width="20.28515625" style="350" customWidth="1"/>
    <col min="4" max="5" width="9.140625" style="350"/>
    <col min="6" max="6" width="8.140625" style="350" bestFit="1" customWidth="1"/>
    <col min="7" max="7" width="11.140625" style="350" bestFit="1" customWidth="1"/>
    <col min="8" max="8" width="12" style="350" bestFit="1" customWidth="1"/>
    <col min="9" max="9" width="8.140625" style="350" bestFit="1" customWidth="1"/>
    <col min="10" max="16384" width="9.140625" style="350"/>
  </cols>
  <sheetData>
    <row r="1" spans="2:10">
      <c r="H1" s="1557" t="s">
        <v>491</v>
      </c>
      <c r="I1" s="1557"/>
      <c r="J1" s="351"/>
    </row>
    <row r="2" spans="2:10">
      <c r="H2" s="287"/>
      <c r="I2" s="287"/>
      <c r="J2" s="351"/>
    </row>
    <row r="3" spans="2:10" ht="14.25">
      <c r="B3" s="1586" t="s">
        <v>492</v>
      </c>
      <c r="C3" s="1586"/>
      <c r="D3" s="1586"/>
      <c r="E3" s="1586"/>
      <c r="F3" s="1586"/>
      <c r="G3" s="1586"/>
      <c r="H3" s="1586"/>
      <c r="I3" s="1586"/>
    </row>
    <row r="4" spans="2:10" ht="13.5" thickBot="1"/>
    <row r="5" spans="2:10">
      <c r="B5" s="1587" t="s">
        <v>489</v>
      </c>
      <c r="C5" s="1588"/>
      <c r="D5" s="1591">
        <v>40633</v>
      </c>
      <c r="E5" s="1592"/>
      <c r="F5" s="1592"/>
      <c r="G5" s="1591">
        <v>40724</v>
      </c>
      <c r="H5" s="1592"/>
      <c r="I5" s="1592"/>
    </row>
    <row r="6" spans="2:10" ht="26.25" thickBot="1">
      <c r="B6" s="1589"/>
      <c r="C6" s="1590"/>
      <c r="D6" s="356" t="s">
        <v>478</v>
      </c>
      <c r="E6" s="359" t="s">
        <v>479</v>
      </c>
      <c r="F6" s="357" t="s">
        <v>480</v>
      </c>
      <c r="G6" s="358" t="s">
        <v>478</v>
      </c>
      <c r="H6" s="356" t="s">
        <v>479</v>
      </c>
      <c r="I6" s="360" t="s">
        <v>480</v>
      </c>
    </row>
    <row r="7" spans="2:10">
      <c r="B7" s="1583" t="s">
        <v>481</v>
      </c>
      <c r="C7" s="361" t="s">
        <v>459</v>
      </c>
      <c r="D7" s="404">
        <v>0.61719635778514215</v>
      </c>
      <c r="E7" s="405">
        <v>0.61264013907669224</v>
      </c>
      <c r="F7" s="406">
        <v>0.61398335781587499</v>
      </c>
      <c r="G7" s="407">
        <v>0.62004442921261627</v>
      </c>
      <c r="H7" s="366">
        <v>0.59517516883923405</v>
      </c>
      <c r="I7" s="408">
        <v>0.64070170887242939</v>
      </c>
    </row>
    <row r="8" spans="2:10">
      <c r="B8" s="1584"/>
      <c r="C8" s="368" t="s">
        <v>493</v>
      </c>
      <c r="D8" s="409">
        <v>0.3813539190450192</v>
      </c>
      <c r="E8" s="410">
        <v>0.3840154920908655</v>
      </c>
      <c r="F8" s="411">
        <v>0.38539540233472053</v>
      </c>
      <c r="G8" s="401">
        <v>0.37841181744584712</v>
      </c>
      <c r="H8" s="390">
        <v>0.40276594059477333</v>
      </c>
      <c r="I8" s="412">
        <v>0.357972676583519</v>
      </c>
    </row>
    <row r="9" spans="2:10">
      <c r="B9" s="1584"/>
      <c r="C9" s="413" t="s">
        <v>460</v>
      </c>
      <c r="D9" s="414">
        <v>1.4497231698386544E-3</v>
      </c>
      <c r="E9" s="415">
        <v>3.3443688324422366E-3</v>
      </c>
      <c r="F9" s="416">
        <v>6.2123984940450582E-4</v>
      </c>
      <c r="G9" s="401">
        <v>1.5437533415366082E-3</v>
      </c>
      <c r="H9" s="390">
        <v>2.0588905659926693E-3</v>
      </c>
      <c r="I9" s="412">
        <v>1.3256145440515828E-3</v>
      </c>
    </row>
    <row r="10" spans="2:10" ht="13.5" thickBot="1">
      <c r="B10" s="1585"/>
      <c r="C10" s="413" t="s">
        <v>6</v>
      </c>
      <c r="D10" s="417">
        <v>0.99999999999999989</v>
      </c>
      <c r="E10" s="418">
        <v>1</v>
      </c>
      <c r="F10" s="419">
        <v>1</v>
      </c>
      <c r="G10" s="420">
        <v>1</v>
      </c>
      <c r="H10" s="421">
        <v>1</v>
      </c>
      <c r="I10" s="422">
        <v>0.99999999999999989</v>
      </c>
    </row>
    <row r="11" spans="2:10">
      <c r="B11" s="1583" t="s">
        <v>482</v>
      </c>
      <c r="C11" s="355" t="s">
        <v>483</v>
      </c>
      <c r="D11" s="404">
        <v>0.20783005404039934</v>
      </c>
      <c r="E11" s="405">
        <v>0.20724145513154468</v>
      </c>
      <c r="F11" s="406">
        <v>0.25857152728707433</v>
      </c>
      <c r="G11" s="423">
        <v>0.22031444909533823</v>
      </c>
      <c r="H11" s="402">
        <v>0.16223055378637818</v>
      </c>
      <c r="I11" s="424">
        <v>0.26049458705662226</v>
      </c>
    </row>
    <row r="12" spans="2:10">
      <c r="B12" s="1584"/>
      <c r="C12" s="368" t="s">
        <v>484</v>
      </c>
      <c r="D12" s="409">
        <v>0.69217050878617525</v>
      </c>
      <c r="E12" s="410">
        <v>0.67272569462196119</v>
      </c>
      <c r="F12" s="411">
        <v>0.57132221328120303</v>
      </c>
      <c r="G12" s="401">
        <v>0.68454274752633204</v>
      </c>
      <c r="H12" s="390">
        <v>0.70810654782902316</v>
      </c>
      <c r="I12" s="412">
        <v>0.57099729160547363</v>
      </c>
    </row>
    <row r="13" spans="2:10">
      <c r="B13" s="1584"/>
      <c r="C13" s="368" t="s">
        <v>485</v>
      </c>
      <c r="D13" s="409">
        <v>1.3548861252314894E-2</v>
      </c>
      <c r="E13" s="410">
        <v>1.4664012091887646E-2</v>
      </c>
      <c r="F13" s="411">
        <v>1.525905055291907E-2</v>
      </c>
      <c r="G13" s="425">
        <v>1.2095876316505433E-2</v>
      </c>
      <c r="H13" s="373">
        <v>1.2106536111704801E-2</v>
      </c>
      <c r="I13" s="426">
        <v>1.6168880424246544E-2</v>
      </c>
    </row>
    <row r="14" spans="2:10">
      <c r="B14" s="1584"/>
      <c r="C14" s="413" t="s">
        <v>486</v>
      </c>
      <c r="D14" s="414">
        <v>8.6450575921110551E-2</v>
      </c>
      <c r="E14" s="415">
        <v>0.1053688381546065</v>
      </c>
      <c r="F14" s="416">
        <v>0.15484720887880363</v>
      </c>
      <c r="G14" s="401">
        <v>8.3046927061824274E-2</v>
      </c>
      <c r="H14" s="390">
        <v>0.11755636227289387</v>
      </c>
      <c r="I14" s="412">
        <v>0.15233924091365753</v>
      </c>
    </row>
    <row r="15" spans="2:10" ht="13.5" thickBot="1">
      <c r="B15" s="1585"/>
      <c r="C15" s="357" t="s">
        <v>6</v>
      </c>
      <c r="D15" s="427">
        <v>1</v>
      </c>
      <c r="E15" s="428">
        <v>1</v>
      </c>
      <c r="F15" s="429">
        <v>1</v>
      </c>
      <c r="G15" s="430">
        <v>1</v>
      </c>
      <c r="H15" s="431">
        <v>1</v>
      </c>
      <c r="I15" s="422">
        <v>1</v>
      </c>
    </row>
    <row r="16" spans="2:10">
      <c r="B16" s="1583" t="s">
        <v>487</v>
      </c>
      <c r="C16" s="361" t="s">
        <v>461</v>
      </c>
      <c r="D16" s="432">
        <v>0.47933464145271093</v>
      </c>
      <c r="E16" s="433">
        <v>0.24643701661642498</v>
      </c>
      <c r="F16" s="434">
        <v>0.7273829240402212</v>
      </c>
      <c r="G16" s="425">
        <v>0.44469163242407289</v>
      </c>
      <c r="H16" s="373">
        <v>0.29755048333374834</v>
      </c>
      <c r="I16" s="387">
        <v>0.72974716869978151</v>
      </c>
    </row>
    <row r="17" spans="2:9" ht="25.5">
      <c r="B17" s="1584"/>
      <c r="C17" s="368" t="s">
        <v>490</v>
      </c>
      <c r="D17" s="409">
        <v>0.27519767289767827</v>
      </c>
      <c r="E17" s="410">
        <v>0.43144893586156269</v>
      </c>
      <c r="F17" s="411">
        <v>0.27141605683218945</v>
      </c>
      <c r="G17" s="401">
        <v>0.3243567935957245</v>
      </c>
      <c r="H17" s="390">
        <v>0.29756920850979257</v>
      </c>
      <c r="I17" s="412">
        <v>0.26986826380664863</v>
      </c>
    </row>
    <row r="18" spans="2:9">
      <c r="B18" s="1584"/>
      <c r="C18" s="413" t="s">
        <v>463</v>
      </c>
      <c r="D18" s="414">
        <v>0.24546768564961083</v>
      </c>
      <c r="E18" s="410">
        <v>0.32211404752201239</v>
      </c>
      <c r="F18" s="411">
        <v>1.2010191275893354E-3</v>
      </c>
      <c r="G18" s="389">
        <v>0.23095157398020261</v>
      </c>
      <c r="H18" s="390">
        <v>0.40488030815645909</v>
      </c>
      <c r="I18" s="412">
        <v>3.845674935699276E-4</v>
      </c>
    </row>
    <row r="19" spans="2:9" ht="13.5" thickBot="1">
      <c r="B19" s="1585"/>
      <c r="C19" s="357" t="s">
        <v>6</v>
      </c>
      <c r="D19" s="427">
        <v>1</v>
      </c>
      <c r="E19" s="435">
        <v>1</v>
      </c>
      <c r="F19" s="429">
        <v>1</v>
      </c>
      <c r="G19" s="436">
        <v>1</v>
      </c>
      <c r="H19" s="431">
        <v>1</v>
      </c>
      <c r="I19" s="437">
        <v>1</v>
      </c>
    </row>
    <row r="22" spans="2:9">
      <c r="G22" s="374"/>
      <c r="H22" s="374"/>
      <c r="I22" s="374"/>
    </row>
    <row r="23" spans="2:9">
      <c r="G23" s="438"/>
      <c r="H23" s="438"/>
      <c r="I23" s="438"/>
    </row>
  </sheetData>
  <mergeCells count="8">
    <mergeCell ref="B11:B15"/>
    <mergeCell ref="B16:B19"/>
    <mergeCell ref="H1:I1"/>
    <mergeCell ref="B3:I3"/>
    <mergeCell ref="B5:C6"/>
    <mergeCell ref="D5:F5"/>
    <mergeCell ref="G5:I5"/>
    <mergeCell ref="B7:B10"/>
  </mergeCells>
  <pageMargins left="0.7" right="0.7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2"/>
  <sheetViews>
    <sheetView workbookViewId="0">
      <selection activeCell="H23" sqref="H23"/>
    </sheetView>
  </sheetViews>
  <sheetFormatPr defaultRowHeight="12.75"/>
  <cols>
    <col min="1" max="1" width="9.85546875" style="439" customWidth="1"/>
    <col min="2" max="2" width="27.7109375" style="439" customWidth="1"/>
    <col min="3" max="3" width="10.5703125" style="439" customWidth="1"/>
    <col min="4" max="4" width="11.28515625" style="439" bestFit="1" customWidth="1"/>
    <col min="5" max="5" width="13.140625" style="439" customWidth="1"/>
    <col min="6" max="6" width="8.85546875" style="439" bestFit="1" customWidth="1"/>
    <col min="7" max="7" width="10.140625" style="439" bestFit="1" customWidth="1"/>
    <col min="8" max="8" width="12.5703125" style="439" customWidth="1"/>
    <col min="9" max="9" width="10.140625" style="439" bestFit="1" customWidth="1"/>
    <col min="10" max="10" width="11" style="439" bestFit="1" customWidth="1"/>
    <col min="11" max="11" width="12.85546875" style="439" bestFit="1" customWidth="1"/>
    <col min="12" max="13" width="10.140625" style="439" bestFit="1" customWidth="1"/>
    <col min="14" max="14" width="12.85546875" style="439" bestFit="1" customWidth="1"/>
    <col min="15" max="15" width="9.140625" style="439" bestFit="1" customWidth="1"/>
    <col min="16" max="16384" width="9.140625" style="439"/>
  </cols>
  <sheetData>
    <row r="1" spans="1:28" ht="12.75" customHeight="1">
      <c r="A1" s="442"/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N1" s="1605" t="s">
        <v>500</v>
      </c>
      <c r="O1" s="1605"/>
    </row>
    <row r="2" spans="1:28" ht="14.25">
      <c r="A2" s="1558" t="s">
        <v>755</v>
      </c>
      <c r="B2" s="1558"/>
      <c r="C2" s="1558"/>
      <c r="D2" s="1558"/>
      <c r="E2" s="1558"/>
      <c r="F2" s="1558"/>
      <c r="G2" s="1558"/>
      <c r="H2" s="1558"/>
      <c r="I2" s="1558"/>
      <c r="J2" s="1558"/>
      <c r="K2" s="1558"/>
      <c r="L2" s="1558"/>
      <c r="M2" s="1558"/>
      <c r="N2" s="1558"/>
      <c r="O2" s="1558"/>
    </row>
    <row r="3" spans="1:28" ht="14.25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</row>
    <row r="4" spans="1:28" ht="13.5" thickBot="1">
      <c r="A4" s="443"/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1606" t="s">
        <v>1</v>
      </c>
      <c r="N4" s="1606"/>
      <c r="O4" s="1606"/>
    </row>
    <row r="5" spans="1:28" ht="15" customHeight="1">
      <c r="A5" s="1593" t="s">
        <v>457</v>
      </c>
      <c r="B5" s="1593" t="s">
        <v>458</v>
      </c>
      <c r="C5" s="1595" t="s">
        <v>6</v>
      </c>
      <c r="D5" s="1595" t="s">
        <v>6</v>
      </c>
      <c r="E5" s="1597"/>
      <c r="F5" s="1598"/>
      <c r="G5" s="1597" t="s">
        <v>459</v>
      </c>
      <c r="H5" s="1597"/>
      <c r="I5" s="1597"/>
      <c r="J5" s="1595" t="s">
        <v>493</v>
      </c>
      <c r="K5" s="1597"/>
      <c r="L5" s="1598"/>
      <c r="M5" s="1597" t="s">
        <v>460</v>
      </c>
      <c r="N5" s="1597"/>
      <c r="O5" s="1598"/>
    </row>
    <row r="6" spans="1:28" ht="39" thickBot="1">
      <c r="A6" s="1607"/>
      <c r="B6" s="1594"/>
      <c r="C6" s="1596"/>
      <c r="D6" s="444" t="s">
        <v>461</v>
      </c>
      <c r="E6" s="445" t="s">
        <v>462</v>
      </c>
      <c r="F6" s="446" t="s">
        <v>463</v>
      </c>
      <c r="G6" s="447" t="s">
        <v>461</v>
      </c>
      <c r="H6" s="445" t="s">
        <v>462</v>
      </c>
      <c r="I6" s="448" t="s">
        <v>463</v>
      </c>
      <c r="J6" s="446" t="s">
        <v>461</v>
      </c>
      <c r="K6" s="445" t="s">
        <v>462</v>
      </c>
      <c r="L6" s="449" t="s">
        <v>463</v>
      </c>
      <c r="M6" s="447" t="s">
        <v>461</v>
      </c>
      <c r="N6" s="445" t="s">
        <v>462</v>
      </c>
      <c r="O6" s="448" t="s">
        <v>463</v>
      </c>
    </row>
    <row r="7" spans="1:28">
      <c r="A7" s="1599">
        <v>40633</v>
      </c>
      <c r="B7" s="450" t="s">
        <v>494</v>
      </c>
      <c r="C7" s="451">
        <v>70408.752999999997</v>
      </c>
      <c r="D7" s="296">
        <v>38966.420999999995</v>
      </c>
      <c r="E7" s="452">
        <v>0</v>
      </c>
      <c r="F7" s="453">
        <v>31442.331999999999</v>
      </c>
      <c r="G7" s="454">
        <v>19940.401000000002</v>
      </c>
      <c r="H7" s="452">
        <v>0</v>
      </c>
      <c r="I7" s="455">
        <v>11592.875</v>
      </c>
      <c r="J7" s="454">
        <v>16449.067999999999</v>
      </c>
      <c r="K7" s="452">
        <v>0</v>
      </c>
      <c r="L7" s="455">
        <v>17980.34</v>
      </c>
      <c r="M7" s="454">
        <v>2576.9520000000002</v>
      </c>
      <c r="N7" s="452">
        <v>0</v>
      </c>
      <c r="O7" s="453">
        <v>1869.117</v>
      </c>
    </row>
    <row r="8" spans="1:28" ht="31.5" customHeight="1">
      <c r="A8" s="1600"/>
      <c r="B8" s="456" t="s">
        <v>495</v>
      </c>
      <c r="C8" s="454">
        <v>110651.54499999998</v>
      </c>
      <c r="D8" s="454">
        <v>41625.769999999997</v>
      </c>
      <c r="E8" s="452">
        <v>4211.1939999999995</v>
      </c>
      <c r="F8" s="453">
        <v>64814.580999999998</v>
      </c>
      <c r="G8" s="454">
        <v>9546.32</v>
      </c>
      <c r="H8" s="457">
        <v>4021.279</v>
      </c>
      <c r="I8" s="455">
        <v>10215.628000000001</v>
      </c>
      <c r="J8" s="454">
        <v>30830.69</v>
      </c>
      <c r="K8" s="452">
        <v>0.151</v>
      </c>
      <c r="L8" s="455">
        <v>53456.481</v>
      </c>
      <c r="M8" s="454">
        <v>1248.76</v>
      </c>
      <c r="N8" s="452">
        <v>189.76400000000001</v>
      </c>
      <c r="O8" s="453">
        <v>1142.472</v>
      </c>
    </row>
    <row r="9" spans="1:28" ht="29.25" customHeight="1">
      <c r="A9" s="1600"/>
      <c r="B9" s="456" t="s">
        <v>496</v>
      </c>
      <c r="C9" s="458">
        <v>35167.199000000001</v>
      </c>
      <c r="D9" s="458">
        <v>14775.731000000002</v>
      </c>
      <c r="E9" s="309">
        <v>261.59300000000002</v>
      </c>
      <c r="F9" s="311">
        <v>20129.875</v>
      </c>
      <c r="G9" s="458">
        <v>1491.6110000000001</v>
      </c>
      <c r="H9" s="309">
        <v>254.57400000000001</v>
      </c>
      <c r="I9" s="308">
        <v>362.39800000000002</v>
      </c>
      <c r="J9" s="458">
        <v>12989.298000000001</v>
      </c>
      <c r="K9" s="309">
        <v>0</v>
      </c>
      <c r="L9" s="310">
        <v>18875.154999999999</v>
      </c>
      <c r="M9" s="306">
        <v>294.822</v>
      </c>
      <c r="N9" s="309">
        <v>7.0190000000000001</v>
      </c>
      <c r="O9" s="311">
        <v>892.322</v>
      </c>
    </row>
    <row r="10" spans="1:28" ht="13.5" thickBot="1">
      <c r="A10" s="1600"/>
      <c r="B10" s="459" t="s">
        <v>497</v>
      </c>
      <c r="C10" s="317">
        <v>216227.49699999997</v>
      </c>
      <c r="D10" s="460">
        <v>95367.921999999991</v>
      </c>
      <c r="E10" s="461">
        <v>4472.7869999999994</v>
      </c>
      <c r="F10" s="462">
        <v>116386.788</v>
      </c>
      <c r="G10" s="460">
        <v>30978.332000000002</v>
      </c>
      <c r="H10" s="461">
        <v>4275.8530000000001</v>
      </c>
      <c r="I10" s="462">
        <v>22170.901000000002</v>
      </c>
      <c r="J10" s="460">
        <v>60269.056000000004</v>
      </c>
      <c r="K10" s="461">
        <v>0.151</v>
      </c>
      <c r="L10" s="462">
        <v>90311.975999999995</v>
      </c>
      <c r="M10" s="460">
        <v>4120.5340000000006</v>
      </c>
      <c r="N10" s="461">
        <v>196.78300000000002</v>
      </c>
      <c r="O10" s="463">
        <v>3903.9110000000001</v>
      </c>
    </row>
    <row r="11" spans="1:28" ht="12.75" customHeight="1">
      <c r="A11" s="1599">
        <v>40724</v>
      </c>
      <c r="B11" s="450" t="s">
        <v>494</v>
      </c>
      <c r="C11" s="454">
        <v>75242.630999999994</v>
      </c>
      <c r="D11" s="464">
        <v>42586.885999999999</v>
      </c>
      <c r="E11" s="452">
        <v>1.5409999999999999</v>
      </c>
      <c r="F11" s="453">
        <v>32654.204000000002</v>
      </c>
      <c r="G11" s="464">
        <v>21677.967000000001</v>
      </c>
      <c r="H11" s="465">
        <v>1.5409999999999999</v>
      </c>
      <c r="I11" s="455">
        <v>12201.576999999999</v>
      </c>
      <c r="J11" s="454">
        <v>17975.059000000001</v>
      </c>
      <c r="K11" s="452">
        <v>0</v>
      </c>
      <c r="L11" s="455">
        <v>18566.191999999999</v>
      </c>
      <c r="M11" s="464">
        <v>2933.86</v>
      </c>
      <c r="N11" s="465">
        <v>0</v>
      </c>
      <c r="O11" s="453">
        <v>1886.4349999999999</v>
      </c>
    </row>
    <row r="12" spans="1:28" ht="29.25" customHeight="1">
      <c r="A12" s="1600"/>
      <c r="B12" s="456" t="s">
        <v>495</v>
      </c>
      <c r="C12" s="454">
        <v>107635.557</v>
      </c>
      <c r="D12" s="464">
        <v>42327.913</v>
      </c>
      <c r="E12" s="452">
        <v>1587.153</v>
      </c>
      <c r="F12" s="453">
        <v>63720.490999999995</v>
      </c>
      <c r="G12" s="454">
        <v>10139.513000000001</v>
      </c>
      <c r="H12" s="457">
        <v>1391.05</v>
      </c>
      <c r="I12" s="455">
        <v>8274.98</v>
      </c>
      <c r="J12" s="454">
        <v>30820.1</v>
      </c>
      <c r="K12" s="452">
        <v>3.49</v>
      </c>
      <c r="L12" s="455">
        <v>54574.902000000002</v>
      </c>
      <c r="M12" s="464">
        <v>1368.3</v>
      </c>
      <c r="N12" s="465">
        <v>192.613</v>
      </c>
      <c r="O12" s="308">
        <v>870.60900000000004</v>
      </c>
      <c r="P12" s="441"/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1"/>
      <c r="AB12" s="441"/>
    </row>
    <row r="13" spans="1:28" ht="29.25" customHeight="1">
      <c r="A13" s="1600"/>
      <c r="B13" s="1287" t="s">
        <v>496</v>
      </c>
      <c r="C13" s="305">
        <v>37236.146000000001</v>
      </c>
      <c r="D13" s="1285">
        <v>15956.514000000001</v>
      </c>
      <c r="E13" s="1284">
        <v>235.49800000000002</v>
      </c>
      <c r="F13" s="1286">
        <v>21044.133999999998</v>
      </c>
      <c r="G13" s="328">
        <v>1812.0640000000001</v>
      </c>
      <c r="H13" s="307">
        <v>228.46600000000001</v>
      </c>
      <c r="I13" s="1288">
        <v>310.82600000000002</v>
      </c>
      <c r="J13" s="328">
        <v>13841.098</v>
      </c>
      <c r="K13" s="307">
        <v>0</v>
      </c>
      <c r="L13" s="1289">
        <v>19712.151999999998</v>
      </c>
      <c r="M13" s="1290">
        <v>303.35199999999998</v>
      </c>
      <c r="N13" s="1291">
        <v>7.032</v>
      </c>
      <c r="O13" s="1292">
        <v>1021.1559999999999</v>
      </c>
    </row>
    <row r="14" spans="1:28" ht="13.5" thickBot="1">
      <c r="A14" s="1601"/>
      <c r="B14" s="1293" t="s">
        <v>497</v>
      </c>
      <c r="C14" s="1294">
        <v>220114.334</v>
      </c>
      <c r="D14" s="1294">
        <v>100871.31299999999</v>
      </c>
      <c r="E14" s="1295">
        <v>1824.192</v>
      </c>
      <c r="F14" s="1296">
        <v>117418.829</v>
      </c>
      <c r="G14" s="1297">
        <v>33629.544000000002</v>
      </c>
      <c r="H14" s="1298">
        <v>1621.0569999999998</v>
      </c>
      <c r="I14" s="1296">
        <v>20787.383000000002</v>
      </c>
      <c r="J14" s="1297">
        <v>62636.256999999998</v>
      </c>
      <c r="K14" s="1298">
        <v>3.49</v>
      </c>
      <c r="L14" s="1296">
        <v>92853.245999999999</v>
      </c>
      <c r="M14" s="1297">
        <v>4605.5119999999997</v>
      </c>
      <c r="N14" s="1295">
        <v>199.64500000000001</v>
      </c>
      <c r="O14" s="1299">
        <v>3778.2</v>
      </c>
    </row>
    <row r="15" spans="1:28" ht="26.25" customHeight="1">
      <c r="A15" s="1602" t="s">
        <v>498</v>
      </c>
      <c r="B15" s="467" t="s">
        <v>499</v>
      </c>
      <c r="C15" s="468">
        <v>3886.8370000000286</v>
      </c>
      <c r="D15" s="468">
        <v>5503.3910000000033</v>
      </c>
      <c r="E15" s="335">
        <v>-2648.5949999999993</v>
      </c>
      <c r="F15" s="469">
        <v>1032.0409999999974</v>
      </c>
      <c r="G15" s="334">
        <v>2651.2119999999995</v>
      </c>
      <c r="H15" s="470">
        <v>-2654.7960000000003</v>
      </c>
      <c r="I15" s="469">
        <v>-1383.518</v>
      </c>
      <c r="J15" s="334">
        <v>2367.2009999999937</v>
      </c>
      <c r="K15" s="471">
        <v>3.3390000000000004</v>
      </c>
      <c r="L15" s="470">
        <v>2541.2700000000041</v>
      </c>
      <c r="M15" s="334">
        <v>484.97799999999916</v>
      </c>
      <c r="N15" s="471">
        <v>2.8619999999999948</v>
      </c>
      <c r="O15" s="472">
        <v>-125.71100000000024</v>
      </c>
    </row>
    <row r="16" spans="1:28" ht="15" customHeight="1">
      <c r="A16" s="1603"/>
      <c r="B16" s="456" t="s">
        <v>474</v>
      </c>
      <c r="C16" s="473">
        <v>1.7975683268442167E-2</v>
      </c>
      <c r="D16" s="474">
        <v>5.770694049514892E-2</v>
      </c>
      <c r="E16" s="475">
        <v>-0.59215764130954585</v>
      </c>
      <c r="F16" s="476">
        <v>8.8673381037029514E-3</v>
      </c>
      <c r="G16" s="477">
        <v>8.5582787349557723E-2</v>
      </c>
      <c r="H16" s="478">
        <v>-0.62088102654604826</v>
      </c>
      <c r="I16" s="476">
        <v>-6.2402425593799722E-2</v>
      </c>
      <c r="J16" s="477">
        <v>3.9277220469489241E-2</v>
      </c>
      <c r="K16" s="479">
        <v>22.112582781456958</v>
      </c>
      <c r="L16" s="480">
        <v>2.8138793021204676E-2</v>
      </c>
      <c r="M16" s="474">
        <v>0.11769785178328807</v>
      </c>
      <c r="N16" s="475">
        <v>1.4543939263046068E-2</v>
      </c>
      <c r="O16" s="476">
        <v>-3.220129762179523E-2</v>
      </c>
    </row>
    <row r="17" spans="1:18" ht="18" customHeight="1" thickBot="1">
      <c r="A17" s="1604"/>
      <c r="B17" s="466" t="s">
        <v>475</v>
      </c>
      <c r="C17" s="481"/>
      <c r="D17" s="346">
        <v>1.4159047575187647</v>
      </c>
      <c r="E17" s="347">
        <v>-0.68142682597700388</v>
      </c>
      <c r="F17" s="482">
        <v>0.26552206845823217</v>
      </c>
      <c r="G17" s="346">
        <v>0.68210012408546594</v>
      </c>
      <c r="H17" s="347">
        <v>-0.68302221060465895</v>
      </c>
      <c r="I17" s="482">
        <v>-0.35594958059727994</v>
      </c>
      <c r="J17" s="346">
        <v>0.60903017029012951</v>
      </c>
      <c r="K17" s="347">
        <v>8.5905326104489992E-4</v>
      </c>
      <c r="L17" s="349">
        <v>0.65381439972913336</v>
      </c>
      <c r="M17" s="346">
        <v>0.12477446314316643</v>
      </c>
      <c r="N17" s="347">
        <v>7.3633136660991279E-4</v>
      </c>
      <c r="O17" s="349">
        <v>-3.2342750673619532E-2</v>
      </c>
      <c r="R17" s="441"/>
    </row>
    <row r="18" spans="1:18">
      <c r="I18" s="483"/>
      <c r="L18" s="484"/>
    </row>
    <row r="19" spans="1:18">
      <c r="C19" s="485"/>
      <c r="F19" s="441"/>
      <c r="G19" s="485"/>
      <c r="H19" s="485"/>
      <c r="I19" s="486"/>
      <c r="J19" s="485"/>
      <c r="L19" s="441"/>
    </row>
    <row r="20" spans="1:18">
      <c r="F20" s="441"/>
      <c r="G20" s="485"/>
      <c r="H20" s="486"/>
      <c r="I20" s="441"/>
      <c r="J20" s="485"/>
      <c r="L20" s="441"/>
    </row>
    <row r="21" spans="1:18">
      <c r="C21" s="485"/>
      <c r="D21" s="485"/>
      <c r="F21" s="487"/>
      <c r="G21" s="485"/>
      <c r="I21" s="487"/>
      <c r="J21" s="487"/>
      <c r="L21" s="487"/>
      <c r="O21" s="485"/>
    </row>
    <row r="22" spans="1:18">
      <c r="B22" s="441"/>
      <c r="C22" s="485"/>
      <c r="D22" s="485"/>
      <c r="F22" s="487"/>
      <c r="G22" s="486"/>
      <c r="H22" s="485"/>
      <c r="I22" s="487"/>
      <c r="J22" s="488"/>
      <c r="K22" s="485"/>
      <c r="L22" s="489"/>
      <c r="M22" s="485"/>
      <c r="N22" s="485"/>
      <c r="O22" s="485"/>
    </row>
    <row r="23" spans="1:18">
      <c r="C23" s="485"/>
      <c r="D23" s="486"/>
      <c r="E23" s="485"/>
      <c r="F23" s="489"/>
      <c r="G23" s="485"/>
      <c r="H23" s="485"/>
      <c r="I23" s="487"/>
      <c r="J23" s="490"/>
      <c r="K23" s="485"/>
      <c r="L23" s="487"/>
      <c r="M23" s="485"/>
      <c r="N23" s="485"/>
      <c r="O23" s="485"/>
    </row>
    <row r="24" spans="1:18">
      <c r="A24" s="485"/>
      <c r="C24" s="485"/>
      <c r="D24" s="485"/>
      <c r="E24" s="485"/>
      <c r="F24" s="487"/>
      <c r="G24" s="485"/>
      <c r="H24" s="485"/>
      <c r="I24" s="487"/>
      <c r="J24" s="490"/>
      <c r="K24" s="485"/>
      <c r="L24" s="487"/>
      <c r="M24" s="485"/>
      <c r="N24" s="485"/>
      <c r="O24" s="485"/>
    </row>
    <row r="25" spans="1:18">
      <c r="A25" s="485"/>
      <c r="C25" s="485"/>
      <c r="D25" s="487"/>
      <c r="E25" s="485"/>
      <c r="F25" s="487"/>
      <c r="G25" s="485"/>
      <c r="H25" s="485"/>
      <c r="I25" s="487"/>
      <c r="J25" s="485"/>
      <c r="K25" s="485"/>
      <c r="L25" s="487"/>
      <c r="M25" s="485"/>
      <c r="N25" s="485"/>
      <c r="O25" s="487"/>
    </row>
    <row r="26" spans="1:18">
      <c r="A26" s="485"/>
      <c r="C26" s="485"/>
      <c r="D26" s="486"/>
      <c r="E26" s="485"/>
      <c r="F26" s="489"/>
      <c r="G26" s="486"/>
      <c r="H26" s="485"/>
      <c r="I26" s="487"/>
      <c r="J26" s="486"/>
      <c r="K26" s="485"/>
      <c r="L26" s="487"/>
      <c r="M26" s="485"/>
      <c r="N26" s="485"/>
      <c r="O26" s="485"/>
    </row>
    <row r="27" spans="1:18">
      <c r="A27" s="485"/>
      <c r="C27" s="485"/>
      <c r="D27" s="491"/>
      <c r="E27" s="485"/>
      <c r="F27" s="489"/>
      <c r="G27" s="489"/>
      <c r="H27" s="485"/>
      <c r="I27" s="489"/>
      <c r="J27" s="491"/>
      <c r="K27" s="492"/>
      <c r="L27" s="493"/>
      <c r="M27" s="486"/>
      <c r="N27" s="485"/>
      <c r="O27" s="485"/>
    </row>
    <row r="28" spans="1:18">
      <c r="C28" s="488"/>
      <c r="D28" s="494"/>
      <c r="E28" s="488"/>
      <c r="F28" s="495"/>
      <c r="G28" s="491"/>
      <c r="H28" s="440"/>
      <c r="I28" s="441"/>
      <c r="J28" s="491"/>
      <c r="K28" s="440"/>
      <c r="L28" s="491"/>
      <c r="M28" s="486"/>
    </row>
    <row r="29" spans="1:18">
      <c r="C29" s="488"/>
      <c r="D29" s="494"/>
      <c r="E29" s="488"/>
      <c r="F29" s="495"/>
      <c r="G29" s="491"/>
      <c r="H29" s="440"/>
      <c r="J29" s="491"/>
      <c r="K29" s="496"/>
      <c r="L29" s="440"/>
    </row>
    <row r="30" spans="1:18">
      <c r="C30" s="488"/>
      <c r="D30" s="494"/>
      <c r="E30" s="488"/>
      <c r="F30" s="495"/>
      <c r="G30" s="497"/>
      <c r="H30" s="496"/>
      <c r="J30" s="440"/>
      <c r="K30" s="440"/>
      <c r="L30" s="440"/>
    </row>
    <row r="31" spans="1:18">
      <c r="F31" s="440"/>
      <c r="G31" s="440"/>
      <c r="H31" s="440"/>
      <c r="I31" s="485"/>
      <c r="J31" s="492"/>
      <c r="K31" s="440"/>
      <c r="L31" s="440"/>
    </row>
    <row r="32" spans="1:18">
      <c r="I32" s="485"/>
      <c r="J32" s="492"/>
      <c r="K32" s="440"/>
      <c r="L32" s="440"/>
    </row>
    <row r="33" spans="2:10">
      <c r="I33" s="485"/>
      <c r="J33" s="485"/>
    </row>
    <row r="34" spans="2:10">
      <c r="C34" s="441"/>
      <c r="H34" s="441"/>
    </row>
    <row r="38" spans="2:10">
      <c r="G38" s="441"/>
    </row>
    <row r="39" spans="2:10">
      <c r="B39" s="441"/>
    </row>
    <row r="42" spans="2:10">
      <c r="B42" s="441"/>
    </row>
  </sheetData>
  <mergeCells count="13">
    <mergeCell ref="M5:O5"/>
    <mergeCell ref="A11:A14"/>
    <mergeCell ref="A15:A17"/>
    <mergeCell ref="N1:O1"/>
    <mergeCell ref="A7:A10"/>
    <mergeCell ref="A2:O2"/>
    <mergeCell ref="M4:O4"/>
    <mergeCell ref="A5:A6"/>
    <mergeCell ref="B5:B6"/>
    <mergeCell ref="C5:C6"/>
    <mergeCell ref="D5:F5"/>
    <mergeCell ref="G5:I5"/>
    <mergeCell ref="J5:L5"/>
  </mergeCells>
  <pageMargins left="0.7" right="0.7" top="0.75" bottom="0.75" header="0.3" footer="0.3"/>
  <pageSetup paperSize="9" scale="74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1"/>
  <sheetViews>
    <sheetView workbookViewId="0">
      <selection activeCell="AK24" sqref="AK24"/>
    </sheetView>
  </sheetViews>
  <sheetFormatPr defaultRowHeight="12.75"/>
  <cols>
    <col min="1" max="1" width="7" style="439" customWidth="1"/>
    <col min="2" max="2" width="11.85546875" style="439" customWidth="1"/>
    <col min="3" max="3" width="8.42578125" style="439" customWidth="1"/>
    <col min="4" max="4" width="9.28515625" style="439" customWidth="1"/>
    <col min="5" max="5" width="10.140625" style="439" customWidth="1"/>
    <col min="6" max="6" width="8.42578125" style="439" customWidth="1"/>
    <col min="7" max="7" width="8.85546875" style="439" customWidth="1"/>
    <col min="8" max="8" width="9.140625" style="439" customWidth="1"/>
    <col min="9" max="9" width="8.140625" style="439" customWidth="1"/>
    <col min="10" max="10" width="8.85546875" style="439" customWidth="1"/>
    <col min="11" max="11" width="9.42578125" style="439" customWidth="1"/>
    <col min="12" max="12" width="8.140625" style="439" customWidth="1"/>
    <col min="13" max="13" width="9.140625" style="439" customWidth="1"/>
    <col min="14" max="14" width="9.85546875" style="439" customWidth="1"/>
    <col min="15" max="15" width="8" style="439" customWidth="1"/>
    <col min="16" max="16" width="9" style="439" customWidth="1"/>
    <col min="17" max="17" width="9.85546875" style="439" customWidth="1"/>
    <col min="18" max="18" width="8" style="439" customWidth="1"/>
    <col min="19" max="19" width="8.85546875" style="439" customWidth="1"/>
    <col min="20" max="20" width="9.7109375" style="439" customWidth="1"/>
    <col min="21" max="21" width="8.140625" style="439" customWidth="1"/>
    <col min="22" max="22" width="10.140625" style="439" bestFit="1" customWidth="1"/>
    <col min="23" max="23" width="9.140625" style="439"/>
    <col min="24" max="24" width="10.140625" style="439" bestFit="1" customWidth="1"/>
    <col min="25" max="25" width="8.85546875" style="439" customWidth="1"/>
    <col min="26" max="26" width="9.140625" style="439"/>
    <col min="27" max="27" width="8.28515625" style="439" customWidth="1"/>
    <col min="28" max="29" width="9.140625" style="439"/>
    <col min="30" max="30" width="8.28515625" style="439" customWidth="1"/>
    <col min="31" max="31" width="9.140625" style="439"/>
    <col min="32" max="32" width="10.140625" style="439" customWidth="1"/>
    <col min="33" max="33" width="8.28515625" style="439" customWidth="1"/>
    <col min="34" max="35" width="9.140625" style="439"/>
    <col min="36" max="36" width="7.85546875" style="439" customWidth="1"/>
    <col min="37" max="37" width="9.28515625" style="439" customWidth="1"/>
    <col min="38" max="38" width="9.140625" style="439"/>
    <col min="39" max="39" width="8" style="439" customWidth="1"/>
    <col min="40" max="16384" width="9.140625" style="439"/>
  </cols>
  <sheetData>
    <row r="1" spans="1:39">
      <c r="A1" s="440"/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AL1" s="1619" t="s">
        <v>502</v>
      </c>
      <c r="AM1" s="1619"/>
    </row>
    <row r="2" spans="1:39">
      <c r="A2" s="442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1605"/>
      <c r="T2" s="1605"/>
      <c r="U2" s="1605"/>
    </row>
    <row r="3" spans="1:39" ht="14.25" customHeight="1">
      <c r="A3" s="1558" t="s">
        <v>501</v>
      </c>
      <c r="B3" s="1558"/>
      <c r="C3" s="1558"/>
      <c r="D3" s="1558"/>
      <c r="E3" s="1558"/>
      <c r="F3" s="1558"/>
      <c r="G3" s="1558"/>
      <c r="H3" s="1558"/>
      <c r="I3" s="1558"/>
      <c r="J3" s="1558"/>
      <c r="K3" s="1558"/>
      <c r="L3" s="1558"/>
      <c r="M3" s="1558"/>
      <c r="N3" s="1558"/>
      <c r="O3" s="1558"/>
      <c r="P3" s="1558"/>
      <c r="Q3" s="1558"/>
      <c r="R3" s="1558"/>
      <c r="S3" s="1558"/>
      <c r="T3" s="1558"/>
      <c r="U3" s="1558"/>
      <c r="V3" s="1558"/>
      <c r="W3" s="1558"/>
      <c r="X3" s="1558"/>
      <c r="Y3" s="1558"/>
      <c r="Z3" s="1558"/>
      <c r="AA3" s="1558"/>
      <c r="AB3" s="1558"/>
      <c r="AC3" s="1558"/>
      <c r="AD3" s="1558"/>
      <c r="AE3" s="1558"/>
      <c r="AF3" s="1558"/>
      <c r="AG3" s="1558"/>
      <c r="AH3" s="1558"/>
      <c r="AI3" s="1558"/>
      <c r="AJ3" s="1558"/>
      <c r="AK3" s="1558"/>
      <c r="AL3" s="1558"/>
      <c r="AM3" s="1558"/>
    </row>
    <row r="4" spans="1:39">
      <c r="A4" s="884"/>
      <c r="B4" s="884"/>
      <c r="C4" s="884"/>
      <c r="D4" s="884"/>
      <c r="E4" s="884"/>
      <c r="F4" s="884"/>
      <c r="G4" s="884"/>
      <c r="H4" s="884"/>
      <c r="I4" s="884"/>
      <c r="J4" s="884"/>
      <c r="K4" s="884"/>
      <c r="L4" s="884"/>
      <c r="M4" s="884"/>
      <c r="N4" s="884"/>
      <c r="O4" s="884"/>
      <c r="P4" s="884"/>
      <c r="Q4" s="884"/>
      <c r="R4" s="884"/>
      <c r="S4" s="884"/>
      <c r="T4" s="884"/>
      <c r="U4" s="884"/>
    </row>
    <row r="5" spans="1:39" ht="13.5" thickBot="1">
      <c r="A5" s="443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1621"/>
      <c r="T5" s="1621"/>
      <c r="U5" s="1621"/>
      <c r="AK5" s="1620" t="s">
        <v>1</v>
      </c>
      <c r="AL5" s="1620"/>
      <c r="AM5" s="1620"/>
    </row>
    <row r="6" spans="1:39" ht="15" customHeight="1" thickBot="1">
      <c r="A6" s="1593" t="s">
        <v>457</v>
      </c>
      <c r="B6" s="1593" t="s">
        <v>458</v>
      </c>
      <c r="C6" s="1595" t="s">
        <v>6</v>
      </c>
      <c r="D6" s="1616" t="s">
        <v>6</v>
      </c>
      <c r="E6" s="1617"/>
      <c r="F6" s="1617"/>
      <c r="G6" s="1617"/>
      <c r="H6" s="1617"/>
      <c r="I6" s="1617"/>
      <c r="J6" s="1617"/>
      <c r="K6" s="1617"/>
      <c r="L6" s="1617"/>
      <c r="M6" s="1616" t="s">
        <v>459</v>
      </c>
      <c r="N6" s="1617"/>
      <c r="O6" s="1617"/>
      <c r="P6" s="1617"/>
      <c r="Q6" s="1617"/>
      <c r="R6" s="1617"/>
      <c r="S6" s="1617"/>
      <c r="T6" s="1617"/>
      <c r="U6" s="1617"/>
      <c r="V6" s="1616" t="s">
        <v>493</v>
      </c>
      <c r="W6" s="1617"/>
      <c r="X6" s="1617"/>
      <c r="Y6" s="1617"/>
      <c r="Z6" s="1617"/>
      <c r="AA6" s="1617"/>
      <c r="AB6" s="1617"/>
      <c r="AC6" s="1617"/>
      <c r="AD6" s="1618"/>
      <c r="AE6" s="1616" t="s">
        <v>460</v>
      </c>
      <c r="AF6" s="1617"/>
      <c r="AG6" s="1617"/>
      <c r="AH6" s="1617"/>
      <c r="AI6" s="1617"/>
      <c r="AJ6" s="1617"/>
      <c r="AK6" s="1617"/>
      <c r="AL6" s="1617"/>
      <c r="AM6" s="1618"/>
    </row>
    <row r="7" spans="1:39" ht="15" customHeight="1">
      <c r="A7" s="1594"/>
      <c r="B7" s="1594"/>
      <c r="C7" s="1596"/>
      <c r="D7" s="1610" t="s">
        <v>478</v>
      </c>
      <c r="E7" s="1611"/>
      <c r="F7" s="1612"/>
      <c r="G7" s="1608" t="s">
        <v>479</v>
      </c>
      <c r="H7" s="1608"/>
      <c r="I7" s="1609"/>
      <c r="J7" s="1608" t="s">
        <v>480</v>
      </c>
      <c r="K7" s="1608"/>
      <c r="L7" s="1608"/>
      <c r="M7" s="1610" t="s">
        <v>478</v>
      </c>
      <c r="N7" s="1611"/>
      <c r="O7" s="1612"/>
      <c r="P7" s="1608" t="s">
        <v>479</v>
      </c>
      <c r="Q7" s="1608"/>
      <c r="R7" s="1609"/>
      <c r="S7" s="1608" t="s">
        <v>480</v>
      </c>
      <c r="T7" s="1608"/>
      <c r="U7" s="1609"/>
      <c r="V7" s="1610" t="s">
        <v>478</v>
      </c>
      <c r="W7" s="1611"/>
      <c r="X7" s="1612"/>
      <c r="Y7" s="1608" t="s">
        <v>479</v>
      </c>
      <c r="Z7" s="1608"/>
      <c r="AA7" s="1609"/>
      <c r="AB7" s="1608" t="s">
        <v>480</v>
      </c>
      <c r="AC7" s="1608"/>
      <c r="AD7" s="1609"/>
      <c r="AE7" s="1610" t="s">
        <v>478</v>
      </c>
      <c r="AF7" s="1611"/>
      <c r="AG7" s="1612"/>
      <c r="AH7" s="1608" t="s">
        <v>479</v>
      </c>
      <c r="AI7" s="1608"/>
      <c r="AJ7" s="1609"/>
      <c r="AK7" s="1608" t="s">
        <v>480</v>
      </c>
      <c r="AL7" s="1608"/>
      <c r="AM7" s="1609"/>
    </row>
    <row r="8" spans="1:39" ht="35.25" customHeight="1" thickBot="1">
      <c r="A8" s="1607"/>
      <c r="B8" s="1594"/>
      <c r="C8" s="1596"/>
      <c r="D8" s="1018" t="s">
        <v>461</v>
      </c>
      <c r="E8" s="1019" t="s">
        <v>462</v>
      </c>
      <c r="F8" s="1020" t="s">
        <v>463</v>
      </c>
      <c r="G8" s="1021" t="s">
        <v>461</v>
      </c>
      <c r="H8" s="1021" t="s">
        <v>462</v>
      </c>
      <c r="I8" s="1022" t="s">
        <v>463</v>
      </c>
      <c r="J8" s="1021" t="s">
        <v>461</v>
      </c>
      <c r="K8" s="1019" t="s">
        <v>462</v>
      </c>
      <c r="L8" s="1023" t="s">
        <v>463</v>
      </c>
      <c r="M8" s="1018" t="s">
        <v>461</v>
      </c>
      <c r="N8" s="1019" t="s">
        <v>462</v>
      </c>
      <c r="O8" s="1024" t="s">
        <v>463</v>
      </c>
      <c r="P8" s="1025" t="s">
        <v>461</v>
      </c>
      <c r="Q8" s="1026" t="s">
        <v>462</v>
      </c>
      <c r="R8" s="1027" t="s">
        <v>463</v>
      </c>
      <c r="S8" s="1025" t="s">
        <v>461</v>
      </c>
      <c r="T8" s="1026" t="s">
        <v>462</v>
      </c>
      <c r="U8" s="1027" t="s">
        <v>463</v>
      </c>
      <c r="V8" s="1025" t="s">
        <v>461</v>
      </c>
      <c r="W8" s="1026" t="s">
        <v>462</v>
      </c>
      <c r="X8" s="1024" t="s">
        <v>463</v>
      </c>
      <c r="Y8" s="1025" t="s">
        <v>461</v>
      </c>
      <c r="Z8" s="1028" t="s">
        <v>462</v>
      </c>
      <c r="AA8" s="1027" t="s">
        <v>463</v>
      </c>
      <c r="AB8" s="1025" t="s">
        <v>461</v>
      </c>
      <c r="AC8" s="1026" t="s">
        <v>462</v>
      </c>
      <c r="AD8" s="1027" t="s">
        <v>463</v>
      </c>
      <c r="AE8" s="1025" t="s">
        <v>461</v>
      </c>
      <c r="AF8" s="1026" t="s">
        <v>462</v>
      </c>
      <c r="AG8" s="1020" t="s">
        <v>463</v>
      </c>
      <c r="AH8" s="1025" t="s">
        <v>461</v>
      </c>
      <c r="AI8" s="1028" t="s">
        <v>462</v>
      </c>
      <c r="AJ8" s="1027" t="s">
        <v>463</v>
      </c>
      <c r="AK8" s="1025" t="s">
        <v>461</v>
      </c>
      <c r="AL8" s="1026" t="s">
        <v>462</v>
      </c>
      <c r="AM8" s="1027" t="s">
        <v>463</v>
      </c>
    </row>
    <row r="9" spans="1:39" ht="30.75" customHeight="1">
      <c r="A9" s="1613">
        <v>40633</v>
      </c>
      <c r="B9" s="450" t="s">
        <v>494</v>
      </c>
      <c r="C9" s="320">
        <v>70408.752999999997</v>
      </c>
      <c r="D9" s="498">
        <v>27968.307000000001</v>
      </c>
      <c r="E9" s="499">
        <v>0</v>
      </c>
      <c r="F9" s="500">
        <v>22597.594000000001</v>
      </c>
      <c r="G9" s="501">
        <v>9334.2610000000004</v>
      </c>
      <c r="H9" s="501">
        <v>0</v>
      </c>
      <c r="I9" s="502">
        <v>8222.5249999999996</v>
      </c>
      <c r="J9" s="501">
        <v>1663.8530000000001</v>
      </c>
      <c r="K9" s="499">
        <v>0</v>
      </c>
      <c r="L9" s="503">
        <v>622.21299999999997</v>
      </c>
      <c r="M9" s="498">
        <v>13580.636</v>
      </c>
      <c r="N9" s="499">
        <v>0</v>
      </c>
      <c r="O9" s="504">
        <v>7851.049</v>
      </c>
      <c r="P9" s="505">
        <v>5334.7280000000001</v>
      </c>
      <c r="Q9" s="505">
        <v>0</v>
      </c>
      <c r="R9" s="506">
        <v>3638.2669999999998</v>
      </c>
      <c r="S9" s="505">
        <v>1025.037</v>
      </c>
      <c r="T9" s="507">
        <v>0</v>
      </c>
      <c r="U9" s="506">
        <v>103.559</v>
      </c>
      <c r="V9" s="508">
        <v>12240.115</v>
      </c>
      <c r="W9" s="507">
        <v>0</v>
      </c>
      <c r="X9" s="504">
        <v>13519.561</v>
      </c>
      <c r="Y9" s="505">
        <v>3665.9450000000002</v>
      </c>
      <c r="Z9" s="505">
        <v>0</v>
      </c>
      <c r="AA9" s="506">
        <v>4121.9369999999999</v>
      </c>
      <c r="AB9" s="505">
        <v>543.00800000000004</v>
      </c>
      <c r="AC9" s="507">
        <v>0</v>
      </c>
      <c r="AD9" s="506">
        <v>338.84199999999998</v>
      </c>
      <c r="AE9" s="508">
        <v>2147.556</v>
      </c>
      <c r="AF9" s="507">
        <v>0</v>
      </c>
      <c r="AG9" s="500">
        <v>1226.9839999999999</v>
      </c>
      <c r="AH9" s="505">
        <v>333.58800000000002</v>
      </c>
      <c r="AI9" s="505">
        <v>0</v>
      </c>
      <c r="AJ9" s="506">
        <v>462.32100000000003</v>
      </c>
      <c r="AK9" s="505">
        <v>95.808000000000007</v>
      </c>
      <c r="AL9" s="507">
        <v>0</v>
      </c>
      <c r="AM9" s="500">
        <v>179.81200000000001</v>
      </c>
    </row>
    <row r="10" spans="1:39" ht="39.75" customHeight="1">
      <c r="A10" s="1614"/>
      <c r="B10" s="456" t="s">
        <v>495</v>
      </c>
      <c r="C10" s="509">
        <v>110651.545</v>
      </c>
      <c r="D10" s="510">
        <v>31789.089</v>
      </c>
      <c r="E10" s="511">
        <v>1523.4459999999999</v>
      </c>
      <c r="F10" s="512">
        <v>47336.58</v>
      </c>
      <c r="G10" s="513">
        <v>7902.0529999999999</v>
      </c>
      <c r="H10" s="513">
        <v>2258.078</v>
      </c>
      <c r="I10" s="514">
        <v>16372.884</v>
      </c>
      <c r="J10" s="513">
        <v>1934.6279999999999</v>
      </c>
      <c r="K10" s="511">
        <v>429.67</v>
      </c>
      <c r="L10" s="515">
        <v>1105.117</v>
      </c>
      <c r="M10" s="510">
        <v>6871.942</v>
      </c>
      <c r="N10" s="511">
        <v>1478.546</v>
      </c>
      <c r="O10" s="512">
        <v>3867.0569999999998</v>
      </c>
      <c r="P10" s="513">
        <v>2035.2560000000001</v>
      </c>
      <c r="Q10" s="513">
        <v>2215.14</v>
      </c>
      <c r="R10" s="514">
        <v>6221.232</v>
      </c>
      <c r="S10" s="513">
        <v>639.12199999999996</v>
      </c>
      <c r="T10" s="511">
        <v>327.59300000000002</v>
      </c>
      <c r="U10" s="514">
        <v>127.339</v>
      </c>
      <c r="V10" s="510">
        <v>24049.945</v>
      </c>
      <c r="W10" s="511">
        <v>0</v>
      </c>
      <c r="X10" s="512">
        <v>42744.934999999998</v>
      </c>
      <c r="Y10" s="513">
        <v>5579.6260000000002</v>
      </c>
      <c r="Z10" s="513">
        <v>0</v>
      </c>
      <c r="AA10" s="514">
        <v>9785.2099999999991</v>
      </c>
      <c r="AB10" s="513">
        <v>1201.1189999999999</v>
      </c>
      <c r="AC10" s="511">
        <v>0.151</v>
      </c>
      <c r="AD10" s="514">
        <v>926.33600000000001</v>
      </c>
      <c r="AE10" s="510">
        <v>867.202</v>
      </c>
      <c r="AF10" s="511">
        <v>44.9</v>
      </c>
      <c r="AG10" s="512">
        <v>724.58799999999997</v>
      </c>
      <c r="AH10" s="513">
        <v>287.17099999999999</v>
      </c>
      <c r="AI10" s="513">
        <v>42.938000000000002</v>
      </c>
      <c r="AJ10" s="514">
        <v>366.44200000000001</v>
      </c>
      <c r="AK10" s="513">
        <v>94.387</v>
      </c>
      <c r="AL10" s="511">
        <v>101.926</v>
      </c>
      <c r="AM10" s="512">
        <v>51.442</v>
      </c>
    </row>
    <row r="11" spans="1:39" ht="39" customHeight="1" thickBot="1">
      <c r="A11" s="1614"/>
      <c r="B11" s="466" t="s">
        <v>496</v>
      </c>
      <c r="C11" s="312">
        <v>35167.199000000008</v>
      </c>
      <c r="D11" s="516">
        <v>10980.137000000001</v>
      </c>
      <c r="E11" s="517">
        <v>135.04900000000001</v>
      </c>
      <c r="F11" s="518">
        <v>13831.983</v>
      </c>
      <c r="G11" s="519">
        <v>3356.3789999999999</v>
      </c>
      <c r="H11" s="519">
        <v>126.544</v>
      </c>
      <c r="I11" s="520">
        <v>6138.5010000000002</v>
      </c>
      <c r="J11" s="519">
        <v>439.21499999999997</v>
      </c>
      <c r="K11" s="521">
        <v>0</v>
      </c>
      <c r="L11" s="522">
        <v>159.39099999999999</v>
      </c>
      <c r="M11" s="516">
        <v>986.154</v>
      </c>
      <c r="N11" s="521">
        <v>128.03</v>
      </c>
      <c r="O11" s="518">
        <v>154.30099999999999</v>
      </c>
      <c r="P11" s="516">
        <v>494.53800000000001</v>
      </c>
      <c r="Q11" s="519">
        <v>126.544</v>
      </c>
      <c r="R11" s="520">
        <v>201.887</v>
      </c>
      <c r="S11" s="519">
        <v>10.919</v>
      </c>
      <c r="T11" s="521">
        <v>0</v>
      </c>
      <c r="U11" s="520">
        <v>6.21</v>
      </c>
      <c r="V11" s="516">
        <v>9746.2610000000004</v>
      </c>
      <c r="W11" s="521">
        <v>0</v>
      </c>
      <c r="X11" s="518">
        <v>13068.993</v>
      </c>
      <c r="Y11" s="516">
        <v>2835.7489999999998</v>
      </c>
      <c r="Z11" s="519">
        <v>0</v>
      </c>
      <c r="AA11" s="520">
        <v>5675.973</v>
      </c>
      <c r="AB11" s="519">
        <v>407.28800000000001</v>
      </c>
      <c r="AC11" s="521">
        <v>0</v>
      </c>
      <c r="AD11" s="520">
        <v>130.18899999999999</v>
      </c>
      <c r="AE11" s="516">
        <v>247.72200000000001</v>
      </c>
      <c r="AF11" s="521">
        <v>7.0190000000000001</v>
      </c>
      <c r="AG11" s="518">
        <v>608.68899999999996</v>
      </c>
      <c r="AH11" s="516">
        <v>26.091999999999999</v>
      </c>
      <c r="AI11" s="519">
        <v>0</v>
      </c>
      <c r="AJ11" s="520">
        <v>260.64100000000002</v>
      </c>
      <c r="AK11" s="519">
        <v>21.007999999999999</v>
      </c>
      <c r="AL11" s="521">
        <v>0</v>
      </c>
      <c r="AM11" s="518">
        <v>22.992000000000001</v>
      </c>
    </row>
    <row r="12" spans="1:39" ht="28.5" customHeight="1" thickBot="1">
      <c r="A12" s="1615"/>
      <c r="B12" s="523" t="s">
        <v>497</v>
      </c>
      <c r="C12" s="524">
        <v>216227.497</v>
      </c>
      <c r="D12" s="525">
        <v>70737.532999999996</v>
      </c>
      <c r="E12" s="526">
        <v>1658.4949999999999</v>
      </c>
      <c r="F12" s="527">
        <v>83766.157000000007</v>
      </c>
      <c r="G12" s="525">
        <v>20592.692999999999</v>
      </c>
      <c r="H12" s="528">
        <v>2384.6219999999998</v>
      </c>
      <c r="I12" s="529">
        <v>30733.910000000003</v>
      </c>
      <c r="J12" s="525">
        <v>4037.6959999999999</v>
      </c>
      <c r="K12" s="526">
        <v>429.67</v>
      </c>
      <c r="L12" s="527">
        <v>1886.721</v>
      </c>
      <c r="M12" s="525">
        <v>21438.732</v>
      </c>
      <c r="N12" s="528">
        <v>1606.576</v>
      </c>
      <c r="O12" s="529">
        <v>11872.406999999999</v>
      </c>
      <c r="P12" s="525">
        <v>7864.5219999999999</v>
      </c>
      <c r="Q12" s="530">
        <v>2341.6839999999997</v>
      </c>
      <c r="R12" s="529">
        <v>10061.385999999999</v>
      </c>
      <c r="S12" s="531">
        <v>1675.078</v>
      </c>
      <c r="T12" s="532">
        <v>327.59300000000002</v>
      </c>
      <c r="U12" s="529">
        <v>237.108</v>
      </c>
      <c r="V12" s="531">
        <v>46036.320999999996</v>
      </c>
      <c r="W12" s="526">
        <v>0</v>
      </c>
      <c r="X12" s="527">
        <v>69333.489000000001</v>
      </c>
      <c r="Y12" s="525">
        <v>12081.32</v>
      </c>
      <c r="Z12" s="528">
        <v>0</v>
      </c>
      <c r="AA12" s="529">
        <v>19583.12</v>
      </c>
      <c r="AB12" s="525">
        <v>2151.415</v>
      </c>
      <c r="AC12" s="528">
        <v>0.151</v>
      </c>
      <c r="AD12" s="529">
        <v>1395.3670000000002</v>
      </c>
      <c r="AE12" s="531">
        <v>3262.48</v>
      </c>
      <c r="AF12" s="526">
        <v>51.918999999999997</v>
      </c>
      <c r="AG12" s="527">
        <v>2560.261</v>
      </c>
      <c r="AH12" s="525">
        <v>646.851</v>
      </c>
      <c r="AI12" s="526">
        <v>42.938000000000002</v>
      </c>
      <c r="AJ12" s="527">
        <v>1089.404</v>
      </c>
      <c r="AK12" s="531">
        <v>211.203</v>
      </c>
      <c r="AL12" s="526">
        <v>101.926</v>
      </c>
      <c r="AM12" s="533">
        <v>254.24600000000001</v>
      </c>
    </row>
    <row r="13" spans="1:39" ht="26.25" customHeight="1">
      <c r="A13" s="1599">
        <v>40724</v>
      </c>
      <c r="B13" s="450" t="s">
        <v>494</v>
      </c>
      <c r="C13" s="295">
        <v>75242.630999999994</v>
      </c>
      <c r="D13" s="296">
        <v>33010.832000000002</v>
      </c>
      <c r="E13" s="452">
        <v>1.5409999999999999</v>
      </c>
      <c r="F13" s="314">
        <v>26233.043000000001</v>
      </c>
      <c r="G13" s="465">
        <v>7937.848</v>
      </c>
      <c r="H13" s="452">
        <v>0</v>
      </c>
      <c r="I13" s="453">
        <v>5828.2650000000003</v>
      </c>
      <c r="J13" s="465">
        <v>1638.2059999999999</v>
      </c>
      <c r="K13" s="452">
        <v>0</v>
      </c>
      <c r="L13" s="455">
        <v>592.89599999999996</v>
      </c>
      <c r="M13" s="464">
        <v>16455.722000000002</v>
      </c>
      <c r="N13" s="452">
        <v>1.5409999999999999</v>
      </c>
      <c r="O13" s="314">
        <v>10066.977000000001</v>
      </c>
      <c r="P13" s="465">
        <v>4279.87</v>
      </c>
      <c r="Q13" s="299">
        <v>0</v>
      </c>
      <c r="R13" s="453">
        <v>2036.623</v>
      </c>
      <c r="S13" s="465">
        <v>942.375</v>
      </c>
      <c r="T13" s="452">
        <v>0</v>
      </c>
      <c r="U13" s="453">
        <v>97.977000000000004</v>
      </c>
      <c r="V13" s="464">
        <v>14096.892</v>
      </c>
      <c r="W13" s="452">
        <v>0</v>
      </c>
      <c r="X13" s="314">
        <v>14852.39</v>
      </c>
      <c r="Y13" s="465">
        <v>3298.7559999999999</v>
      </c>
      <c r="Z13" s="452">
        <v>0</v>
      </c>
      <c r="AA13" s="453">
        <v>3354.5889999999999</v>
      </c>
      <c r="AB13" s="465">
        <v>579.41099999999994</v>
      </c>
      <c r="AC13" s="452">
        <v>0</v>
      </c>
      <c r="AD13" s="453">
        <v>359.21300000000002</v>
      </c>
      <c r="AE13" s="464">
        <v>2458.2179999999998</v>
      </c>
      <c r="AF13" s="452">
        <v>0</v>
      </c>
      <c r="AG13" s="314">
        <v>1313.6759999999999</v>
      </c>
      <c r="AH13" s="465">
        <v>359.22199999999998</v>
      </c>
      <c r="AI13" s="452">
        <v>0</v>
      </c>
      <c r="AJ13" s="453">
        <v>437.053</v>
      </c>
      <c r="AK13" s="465">
        <v>116.42</v>
      </c>
      <c r="AL13" s="452">
        <v>0</v>
      </c>
      <c r="AM13" s="453">
        <v>135.70599999999999</v>
      </c>
    </row>
    <row r="14" spans="1:39" ht="41.25" customHeight="1">
      <c r="A14" s="1600"/>
      <c r="B14" s="456" t="s">
        <v>495</v>
      </c>
      <c r="C14" s="313">
        <v>107635.55699999999</v>
      </c>
      <c r="D14" s="454">
        <v>33251.343999999997</v>
      </c>
      <c r="E14" s="452">
        <v>702.93600000000004</v>
      </c>
      <c r="F14" s="453">
        <v>51525.33</v>
      </c>
      <c r="G14" s="465">
        <v>6614.6840000000002</v>
      </c>
      <c r="H14" s="452">
        <v>452.96899999999999</v>
      </c>
      <c r="I14" s="453">
        <v>10997.598</v>
      </c>
      <c r="J14" s="465">
        <v>2461.8850000000002</v>
      </c>
      <c r="K14" s="452">
        <v>431.24799999999999</v>
      </c>
      <c r="L14" s="455">
        <v>1197.5630000000001</v>
      </c>
      <c r="M14" s="454">
        <v>7735.4390000000003</v>
      </c>
      <c r="N14" s="452">
        <v>657.96199999999999</v>
      </c>
      <c r="O14" s="453">
        <v>5387.3419999999996</v>
      </c>
      <c r="P14" s="465">
        <v>1570.5519999999999</v>
      </c>
      <c r="Q14" s="452">
        <v>409.93</v>
      </c>
      <c r="R14" s="453">
        <v>2771.192</v>
      </c>
      <c r="S14" s="465">
        <v>833.52200000000005</v>
      </c>
      <c r="T14" s="452">
        <v>323.15800000000002</v>
      </c>
      <c r="U14" s="453">
        <v>116.446</v>
      </c>
      <c r="V14" s="454">
        <v>24752.184000000001</v>
      </c>
      <c r="W14" s="452">
        <v>0</v>
      </c>
      <c r="X14" s="453">
        <v>45682.587</v>
      </c>
      <c r="Y14" s="465">
        <v>4781.835</v>
      </c>
      <c r="Z14" s="452">
        <v>0</v>
      </c>
      <c r="AA14" s="453">
        <v>7872.9459999999999</v>
      </c>
      <c r="AB14" s="465">
        <v>1286.0809999999999</v>
      </c>
      <c r="AC14" s="452">
        <v>3.49</v>
      </c>
      <c r="AD14" s="453">
        <v>1019.369</v>
      </c>
      <c r="AE14" s="454">
        <v>763.721</v>
      </c>
      <c r="AF14" s="452">
        <v>44.973999999999997</v>
      </c>
      <c r="AG14" s="453">
        <v>455.40100000000001</v>
      </c>
      <c r="AH14" s="465">
        <v>262.29700000000003</v>
      </c>
      <c r="AI14" s="452">
        <v>43.039000000000001</v>
      </c>
      <c r="AJ14" s="453">
        <v>353.46</v>
      </c>
      <c r="AK14" s="465">
        <v>342.28199999999998</v>
      </c>
      <c r="AL14" s="452">
        <v>104.6</v>
      </c>
      <c r="AM14" s="453">
        <v>61.747999999999998</v>
      </c>
    </row>
    <row r="15" spans="1:39" ht="40.5" customHeight="1" thickBot="1">
      <c r="A15" s="1600"/>
      <c r="B15" s="466" t="s">
        <v>496</v>
      </c>
      <c r="C15" s="312">
        <v>37236.146000000008</v>
      </c>
      <c r="D15" s="534">
        <v>11964.102000000001</v>
      </c>
      <c r="E15" s="535">
        <v>117.876</v>
      </c>
      <c r="F15" s="536">
        <v>15811.370999999999</v>
      </c>
      <c r="G15" s="537">
        <v>3360.578</v>
      </c>
      <c r="H15" s="535">
        <v>117.622</v>
      </c>
      <c r="I15" s="536">
        <v>5014.5309999999999</v>
      </c>
      <c r="J15" s="537">
        <v>631.83399999999995</v>
      </c>
      <c r="K15" s="535">
        <v>0</v>
      </c>
      <c r="L15" s="538">
        <v>218.232</v>
      </c>
      <c r="M15" s="534">
        <v>1297.4680000000001</v>
      </c>
      <c r="N15" s="535">
        <v>110.84399999999999</v>
      </c>
      <c r="O15" s="536">
        <v>100.82899999999999</v>
      </c>
      <c r="P15" s="537">
        <v>502.29</v>
      </c>
      <c r="Q15" s="535">
        <v>117.622</v>
      </c>
      <c r="R15" s="536">
        <v>203.77600000000001</v>
      </c>
      <c r="S15" s="537">
        <v>12.305999999999999</v>
      </c>
      <c r="T15" s="535">
        <v>0</v>
      </c>
      <c r="U15" s="536">
        <v>6.2210000000000001</v>
      </c>
      <c r="V15" s="534">
        <v>10407.534</v>
      </c>
      <c r="W15" s="535">
        <v>0</v>
      </c>
      <c r="X15" s="536">
        <v>15002.11</v>
      </c>
      <c r="Y15" s="537">
        <v>2834.3890000000001</v>
      </c>
      <c r="Z15" s="535">
        <v>0</v>
      </c>
      <c r="AA15" s="536">
        <v>4508.7749999999996</v>
      </c>
      <c r="AB15" s="537">
        <v>599.17499999999995</v>
      </c>
      <c r="AC15" s="535">
        <v>0</v>
      </c>
      <c r="AD15" s="536">
        <v>201.267</v>
      </c>
      <c r="AE15" s="534">
        <v>259.10000000000002</v>
      </c>
      <c r="AF15" s="535">
        <v>7.032</v>
      </c>
      <c r="AG15" s="536">
        <v>708.43200000000002</v>
      </c>
      <c r="AH15" s="537">
        <v>23.899000000000001</v>
      </c>
      <c r="AI15" s="535">
        <v>0</v>
      </c>
      <c r="AJ15" s="536">
        <v>301.98</v>
      </c>
      <c r="AK15" s="537">
        <v>20.353000000000002</v>
      </c>
      <c r="AL15" s="535">
        <v>0</v>
      </c>
      <c r="AM15" s="536">
        <v>10.744</v>
      </c>
    </row>
    <row r="16" spans="1:39" ht="27" customHeight="1" thickBot="1">
      <c r="A16" s="1601"/>
      <c r="B16" s="459" t="s">
        <v>497</v>
      </c>
      <c r="C16" s="539">
        <v>220114.33399999997</v>
      </c>
      <c r="D16" s="540">
        <v>78226.278000000006</v>
      </c>
      <c r="E16" s="541">
        <v>822.35300000000007</v>
      </c>
      <c r="F16" s="542">
        <v>93569.744000000006</v>
      </c>
      <c r="G16" s="541">
        <v>17913.11</v>
      </c>
      <c r="H16" s="541">
        <v>570.59100000000001</v>
      </c>
      <c r="I16" s="542">
        <v>21840.394</v>
      </c>
      <c r="J16" s="541">
        <v>4731.9250000000002</v>
      </c>
      <c r="K16" s="541">
        <v>431.24799999999999</v>
      </c>
      <c r="L16" s="543">
        <v>2008.691</v>
      </c>
      <c r="M16" s="540">
        <v>25488.629000000001</v>
      </c>
      <c r="N16" s="541">
        <v>770.34699999999998</v>
      </c>
      <c r="O16" s="542">
        <v>15555.147999999999</v>
      </c>
      <c r="P16" s="541">
        <v>6352.7119999999995</v>
      </c>
      <c r="Q16" s="541">
        <v>527.55200000000002</v>
      </c>
      <c r="R16" s="542">
        <v>5011.5910000000003</v>
      </c>
      <c r="S16" s="541">
        <v>1788.203</v>
      </c>
      <c r="T16" s="541">
        <v>323.15800000000002</v>
      </c>
      <c r="U16" s="542">
        <v>220.64400000000001</v>
      </c>
      <c r="V16" s="540">
        <v>49256.61</v>
      </c>
      <c r="W16" s="541">
        <v>0</v>
      </c>
      <c r="X16" s="542">
        <v>75537.087</v>
      </c>
      <c r="Y16" s="541">
        <v>10914.98</v>
      </c>
      <c r="Z16" s="541">
        <v>0</v>
      </c>
      <c r="AA16" s="542">
        <v>15736.31</v>
      </c>
      <c r="AB16" s="541">
        <v>2464.6669999999995</v>
      </c>
      <c r="AC16" s="541">
        <v>3.49</v>
      </c>
      <c r="AD16" s="542">
        <v>1579.8490000000002</v>
      </c>
      <c r="AE16" s="540">
        <v>3481.0389999999998</v>
      </c>
      <c r="AF16" s="541">
        <v>52.006</v>
      </c>
      <c r="AG16" s="542">
        <v>2477.509</v>
      </c>
      <c r="AH16" s="541">
        <v>645.41800000000001</v>
      </c>
      <c r="AI16" s="541">
        <v>43.039000000000001</v>
      </c>
      <c r="AJ16" s="542">
        <v>1092.4929999999999</v>
      </c>
      <c r="AK16" s="541">
        <v>479.05500000000001</v>
      </c>
      <c r="AL16" s="541">
        <v>104.6</v>
      </c>
      <c r="AM16" s="542">
        <v>208.19799999999998</v>
      </c>
    </row>
    <row r="17" spans="1:27">
      <c r="O17" s="544"/>
      <c r="R17" s="441"/>
    </row>
    <row r="18" spans="1:27">
      <c r="C18" s="485"/>
      <c r="F18" s="441"/>
      <c r="G18" s="441"/>
      <c r="H18" s="441"/>
      <c r="I18" s="441"/>
      <c r="J18" s="441"/>
      <c r="K18" s="441"/>
      <c r="L18" s="441"/>
      <c r="M18" s="485"/>
      <c r="N18" s="485"/>
      <c r="O18" s="486"/>
      <c r="P18" s="485"/>
      <c r="R18" s="441"/>
    </row>
    <row r="19" spans="1:27">
      <c r="F19" s="441"/>
      <c r="G19" s="441"/>
      <c r="H19" s="441"/>
      <c r="I19" s="441"/>
      <c r="J19" s="441"/>
      <c r="K19" s="441"/>
      <c r="L19" s="441"/>
      <c r="M19" s="485"/>
      <c r="N19" s="486"/>
      <c r="O19" s="441"/>
      <c r="P19" s="485"/>
      <c r="R19" s="441"/>
    </row>
    <row r="20" spans="1:27">
      <c r="C20" s="485"/>
      <c r="D20" s="487"/>
      <c r="F20" s="487"/>
      <c r="G20" s="487"/>
      <c r="H20" s="487"/>
      <c r="I20" s="487"/>
      <c r="J20" s="487"/>
      <c r="K20" s="487"/>
      <c r="L20" s="487"/>
      <c r="M20" s="485"/>
      <c r="O20" s="487"/>
      <c r="P20" s="487"/>
      <c r="R20" s="487"/>
      <c r="U20" s="485"/>
    </row>
    <row r="21" spans="1:27">
      <c r="B21" s="441"/>
      <c r="C21" s="485"/>
      <c r="D21" s="485"/>
      <c r="F21" s="487"/>
      <c r="G21" s="487"/>
      <c r="H21" s="487"/>
      <c r="I21" s="487"/>
      <c r="J21" s="487"/>
      <c r="K21" s="487"/>
      <c r="L21" s="487"/>
      <c r="M21" s="486"/>
      <c r="N21" s="485"/>
      <c r="O21" s="487"/>
      <c r="P21" s="488"/>
      <c r="Q21" s="485"/>
      <c r="R21" s="489"/>
      <c r="S21" s="485"/>
      <c r="T21" s="485"/>
      <c r="U21" s="485"/>
      <c r="AA21" s="441"/>
    </row>
    <row r="22" spans="1:27">
      <c r="C22" s="485"/>
      <c r="D22" s="489"/>
      <c r="E22" s="485"/>
      <c r="F22" s="489"/>
      <c r="G22" s="489"/>
      <c r="H22" s="489"/>
      <c r="I22" s="489"/>
      <c r="J22" s="489"/>
      <c r="K22" s="489"/>
      <c r="L22" s="489"/>
      <c r="M22" s="487"/>
      <c r="N22" s="487"/>
      <c r="O22" s="487"/>
      <c r="P22" s="490"/>
      <c r="Q22" s="485"/>
      <c r="R22" s="487"/>
      <c r="S22" s="485"/>
      <c r="T22" s="485"/>
      <c r="U22" s="485"/>
    </row>
    <row r="23" spans="1:27">
      <c r="A23" s="485"/>
      <c r="C23" s="485"/>
      <c r="D23" s="487"/>
      <c r="E23" s="485"/>
      <c r="F23" s="487"/>
      <c r="G23" s="487"/>
      <c r="H23" s="487"/>
      <c r="I23" s="487"/>
      <c r="J23" s="487"/>
      <c r="K23" s="487"/>
      <c r="L23" s="487"/>
      <c r="M23" s="485"/>
      <c r="N23" s="485"/>
      <c r="O23" s="487"/>
      <c r="P23" s="490"/>
      <c r="Q23" s="485"/>
      <c r="R23" s="487"/>
      <c r="S23" s="485"/>
      <c r="T23" s="485"/>
      <c r="U23" s="485"/>
    </row>
    <row r="24" spans="1:27">
      <c r="A24" s="485"/>
      <c r="C24" s="485"/>
      <c r="D24" s="487"/>
      <c r="E24" s="485"/>
      <c r="F24" s="487"/>
      <c r="G24" s="487"/>
      <c r="H24" s="487"/>
      <c r="I24" s="487"/>
      <c r="J24" s="487"/>
      <c r="K24" s="487"/>
      <c r="L24" s="487"/>
      <c r="M24" s="485"/>
      <c r="N24" s="485"/>
      <c r="O24" s="487"/>
      <c r="P24" s="485"/>
      <c r="Q24" s="485"/>
      <c r="R24" s="487"/>
      <c r="S24" s="485"/>
      <c r="T24" s="485"/>
      <c r="U24" s="487"/>
    </row>
    <row r="25" spans="1:27">
      <c r="A25" s="485"/>
      <c r="B25" s="441"/>
      <c r="C25" s="485"/>
      <c r="D25" s="486"/>
      <c r="E25" s="485"/>
      <c r="F25" s="489"/>
      <c r="G25" s="489"/>
      <c r="H25" s="489"/>
      <c r="I25" s="489"/>
      <c r="J25" s="489"/>
      <c r="K25" s="489"/>
      <c r="L25" s="489"/>
      <c r="M25" s="486"/>
      <c r="N25" s="485"/>
      <c r="O25" s="487"/>
      <c r="P25" s="486"/>
      <c r="Q25" s="485"/>
      <c r="R25" s="487"/>
      <c r="S25" s="485"/>
      <c r="T25" s="485"/>
      <c r="U25" s="485"/>
    </row>
    <row r="26" spans="1:27">
      <c r="A26" s="485"/>
      <c r="C26" s="485"/>
      <c r="D26" s="491"/>
      <c r="E26" s="485"/>
      <c r="F26" s="489"/>
      <c r="G26" s="489"/>
      <c r="H26" s="489"/>
      <c r="I26" s="489"/>
      <c r="J26" s="489"/>
      <c r="K26" s="489"/>
      <c r="L26" s="489"/>
      <c r="M26" s="489"/>
      <c r="N26" s="485"/>
      <c r="O26" s="489"/>
      <c r="P26" s="491"/>
      <c r="Q26" s="492"/>
      <c r="R26" s="493"/>
      <c r="S26" s="486"/>
      <c r="T26" s="485"/>
      <c r="U26" s="485"/>
    </row>
    <row r="27" spans="1:27">
      <c r="C27" s="488"/>
      <c r="D27" s="494"/>
      <c r="E27" s="488"/>
      <c r="F27" s="495"/>
      <c r="G27" s="495"/>
      <c r="H27" s="495"/>
      <c r="I27" s="495"/>
      <c r="J27" s="495"/>
      <c r="K27" s="495"/>
      <c r="L27" s="495"/>
      <c r="M27" s="491"/>
      <c r="N27" s="440"/>
      <c r="O27" s="441"/>
      <c r="P27" s="491"/>
      <c r="Q27" s="440"/>
      <c r="R27" s="491"/>
      <c r="S27" s="486"/>
    </row>
    <row r="28" spans="1:27">
      <c r="C28" s="488"/>
      <c r="D28" s="494"/>
      <c r="E28" s="488"/>
      <c r="F28" s="495"/>
      <c r="G28" s="495"/>
      <c r="H28" s="495"/>
      <c r="I28" s="495"/>
      <c r="J28" s="495"/>
      <c r="K28" s="495"/>
      <c r="L28" s="495"/>
      <c r="M28" s="491"/>
      <c r="N28" s="440"/>
      <c r="P28" s="491"/>
      <c r="Q28" s="496"/>
      <c r="R28" s="440"/>
    </row>
    <row r="29" spans="1:27">
      <c r="C29" s="488"/>
      <c r="D29" s="494"/>
      <c r="E29" s="488"/>
      <c r="F29" s="495"/>
      <c r="G29" s="495"/>
      <c r="H29" s="495"/>
      <c r="I29" s="495"/>
      <c r="J29" s="495"/>
      <c r="K29" s="495"/>
      <c r="L29" s="495"/>
      <c r="M29" s="497"/>
      <c r="N29" s="496"/>
      <c r="P29" s="440"/>
      <c r="Q29" s="440"/>
      <c r="R29" s="440"/>
    </row>
    <row r="30" spans="1:27">
      <c r="F30" s="440"/>
      <c r="G30" s="440"/>
      <c r="H30" s="440"/>
      <c r="I30" s="440"/>
      <c r="J30" s="440"/>
      <c r="K30" s="440"/>
      <c r="L30" s="440"/>
      <c r="M30" s="440"/>
      <c r="N30" s="440"/>
      <c r="O30" s="485"/>
      <c r="P30" s="492"/>
      <c r="Q30" s="440"/>
      <c r="R30" s="440"/>
    </row>
    <row r="31" spans="1:27">
      <c r="O31" s="485"/>
      <c r="P31" s="492"/>
      <c r="Q31" s="440"/>
      <c r="R31" s="440"/>
    </row>
    <row r="32" spans="1:27">
      <c r="O32" s="485"/>
      <c r="P32" s="485"/>
    </row>
    <row r="33" spans="2:14">
      <c r="C33" s="441"/>
      <c r="N33" s="441"/>
    </row>
    <row r="37" spans="2:14">
      <c r="M37" s="441"/>
    </row>
    <row r="38" spans="2:14">
      <c r="B38" s="441"/>
    </row>
    <row r="41" spans="2:14">
      <c r="B41" s="441"/>
    </row>
  </sheetData>
  <mergeCells count="26">
    <mergeCell ref="S2:U2"/>
    <mergeCell ref="AL1:AM1"/>
    <mergeCell ref="AK5:AM5"/>
    <mergeCell ref="S5:U5"/>
    <mergeCell ref="A6:A8"/>
    <mergeCell ref="B6:B8"/>
    <mergeCell ref="C6:C8"/>
    <mergeCell ref="D6:L6"/>
    <mergeCell ref="M6:U6"/>
    <mergeCell ref="A3:AM3"/>
    <mergeCell ref="A13:A16"/>
    <mergeCell ref="V6:AD6"/>
    <mergeCell ref="AE6:AM6"/>
    <mergeCell ref="D7:F7"/>
    <mergeCell ref="G7:I7"/>
    <mergeCell ref="J7:L7"/>
    <mergeCell ref="M7:O7"/>
    <mergeCell ref="P7:R7"/>
    <mergeCell ref="S7:U7"/>
    <mergeCell ref="V7:X7"/>
    <mergeCell ref="AB7:AD7"/>
    <mergeCell ref="AE7:AG7"/>
    <mergeCell ref="AH7:AJ7"/>
    <mergeCell ref="AK7:AM7"/>
    <mergeCell ref="A9:A12"/>
    <mergeCell ref="Y7:AA7"/>
  </mergeCells>
  <pageMargins left="0.7" right="0.7" top="0.75" bottom="0.75" header="0.3" footer="0.3"/>
  <pageSetup paperSize="9" scale="3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7</vt:i4>
      </vt:variant>
    </vt:vector>
  </HeadingPairs>
  <TitlesOfParts>
    <vt:vector size="33" baseType="lpstr">
      <vt:lpstr>Анекс бр.1</vt:lpstr>
      <vt:lpstr>Анекс бр.2</vt:lpstr>
      <vt:lpstr>Анекс бр.3</vt:lpstr>
      <vt:lpstr>Анекс бр.4</vt:lpstr>
      <vt:lpstr>Анекс бр.5</vt:lpstr>
      <vt:lpstr>Анекс бр.6</vt:lpstr>
      <vt:lpstr>Анекс бр.7</vt:lpstr>
      <vt:lpstr>Анекс бр.8</vt:lpstr>
      <vt:lpstr>Анекс бр.9</vt:lpstr>
      <vt:lpstr>Анекс бр.10</vt:lpstr>
      <vt:lpstr>Анекс бр.11</vt:lpstr>
      <vt:lpstr>Анекс  бр.12</vt:lpstr>
      <vt:lpstr>Анекс бр.13</vt:lpstr>
      <vt:lpstr>Анекс бр.14</vt:lpstr>
      <vt:lpstr>Анекс бр.15</vt:lpstr>
      <vt:lpstr>Анекс бр.16</vt:lpstr>
      <vt:lpstr>Анекс бр.17</vt:lpstr>
      <vt:lpstr>Анекс бр.18</vt:lpstr>
      <vt:lpstr>Анекс бр.19</vt:lpstr>
      <vt:lpstr>Анекс бр.20</vt:lpstr>
      <vt:lpstr>Анеkс бр. 21</vt:lpstr>
      <vt:lpstr>Анекс бр. 22</vt:lpstr>
      <vt:lpstr>Анекс бр. 23</vt:lpstr>
      <vt:lpstr>Анекс бр. 24</vt:lpstr>
      <vt:lpstr>Анекс бр. 25</vt:lpstr>
      <vt:lpstr>Sheet1</vt:lpstr>
      <vt:lpstr>'Анекс бр. 23'!Print_Area</vt:lpstr>
      <vt:lpstr>'Анекс бр.1'!Print_Area</vt:lpstr>
      <vt:lpstr>'Анекс бр.2'!Print_Area</vt:lpstr>
      <vt:lpstr>'Анекс бр.3'!Print_Area</vt:lpstr>
      <vt:lpstr>'Анекс бр.4'!Print_Area</vt:lpstr>
      <vt:lpstr>'Анекс бр.1'!Print_Titles</vt:lpstr>
      <vt:lpstr>'Анекс бр.2'!Print_Titles</vt:lpstr>
    </vt:vector>
  </TitlesOfParts>
  <Company>Narodna Banka na RM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Dimitrovska</dc:creator>
  <cp:lastModifiedBy>DragicaB</cp:lastModifiedBy>
  <cp:lastPrinted>2011-10-27T11:08:07Z</cp:lastPrinted>
  <dcterms:created xsi:type="dcterms:W3CDTF">2011-09-30T12:20:06Z</dcterms:created>
  <dcterms:modified xsi:type="dcterms:W3CDTF">2011-11-25T07:29:53Z</dcterms:modified>
</cp:coreProperties>
</file>