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7200" windowHeight="5985" tabRatio="759"/>
  </bookViews>
  <sheets>
    <sheet name="A 1" sheetId="107" r:id="rId1"/>
    <sheet name="A 2 A" sheetId="109" r:id="rId2"/>
    <sheet name="A 2 П" sheetId="110" r:id="rId3"/>
    <sheet name="A 3" sheetId="101" r:id="rId4"/>
    <sheet name="A 4" sheetId="108" r:id="rId5"/>
    <sheet name="A 5" sheetId="102" r:id="rId6"/>
    <sheet name="A 6" sheetId="103" r:id="rId7"/>
    <sheet name="A 7" sheetId="104" r:id="rId8"/>
    <sheet name="А 8" sheetId="105" r:id="rId9"/>
    <sheet name="А 9" sheetId="96" r:id="rId10"/>
    <sheet name="A 10" sheetId="98" r:id="rId11"/>
    <sheet name="A 11" sheetId="97" r:id="rId12"/>
    <sheet name="A 12" sheetId="85" r:id="rId13"/>
    <sheet name="A 13" sheetId="86" r:id="rId14"/>
    <sheet name="A 14" sheetId="87" r:id="rId15"/>
    <sheet name="A 15" sheetId="88" r:id="rId16"/>
    <sheet name="A 16" sheetId="89" r:id="rId17"/>
    <sheet name="A 17" sheetId="90" r:id="rId18"/>
    <sheet name="A 18" sheetId="91" r:id="rId19"/>
    <sheet name="A 19" sheetId="92" r:id="rId20"/>
    <sheet name="A 20" sheetId="93" r:id="rId21"/>
    <sheet name="A 21" sheetId="94" r:id="rId22"/>
    <sheet name="A 22" sheetId="83" r:id="rId23"/>
    <sheet name="A 23" sheetId="84" r:id="rId24"/>
    <sheet name="A 24" sheetId="99" r:id="rId25"/>
    <sheet name="A 25" sheetId="100" r:id="rId26"/>
    <sheet name="A 26" sheetId="81" r:id="rId27"/>
    <sheet name="A 27" sheetId="82" r:id="rId28"/>
    <sheet name="A 28" sheetId="106" r:id="rId29"/>
    <sheet name="A 29" sheetId="95"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a" localSheetId="26">#REF!</definedName>
    <definedName name="a" localSheetId="27">#REF!</definedName>
    <definedName name="a">#REF!</definedName>
    <definedName name="AMPO5">"Gráfico 8"</definedName>
    <definedName name="b" localSheetId="26">#REF!</definedName>
    <definedName name="b" localSheetId="27">#REF!</definedName>
    <definedName name="b" localSheetId="29">#REF!</definedName>
    <definedName name="b">#REF!</definedName>
    <definedName name="CUADRO_10.3.1">'[1]fondo promedio'!$A$36:$L$74</definedName>
    <definedName name="CUADRO_N__4.1.3" localSheetId="26">#REF!</definedName>
    <definedName name="CUADRO_N__4.1.3" localSheetId="27">#REF!</definedName>
    <definedName name="CUADRO_N__4.1.3" localSheetId="29">#REF!</definedName>
    <definedName name="CUADRO_N__4.1.3" localSheetId="4">#REF!</definedName>
    <definedName name="CUADRO_N__4.1.3">#REF!</definedName>
    <definedName name="_xlnm.Database" localSheetId="26">#REF!</definedName>
    <definedName name="_xlnm.Database" localSheetId="27">#REF!</definedName>
    <definedName name="_xlnm.Database">#REF!</definedName>
    <definedName name="Database_MI" localSheetId="26">#REF!</definedName>
    <definedName name="Database_MI" localSheetId="27">#REF!</definedName>
    <definedName name="Database_MI">#REF!</definedName>
    <definedName name="DATES" localSheetId="26">#REF!</definedName>
    <definedName name="DATES" localSheetId="27">#REF!</definedName>
    <definedName name="DATES">#REF!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26">#REF!</definedName>
    <definedName name="GRÁFICO_N_10.2.4." localSheetId="27">#REF!</definedName>
    <definedName name="GRÁFICO_N_10.2.4." localSheetId="29">#REF!</definedName>
    <definedName name="GRÁFICO_N_10.2.4." localSheetId="4">#REF!</definedName>
    <definedName name="GRÁFICO_N_10.2.4.">#REF!</definedName>
    <definedName name="NAMES" localSheetId="26">#REF!</definedName>
    <definedName name="NAMES" localSheetId="27">#REF!</definedName>
    <definedName name="NAMES">#REF!</definedName>
    <definedName name="_xlnm.Print_Area" localSheetId="1">'A 2 A'!$A$5:$M$285</definedName>
    <definedName name="_xlnm.Print_Area" localSheetId="2">'A 2 П'!$A$5:$M$129</definedName>
    <definedName name="_xlnm.Print_Area" localSheetId="26">#REF!</definedName>
    <definedName name="_xlnm.Print_Area" localSheetId="27">#REF!</definedName>
    <definedName name="_xlnm.Print_Area" localSheetId="3">'A 3'!$B$1:$M$118</definedName>
    <definedName name="_xlnm.Print_Area" localSheetId="9">'А 9'!$B$3:$P$25</definedName>
    <definedName name="_xlnm.Print_Area">#REF!</definedName>
    <definedName name="PRINT_AREA_MI" localSheetId="26">#REF!</definedName>
    <definedName name="PRINT_AREA_MI" localSheetId="27">#REF!</definedName>
    <definedName name="PRINT_AREA_MI">#REF!</definedName>
    <definedName name="_xlnm.Print_Titles" localSheetId="1">'A 2 A'!$A$5:$IV$7</definedName>
    <definedName name="_xlnm.Print_Titles" localSheetId="2">'A 2 П'!$A$5:$IV$6</definedName>
    <definedName name="_xlnm.Print_Titles" localSheetId="28">'A 28'!$5:$5</definedName>
    <definedName name="_xlnm.Print_Titles" localSheetId="3">'A 3'!$5:$8</definedName>
    <definedName name="PRINT_TITLES_MI" localSheetId="26">#REF!</definedName>
    <definedName name="PRINT_TITLES_MI" localSheetId="27">#REF!</definedName>
    <definedName name="PRINT_TITLES_MI" localSheetId="4">#REF!</definedName>
    <definedName name="PRINT_TITLES_MI">#REF!</definedName>
    <definedName name="promgraf" localSheetId="26">[2]GRAFPROM!#REF!</definedName>
    <definedName name="promgraf" localSheetId="27">[2]GRAFPROM!#REF!</definedName>
    <definedName name="promgraf" localSheetId="4">[2]GRAFPROM!#REF!</definedName>
    <definedName name="promgraf">[2]GRAFPROM!#REF!</definedName>
    <definedName name="Sel_Econ_Ind" localSheetId="26">#REF!</definedName>
    <definedName name="Sel_Econ_Ind" localSheetId="27">#REF!</definedName>
    <definedName name="Sel_Econ_Ind" localSheetId="29">#REF!</definedName>
    <definedName name="Sel_Econ_Ind" localSheetId="4">#REF!</definedName>
    <definedName name="Sel_Econ_Ind">#REF!</definedName>
    <definedName name="SSpogrupi">#REF!</definedName>
    <definedName name="t">#REF!</definedName>
  </definedNames>
  <calcPr calcId="125725"/>
</workbook>
</file>

<file path=xl/calcChain.xml><?xml version="1.0" encoding="utf-8"?>
<calcChain xmlns="http://schemas.openxmlformats.org/spreadsheetml/2006/main">
  <c r="J9" i="108"/>
  <c r="J10"/>
  <c r="J11"/>
  <c r="J12"/>
  <c r="J13"/>
  <c r="J14"/>
  <c r="J15"/>
  <c r="J16"/>
  <c r="J17"/>
  <c r="J18"/>
  <c r="J19"/>
  <c r="J20"/>
  <c r="J21"/>
  <c r="J22"/>
  <c r="J23"/>
  <c r="J24"/>
  <c r="J25"/>
  <c r="J8"/>
  <c r="I9"/>
  <c r="I10"/>
  <c r="I11"/>
  <c r="I12"/>
  <c r="I13"/>
  <c r="I14"/>
  <c r="I15"/>
  <c r="I16"/>
  <c r="I17"/>
  <c r="I18"/>
  <c r="I19"/>
  <c r="I20"/>
  <c r="I21"/>
  <c r="I22"/>
  <c r="I23"/>
  <c r="I24"/>
  <c r="I25"/>
  <c r="I8"/>
  <c r="H9"/>
  <c r="H10"/>
  <c r="H11"/>
  <c r="H12"/>
  <c r="H13"/>
  <c r="H14"/>
  <c r="H15"/>
  <c r="H16"/>
  <c r="H17"/>
  <c r="H18"/>
  <c r="H19"/>
  <c r="H20"/>
  <c r="H21"/>
  <c r="H22"/>
  <c r="H23"/>
  <c r="H24"/>
  <c r="H25"/>
  <c r="H8"/>
  <c r="E24"/>
  <c r="E23"/>
  <c r="E22"/>
  <c r="E21"/>
  <c r="E20"/>
  <c r="D20"/>
  <c r="D25" s="1"/>
  <c r="E19"/>
  <c r="E18"/>
  <c r="E17"/>
  <c r="E16"/>
  <c r="E15"/>
  <c r="E14"/>
  <c r="D13"/>
  <c r="F13" s="1"/>
  <c r="D12"/>
  <c r="F12" s="1"/>
  <c r="E11"/>
  <c r="E10"/>
  <c r="E9"/>
  <c r="D9"/>
  <c r="F9" s="1"/>
  <c r="D8"/>
  <c r="F8" s="1"/>
  <c r="E13" l="1"/>
  <c r="E12" s="1"/>
  <c r="E8"/>
  <c r="E25" s="1"/>
  <c r="G10" s="1"/>
  <c r="G25"/>
  <c r="G9"/>
  <c r="G11"/>
  <c r="G13"/>
  <c r="G15"/>
  <c r="G17"/>
  <c r="G20"/>
  <c r="G22"/>
  <c r="G24"/>
  <c r="F19"/>
  <c r="F18"/>
  <c r="F25"/>
  <c r="F24"/>
  <c r="F23"/>
  <c r="F22"/>
  <c r="F21"/>
  <c r="F17"/>
  <c r="F16"/>
  <c r="F15"/>
  <c r="F14"/>
  <c r="F11"/>
  <c r="F10"/>
  <c r="G21"/>
  <c r="G23"/>
  <c r="G8"/>
  <c r="G12"/>
  <c r="G18"/>
  <c r="G19"/>
  <c r="F20"/>
  <c r="G14" l="1"/>
  <c r="G16"/>
  <c r="F6" i="107" l="1"/>
  <c r="D6"/>
  <c r="J10" i="99"/>
  <c r="I10"/>
  <c r="H10"/>
  <c r="G10"/>
  <c r="F10"/>
  <c r="E10"/>
  <c r="D10"/>
  <c r="C10"/>
  <c r="K9"/>
  <c r="K8"/>
  <c r="K7"/>
  <c r="K10" s="1"/>
  <c r="N7" i="92" l="1"/>
  <c r="M7"/>
  <c r="L7"/>
  <c r="K7"/>
  <c r="J7"/>
  <c r="I7"/>
  <c r="H7"/>
  <c r="G7"/>
  <c r="F7"/>
  <c r="E7"/>
  <c r="D7"/>
  <c r="C7"/>
  <c r="N6"/>
  <c r="M6"/>
  <c r="L6"/>
  <c r="K6"/>
  <c r="J6"/>
  <c r="I6"/>
  <c r="H6"/>
  <c r="G6"/>
  <c r="F6"/>
  <c r="E6"/>
  <c r="D6"/>
  <c r="C6"/>
  <c r="I23" i="91"/>
  <c r="D23"/>
  <c r="I22"/>
  <c r="D22"/>
  <c r="I21"/>
  <c r="D21"/>
  <c r="I16"/>
  <c r="E16"/>
  <c r="D16"/>
  <c r="K23" i="90"/>
  <c r="J23"/>
  <c r="I23"/>
  <c r="H23"/>
  <c r="G23"/>
  <c r="F23"/>
  <c r="D23"/>
  <c r="K21"/>
  <c r="J21"/>
  <c r="I21"/>
  <c r="H21"/>
  <c r="G21"/>
  <c r="F21"/>
  <c r="D21"/>
  <c r="K16"/>
  <c r="J16"/>
  <c r="I16"/>
  <c r="G16"/>
  <c r="F16"/>
  <c r="D16"/>
  <c r="T21" i="88"/>
  <c r="S21"/>
  <c r="R21"/>
  <c r="Q21"/>
  <c r="P21"/>
  <c r="O21"/>
  <c r="N21"/>
  <c r="M21"/>
  <c r="L21"/>
  <c r="K21"/>
  <c r="J21"/>
  <c r="I21"/>
  <c r="H21"/>
  <c r="G21"/>
  <c r="F21"/>
  <c r="E21"/>
  <c r="D21"/>
  <c r="C21"/>
  <c r="T18"/>
  <c r="S18"/>
  <c r="R18"/>
  <c r="Q18"/>
  <c r="P18"/>
  <c r="O18"/>
  <c r="N18"/>
  <c r="M18"/>
  <c r="L18"/>
  <c r="K18"/>
  <c r="J18"/>
  <c r="I18"/>
  <c r="H18"/>
  <c r="G18"/>
  <c r="F18"/>
  <c r="E18"/>
  <c r="D18"/>
  <c r="C18"/>
  <c r="T9"/>
  <c r="T29" s="1"/>
  <c r="T30" s="1"/>
  <c r="T31" s="1"/>
  <c r="S9"/>
  <c r="S29" s="1"/>
  <c r="R9"/>
  <c r="R29" s="1"/>
  <c r="R30" s="1"/>
  <c r="R31" s="1"/>
  <c r="Q9"/>
  <c r="Q29" s="1"/>
  <c r="P9"/>
  <c r="P29" s="1"/>
  <c r="O9"/>
  <c r="O29" s="1"/>
  <c r="N9"/>
  <c r="N29" s="1"/>
  <c r="N30" s="1"/>
  <c r="N31" s="1"/>
  <c r="M9"/>
  <c r="M29" s="1"/>
  <c r="L9"/>
  <c r="L29" s="1"/>
  <c r="K9"/>
  <c r="K29" s="1"/>
  <c r="J9"/>
  <c r="J29" s="1"/>
  <c r="J30" s="1"/>
  <c r="J31" s="1"/>
  <c r="I9"/>
  <c r="I29" s="1"/>
  <c r="H9"/>
  <c r="H29" s="1"/>
  <c r="H30" s="1"/>
  <c r="H31" s="1"/>
  <c r="G9"/>
  <c r="G29" s="1"/>
  <c r="F9"/>
  <c r="F29" s="1"/>
  <c r="F30" s="1"/>
  <c r="F31" s="1"/>
  <c r="E9"/>
  <c r="E29" s="1"/>
  <c r="D9"/>
  <c r="D29" s="1"/>
  <c r="D30" s="1"/>
  <c r="D31" s="1"/>
  <c r="C9"/>
  <c r="C29" s="1"/>
  <c r="S28" i="87"/>
  <c r="S29" s="1"/>
  <c r="R28"/>
  <c r="R29" s="1"/>
  <c r="Q28"/>
  <c r="Q29" s="1"/>
  <c r="P28"/>
  <c r="P29" s="1"/>
  <c r="S27"/>
  <c r="R27"/>
  <c r="Q27"/>
  <c r="P27"/>
  <c r="S26"/>
  <c r="R26"/>
  <c r="Q26"/>
  <c r="P26"/>
  <c r="S25"/>
  <c r="R25"/>
  <c r="Q25"/>
  <c r="P25"/>
  <c r="S24"/>
  <c r="R24"/>
  <c r="Q24"/>
  <c r="P24"/>
  <c r="S23"/>
  <c r="R23"/>
  <c r="Q23"/>
  <c r="P23"/>
  <c r="S22"/>
  <c r="R22"/>
  <c r="Q22"/>
  <c r="P22"/>
  <c r="S21"/>
  <c r="R21"/>
  <c r="Q21"/>
  <c r="P21"/>
  <c r="O21"/>
  <c r="O29" s="1"/>
  <c r="N21"/>
  <c r="N29" s="1"/>
  <c r="M21"/>
  <c r="M29" s="1"/>
  <c r="L21"/>
  <c r="L29" s="1"/>
  <c r="K21"/>
  <c r="K29" s="1"/>
  <c r="J21"/>
  <c r="J29" s="1"/>
  <c r="I21"/>
  <c r="I29" s="1"/>
  <c r="H21"/>
  <c r="H29" s="1"/>
  <c r="G21"/>
  <c r="G29" s="1"/>
  <c r="F21"/>
  <c r="F29" s="1"/>
  <c r="E21"/>
  <c r="E29" s="1"/>
  <c r="D21"/>
  <c r="D29" s="1"/>
  <c r="S20"/>
  <c r="R20"/>
  <c r="Q20"/>
  <c r="P20"/>
  <c r="S19"/>
  <c r="R19"/>
  <c r="Q19"/>
  <c r="P19"/>
  <c r="S18"/>
  <c r="R18"/>
  <c r="Q18"/>
  <c r="P18"/>
  <c r="O18"/>
  <c r="N18"/>
  <c r="M18"/>
  <c r="L18"/>
  <c r="J18"/>
  <c r="I18"/>
  <c r="H18"/>
  <c r="G18"/>
  <c r="F18"/>
  <c r="E18"/>
  <c r="D18"/>
  <c r="S17"/>
  <c r="R17"/>
  <c r="Q17"/>
  <c r="P17"/>
  <c r="S16"/>
  <c r="R16"/>
  <c r="Q16"/>
  <c r="P16"/>
  <c r="S15"/>
  <c r="R15"/>
  <c r="Q15"/>
  <c r="P15"/>
  <c r="S14"/>
  <c r="R14"/>
  <c r="Q14"/>
  <c r="P14"/>
  <c r="S13"/>
  <c r="R13"/>
  <c r="Q13"/>
  <c r="P13"/>
  <c r="S12"/>
  <c r="R12"/>
  <c r="Q12"/>
  <c r="P12"/>
  <c r="S11"/>
  <c r="R11"/>
  <c r="Q11"/>
  <c r="P11"/>
  <c r="S10"/>
  <c r="R10"/>
  <c r="Q10"/>
  <c r="P10"/>
  <c r="S9"/>
  <c r="R9"/>
  <c r="Q9"/>
  <c r="P9"/>
  <c r="O9"/>
  <c r="N9"/>
  <c r="M9"/>
  <c r="L9"/>
  <c r="K9"/>
  <c r="J9"/>
  <c r="I9"/>
  <c r="H9"/>
  <c r="G9"/>
  <c r="F9"/>
  <c r="E9"/>
  <c r="D9"/>
  <c r="AA28" i="86"/>
  <c r="Z28"/>
  <c r="Y28"/>
  <c r="X28"/>
  <c r="AA27"/>
  <c r="Z27"/>
  <c r="Y27"/>
  <c r="X27"/>
  <c r="AA26"/>
  <c r="Z26"/>
  <c r="Y26"/>
  <c r="X26"/>
  <c r="AA25"/>
  <c r="Z25"/>
  <c r="Y25"/>
  <c r="X25"/>
  <c r="AA24"/>
  <c r="Z24"/>
  <c r="Y24"/>
  <c r="X24"/>
  <c r="AA23"/>
  <c r="Z23"/>
  <c r="Y23"/>
  <c r="X23"/>
  <c r="AA22"/>
  <c r="Z22"/>
  <c r="Y22"/>
  <c r="X22"/>
  <c r="W21"/>
  <c r="W29" s="1"/>
  <c r="V21"/>
  <c r="V29" s="1"/>
  <c r="U21"/>
  <c r="U29" s="1"/>
  <c r="T21"/>
  <c r="T29" s="1"/>
  <c r="S21"/>
  <c r="S29" s="1"/>
  <c r="R21"/>
  <c r="R29" s="1"/>
  <c r="Q21"/>
  <c r="Q29" s="1"/>
  <c r="P21"/>
  <c r="P29" s="1"/>
  <c r="O21"/>
  <c r="O29" s="1"/>
  <c r="N21"/>
  <c r="N29" s="1"/>
  <c r="M21"/>
  <c r="M29" s="1"/>
  <c r="L21"/>
  <c r="L29" s="1"/>
  <c r="K21"/>
  <c r="K29" s="1"/>
  <c r="J21"/>
  <c r="J29" s="1"/>
  <c r="I21"/>
  <c r="I29" s="1"/>
  <c r="H21"/>
  <c r="H29" s="1"/>
  <c r="G21"/>
  <c r="G29" s="1"/>
  <c r="F21"/>
  <c r="F29" s="1"/>
  <c r="E21"/>
  <c r="E29" s="1"/>
  <c r="D21"/>
  <c r="D29" s="1"/>
  <c r="AA20"/>
  <c r="Z20"/>
  <c r="Y20"/>
  <c r="X20"/>
  <c r="AA19"/>
  <c r="Z19"/>
  <c r="Z18" s="1"/>
  <c r="Y19"/>
  <c r="X19"/>
  <c r="X18" s="1"/>
  <c r="AA18"/>
  <c r="Y18"/>
  <c r="W18"/>
  <c r="V18"/>
  <c r="U18"/>
  <c r="T18"/>
  <c r="S18"/>
  <c r="R18"/>
  <c r="Q18"/>
  <c r="P18"/>
  <c r="O18"/>
  <c r="N18"/>
  <c r="M18"/>
  <c r="L18"/>
  <c r="K18"/>
  <c r="J18"/>
  <c r="I18"/>
  <c r="H18"/>
  <c r="G18"/>
  <c r="F18"/>
  <c r="E18"/>
  <c r="D18"/>
  <c r="AA17"/>
  <c r="Z17"/>
  <c r="Y17"/>
  <c r="X17"/>
  <c r="AA16"/>
  <c r="Z16"/>
  <c r="Y16"/>
  <c r="X16"/>
  <c r="AA15"/>
  <c r="Z15"/>
  <c r="Y15"/>
  <c r="X15"/>
  <c r="AA14"/>
  <c r="Z14"/>
  <c r="Y14"/>
  <c r="X14"/>
  <c r="AA13"/>
  <c r="Z13"/>
  <c r="Y13"/>
  <c r="X13"/>
  <c r="AA12"/>
  <c r="Z12"/>
  <c r="Y12"/>
  <c r="X12"/>
  <c r="AA11"/>
  <c r="Z11"/>
  <c r="Y11"/>
  <c r="X11"/>
  <c r="AA10"/>
  <c r="Z10"/>
  <c r="Y10"/>
  <c r="X10"/>
  <c r="W9"/>
  <c r="V9"/>
  <c r="U9"/>
  <c r="T9"/>
  <c r="S9"/>
  <c r="R9"/>
  <c r="Q9"/>
  <c r="P9"/>
  <c r="O9"/>
  <c r="N9"/>
  <c r="M9"/>
  <c r="L9"/>
  <c r="K9"/>
  <c r="J9"/>
  <c r="I9"/>
  <c r="H9"/>
  <c r="G9"/>
  <c r="AA9" s="1"/>
  <c r="F9"/>
  <c r="Z9" s="1"/>
  <c r="E9"/>
  <c r="Y9" s="1"/>
  <c r="D9"/>
  <c r="X9" s="1"/>
  <c r="I19" i="85"/>
  <c r="H19"/>
  <c r="G19"/>
  <c r="F19"/>
  <c r="E19"/>
  <c r="D19"/>
  <c r="L18"/>
  <c r="K18"/>
  <c r="J18"/>
  <c r="L17"/>
  <c r="K17"/>
  <c r="J17"/>
  <c r="L16"/>
  <c r="K16"/>
  <c r="J16"/>
  <c r="L15"/>
  <c r="K15"/>
  <c r="K19" s="1"/>
  <c r="J15"/>
  <c r="I14"/>
  <c r="H14"/>
  <c r="G14"/>
  <c r="F14"/>
  <c r="E14"/>
  <c r="D14"/>
  <c r="L13"/>
  <c r="K13"/>
  <c r="J13"/>
  <c r="L12"/>
  <c r="K12"/>
  <c r="J12"/>
  <c r="L11"/>
  <c r="K11"/>
  <c r="K14" s="1"/>
  <c r="J11"/>
  <c r="I10"/>
  <c r="H10"/>
  <c r="G10"/>
  <c r="F10"/>
  <c r="E10"/>
  <c r="D10"/>
  <c r="L9"/>
  <c r="K9"/>
  <c r="J9"/>
  <c r="L8"/>
  <c r="K8"/>
  <c r="J8"/>
  <c r="L7"/>
  <c r="K7"/>
  <c r="K10" s="1"/>
  <c r="J7"/>
  <c r="L30" i="88" l="1"/>
  <c r="L31" s="1"/>
  <c r="P30"/>
  <c r="P31" s="1"/>
  <c r="X21" i="86"/>
  <c r="X29" s="1"/>
  <c r="Z21"/>
  <c r="Z29" s="1"/>
  <c r="Y21"/>
  <c r="Y29" s="1"/>
  <c r="AA21"/>
  <c r="AA29" s="1"/>
  <c r="N7" i="85"/>
  <c r="N8"/>
  <c r="N10"/>
  <c r="N14"/>
  <c r="N19"/>
  <c r="M7"/>
  <c r="O7"/>
  <c r="M8"/>
  <c r="O8"/>
  <c r="M9"/>
  <c r="O9"/>
  <c r="J10"/>
  <c r="L10"/>
  <c r="N11"/>
  <c r="N12"/>
  <c r="N13"/>
  <c r="J14"/>
  <c r="L14"/>
  <c r="N15"/>
  <c r="N16"/>
  <c r="N17"/>
  <c r="N18"/>
  <c r="J19"/>
  <c r="L19"/>
  <c r="N9"/>
  <c r="M11"/>
  <c r="O11"/>
  <c r="M12"/>
  <c r="O12"/>
  <c r="M13"/>
  <c r="O13"/>
  <c r="M15"/>
  <c r="O15"/>
  <c r="M16"/>
  <c r="O16"/>
  <c r="M17"/>
  <c r="O17"/>
  <c r="M18"/>
  <c r="O18"/>
  <c r="M19" l="1"/>
  <c r="M14"/>
  <c r="M10"/>
  <c r="O19"/>
  <c r="O14"/>
  <c r="O10"/>
  <c r="E37" i="84" l="1"/>
  <c r="E36"/>
  <c r="E35"/>
  <c r="E34"/>
  <c r="E33"/>
  <c r="E32"/>
  <c r="E31"/>
  <c r="E30"/>
  <c r="E29"/>
  <c r="E28"/>
  <c r="E27"/>
  <c r="E26"/>
  <c r="E25"/>
  <c r="E24"/>
  <c r="E23"/>
  <c r="E22"/>
  <c r="E21"/>
  <c r="E20"/>
  <c r="E19"/>
  <c r="E18"/>
  <c r="E17"/>
  <c r="E16"/>
  <c r="E15"/>
  <c r="E14"/>
  <c r="E13"/>
  <c r="E12"/>
  <c r="E11"/>
  <c r="E10"/>
  <c r="E7"/>
  <c r="E6"/>
  <c r="E44" i="83"/>
  <c r="E43"/>
  <c r="E42"/>
  <c r="E41"/>
  <c r="E40"/>
  <c r="E39"/>
  <c r="E38"/>
  <c r="E37"/>
  <c r="E36"/>
  <c r="E35"/>
  <c r="E34"/>
  <c r="E33"/>
  <c r="E32"/>
  <c r="E31"/>
  <c r="E30"/>
  <c r="E29"/>
  <c r="E28"/>
  <c r="E27"/>
  <c r="E26"/>
  <c r="E25"/>
  <c r="E24"/>
  <c r="E23"/>
  <c r="E22"/>
  <c r="E21"/>
  <c r="E20"/>
  <c r="E19"/>
  <c r="E18"/>
  <c r="E17"/>
  <c r="E16"/>
  <c r="E15"/>
  <c r="E14"/>
  <c r="E13"/>
  <c r="E10"/>
  <c r="E9"/>
  <c r="E8"/>
  <c r="E7"/>
  <c r="E6"/>
  <c r="K19" i="82"/>
  <c r="G19"/>
  <c r="G20" s="1"/>
  <c r="G18"/>
  <c r="G17"/>
  <c r="K16"/>
  <c r="G16"/>
  <c r="K15"/>
  <c r="G15"/>
  <c r="K14"/>
  <c r="G14"/>
  <c r="K13"/>
  <c r="G13"/>
  <c r="K11"/>
  <c r="K18" s="1"/>
  <c r="G11"/>
  <c r="K10"/>
  <c r="K17" s="1"/>
  <c r="G10"/>
  <c r="K9"/>
  <c r="G9"/>
  <c r="K8"/>
  <c r="G8"/>
  <c r="K69" i="81"/>
  <c r="G69"/>
  <c r="K68"/>
  <c r="G68"/>
  <c r="K67"/>
  <c r="G67"/>
  <c r="K66"/>
  <c r="G66"/>
  <c r="K64"/>
  <c r="G64"/>
  <c r="K63"/>
  <c r="G63"/>
  <c r="K62"/>
  <c r="G62"/>
  <c r="K61"/>
  <c r="G61"/>
  <c r="K60"/>
  <c r="G60"/>
  <c r="K59"/>
  <c r="G59"/>
  <c r="K58"/>
  <c r="G58"/>
  <c r="K57"/>
  <c r="G57"/>
  <c r="K56"/>
  <c r="G56"/>
  <c r="K54"/>
  <c r="G54"/>
  <c r="K53"/>
  <c r="G53"/>
  <c r="K52"/>
  <c r="G52"/>
  <c r="K51"/>
  <c r="G51"/>
  <c r="K50"/>
  <c r="G50"/>
  <c r="K49"/>
  <c r="G49"/>
  <c r="K48"/>
  <c r="G48"/>
  <c r="K47"/>
  <c r="G47"/>
  <c r="K46"/>
  <c r="G46"/>
  <c r="K45"/>
  <c r="G45"/>
  <c r="K43"/>
  <c r="G43"/>
  <c r="K42"/>
  <c r="G42"/>
  <c r="K41"/>
  <c r="G41"/>
  <c r="K40"/>
  <c r="G40"/>
  <c r="K39"/>
  <c r="G39"/>
  <c r="K38"/>
  <c r="G38"/>
  <c r="K37"/>
  <c r="G37"/>
  <c r="K36"/>
  <c r="G36"/>
  <c r="K34"/>
  <c r="G34"/>
  <c r="K33"/>
  <c r="G33"/>
  <c r="K32"/>
  <c r="G32"/>
  <c r="K31"/>
  <c r="G31"/>
  <c r="K30"/>
  <c r="G30"/>
  <c r="K29"/>
  <c r="G29"/>
  <c r="K28"/>
  <c r="G28"/>
  <c r="K27"/>
  <c r="G27"/>
  <c r="K26"/>
  <c r="G26"/>
  <c r="K25"/>
  <c r="G25"/>
  <c r="K24"/>
  <c r="G24"/>
  <c r="K23"/>
  <c r="G23"/>
  <c r="K22"/>
  <c r="G22"/>
  <c r="K21"/>
  <c r="G21"/>
  <c r="K20"/>
  <c r="G20"/>
  <c r="K19"/>
  <c r="G19"/>
  <c r="K18"/>
  <c r="G18"/>
  <c r="K17"/>
  <c r="G17"/>
  <c r="K16"/>
  <c r="G16"/>
  <c r="K15"/>
  <c r="G15"/>
  <c r="K14"/>
  <c r="G14"/>
  <c r="K13"/>
  <c r="G13"/>
  <c r="K12"/>
  <c r="G12"/>
  <c r="K11"/>
  <c r="G11"/>
  <c r="K10"/>
  <c r="G10"/>
  <c r="K9"/>
  <c r="G9"/>
  <c r="K8"/>
  <c r="G8"/>
  <c r="K20" i="82" l="1"/>
</calcChain>
</file>

<file path=xl/sharedStrings.xml><?xml version="1.0" encoding="utf-8"?>
<sst xmlns="http://schemas.openxmlformats.org/spreadsheetml/2006/main" count="1733" uniqueCount="1103">
  <si>
    <t>1.1</t>
  </si>
  <si>
    <t>1.1.1</t>
  </si>
  <si>
    <t>1.1.2</t>
  </si>
  <si>
    <t>1.2</t>
  </si>
  <si>
    <t>1.2.1</t>
  </si>
  <si>
    <t>1.2.2</t>
  </si>
  <si>
    <t>2.1</t>
  </si>
  <si>
    <t>2.2</t>
  </si>
  <si>
    <t>2.3</t>
  </si>
  <si>
    <t>2.4</t>
  </si>
  <si>
    <t>2.5</t>
  </si>
  <si>
    <t>3.1</t>
  </si>
  <si>
    <t>3.2</t>
  </si>
  <si>
    <t>3.3</t>
  </si>
  <si>
    <t>4.1</t>
  </si>
  <si>
    <t>4.2</t>
  </si>
  <si>
    <t>4.3</t>
  </si>
  <si>
    <t>4.4</t>
  </si>
  <si>
    <t>4.5</t>
  </si>
  <si>
    <t>4.6</t>
  </si>
  <si>
    <t>I</t>
  </si>
  <si>
    <t>7.1</t>
  </si>
  <si>
    <t>7.2</t>
  </si>
  <si>
    <t>II</t>
  </si>
  <si>
    <t>III</t>
  </si>
  <si>
    <t>IV</t>
  </si>
  <si>
    <t>V</t>
  </si>
  <si>
    <t>21.1</t>
  </si>
  <si>
    <t>21.2</t>
  </si>
  <si>
    <t>22.1</t>
  </si>
  <si>
    <t>22.2</t>
  </si>
  <si>
    <t>VI</t>
  </si>
  <si>
    <t>VII</t>
  </si>
  <si>
    <t>VIII</t>
  </si>
  <si>
    <t>IX</t>
  </si>
  <si>
    <t>X</t>
  </si>
  <si>
    <t>Own funds by group of banks</t>
  </si>
  <si>
    <t>in millions of Denars</t>
  </si>
  <si>
    <t>No</t>
  </si>
  <si>
    <t>Description</t>
  </si>
  <si>
    <t>Large banks</t>
  </si>
  <si>
    <t>Medium-size banks</t>
  </si>
  <si>
    <t>Small-size banks</t>
  </si>
  <si>
    <t>Total</t>
  </si>
  <si>
    <t>CORE CAPITAL</t>
  </si>
  <si>
    <t>Paid in and subscribed common and non-cumulative preference shares and premiums based on these shares</t>
  </si>
  <si>
    <t>Nominal value</t>
  </si>
  <si>
    <t>Nominal value of common shares</t>
  </si>
  <si>
    <t>Nominal value of non-cumulative preference share</t>
  </si>
  <si>
    <t>Premium</t>
  </si>
  <si>
    <t>Premium based on common shares</t>
  </si>
  <si>
    <t>Premium based on non-cumulative preference shares</t>
  </si>
  <si>
    <t>Reserve and retained profit/loss</t>
  </si>
  <si>
    <t>Reserve fund</t>
  </si>
  <si>
    <t>Retained profit restricted to distribution to shareholders</t>
  </si>
  <si>
    <t>Accumulated loss from previous years</t>
  </si>
  <si>
    <t>Current profit</t>
  </si>
  <si>
    <t>Unrealized loss on equities available for sale</t>
  </si>
  <si>
    <t>Positions arising from consolidation</t>
  </si>
  <si>
    <t>Minority interest</t>
  </si>
  <si>
    <t>Reserves from exchange rate differentials</t>
  </si>
  <si>
    <t>Other differentials</t>
  </si>
  <si>
    <t>Deductions</t>
  </si>
  <si>
    <t>Loss at the end of the year, or current loss</t>
  </si>
  <si>
    <t>Own shares</t>
  </si>
  <si>
    <t>Intangible assets</t>
  </si>
  <si>
    <t xml:space="preserve">Net negative revaluation reserves </t>
  </si>
  <si>
    <t>Difference between the amount of required and made impairment/special reserve</t>
  </si>
  <si>
    <t>Amount of unallocated impairment and special reserve as a result of accounting time lag</t>
  </si>
  <si>
    <t>Common shares, reserves and retained profit and deductions</t>
  </si>
  <si>
    <t>Amount of other positions that may be included in the core capital</t>
  </si>
  <si>
    <t>SUPPLEMENTARY CAPITAL 1</t>
  </si>
  <si>
    <t>Paid-in and subscribed cumulative preference shares and premium on such shares</t>
  </si>
  <si>
    <t>Revaluation reserves</t>
  </si>
  <si>
    <t>Hybrid capital instruments</t>
  </si>
  <si>
    <t>Subordinated instruments</t>
  </si>
  <si>
    <t>Amount of subordinated instruments that may be included in the additional capital I</t>
  </si>
  <si>
    <t>DEDUCTIONS FROM CORE CAPITAL AND SUPPLEMENTARY CAPITAL 1</t>
  </si>
  <si>
    <t>Capital investments in other banks or financial institutions of over 10% of the capital of such institutions</t>
  </si>
  <si>
    <t>Investments in subordinated and hybrid capital instruments and other instruments of institutions referred to in 12</t>
  </si>
  <si>
    <t>Aggregate amount of investments in capital, subordinated and hybrid instruments and other instruments exceeding 10% of (I+II)</t>
  </si>
  <si>
    <t>Direct capital investments in insurance and reinsurance companies and pension fund management undertakings</t>
  </si>
  <si>
    <t>Investments in financial instruments issued by the insurance and reinsurance companies and pension fund management undertakings</t>
  </si>
  <si>
    <t>Amount of excess of limits on investments in nonfinancial institutions</t>
  </si>
  <si>
    <t>Positions arising from consolidation (negative amounts)</t>
  </si>
  <si>
    <t>Deductions from the core capital and supplementary capital 1</t>
  </si>
  <si>
    <t>CORE CAPITAL AFTER DEDUCTIONS</t>
  </si>
  <si>
    <t>SUPPLEMENTARY CAPITAL 1 AFTER DEDUCTIONS</t>
  </si>
  <si>
    <t>SUPPLEMENTARY CAPITAL 2</t>
  </si>
  <si>
    <t>Subordinated instruments of supplementary capital 2</t>
  </si>
  <si>
    <t>Supplementary capital 1 and 2</t>
  </si>
  <si>
    <t>Allowed amount of supplementary capital 1 and 2</t>
  </si>
  <si>
    <t>Supplementary capital 1</t>
  </si>
  <si>
    <t>Supplementary capital 2</t>
  </si>
  <si>
    <t>Core capital</t>
  </si>
  <si>
    <t>Excess core capital (150%)</t>
  </si>
  <si>
    <t>Excess core capital (250%)</t>
  </si>
  <si>
    <t>Allowed amount of supplementary capital 2</t>
  </si>
  <si>
    <t>OWN FUNDS</t>
  </si>
  <si>
    <t>Capital adequacy ratio, by group of banks</t>
  </si>
  <si>
    <t>CREDIT RISK WEIGHTED ASSETS</t>
  </si>
  <si>
    <t>On-balance sheet credit risk weighted assets</t>
  </si>
  <si>
    <t>Off-balance sheet credit risk weighted assets</t>
  </si>
  <si>
    <t>Credit risk weighted assets (1+2)</t>
  </si>
  <si>
    <t xml:space="preserve">Capital requirement for credit risk </t>
  </si>
  <si>
    <t>CURRENCY RISK WEIGHTED ASSETS</t>
  </si>
  <si>
    <t>Aggregate currency position</t>
  </si>
  <si>
    <t>Net-position in gold</t>
  </si>
  <si>
    <t>Currency risk weighted assets (5+6)</t>
  </si>
  <si>
    <t xml:space="preserve">Capital requirement for currency risk </t>
  </si>
  <si>
    <t>RISK WEIGHTED ASSETS (3+7)</t>
  </si>
  <si>
    <t>Capital requirement for risks (4+8)</t>
  </si>
  <si>
    <t>CAPITAL ADEQUACY RATIO (IV/III)</t>
  </si>
  <si>
    <t>Annex 26</t>
  </si>
  <si>
    <t>Annex 27</t>
  </si>
  <si>
    <t>Annex 17</t>
  </si>
  <si>
    <t>Structure of on-balance sheet assets and off-balance sheet assets in foreign currency and in Denars with FX clause, as of  31.12.2010</t>
  </si>
  <si>
    <t>No.</t>
  </si>
  <si>
    <t>Item</t>
  </si>
  <si>
    <t>Amount (in millions of Denars)</t>
  </si>
  <si>
    <t>Structure (in %)</t>
  </si>
  <si>
    <t>Cash, cash equivalents, gold and precious metals</t>
  </si>
  <si>
    <t>Financial instruments held for trading</t>
  </si>
  <si>
    <t>Derivatives held for trading</t>
  </si>
  <si>
    <t>Embedded derivatives and derivatives held for risk management</t>
  </si>
  <si>
    <t>Financial instruments at fair value through profit and loss, as such at initial recognition</t>
  </si>
  <si>
    <t>5.1</t>
  </si>
  <si>
    <t>in foreign currency</t>
  </si>
  <si>
    <t>5.2</t>
  </si>
  <si>
    <t>in Denars with FX clause</t>
  </si>
  <si>
    <t>Financial instruments held to maturity</t>
  </si>
  <si>
    <t>6.1</t>
  </si>
  <si>
    <t>6.2</t>
  </si>
  <si>
    <t>Financial instruments available for sale</t>
  </si>
  <si>
    <t>Credits and claims in foreign currency</t>
  </si>
  <si>
    <t>8.1</t>
  </si>
  <si>
    <t>deposits</t>
  </si>
  <si>
    <t>8.2</t>
  </si>
  <si>
    <t>financial leasing</t>
  </si>
  <si>
    <t>8.3</t>
  </si>
  <si>
    <t>credits</t>
  </si>
  <si>
    <t>8.4</t>
  </si>
  <si>
    <t>other claims</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</si>
  <si>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</si>
  <si>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</si>
  <si>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</si>
  <si>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</si>
  <si>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</si>
  <si>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</si>
  <si>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</si>
  <si>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</si>
  <si>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</si>
  <si>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</si>
  <si>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</si>
  <si>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</si>
  <si>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</si>
  <si>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</si>
  <si>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</si>
  <si>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</si>
  <si>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</si>
  <si>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</si>
  <si>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</si>
  <si>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</si>
  <si>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</si>
  <si>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Total on-balance sheet assets (1+2+3+4+5+6+7+8+9+10+11+12+13+14)</t>
  </si>
  <si>
    <t>Off-balance sheet assets</t>
  </si>
  <si>
    <t>Total on-balance sheet assets and off-balance sheet assets  in foreign currency and in Denars with FX clause (15+16)</t>
  </si>
  <si>
    <t>Annex 22</t>
  </si>
  <si>
    <t>Annex 18</t>
  </si>
  <si>
    <t xml:space="preserve">Structure of on-balance sheet liabilities and off-balance sheet liabilities  in foreign currency and in Denars with FX clause, as of  31.12.2010 </t>
  </si>
  <si>
    <t>Items</t>
  </si>
  <si>
    <t>Structure (in%)</t>
  </si>
  <si>
    <t>Current accounts</t>
  </si>
  <si>
    <t>Financial liabilities at fair value through profit and loss</t>
  </si>
  <si>
    <t>Derivatives for trading</t>
  </si>
  <si>
    <t>Deposits in foreign currency</t>
  </si>
  <si>
    <t>financial institutions</t>
  </si>
  <si>
    <t>nonfinancial institutions</t>
  </si>
  <si>
    <t>5.3</t>
  </si>
  <si>
    <t>individuals</t>
  </si>
  <si>
    <t>5.4</t>
  </si>
  <si>
    <t>nonresidents</t>
  </si>
  <si>
    <t>5.5</t>
  </si>
  <si>
    <t>other clients</t>
  </si>
  <si>
    <t>Deposits in Denars with FX clause</t>
  </si>
  <si>
    <t>6.3</t>
  </si>
  <si>
    <t>6.4</t>
  </si>
  <si>
    <t>6.5</t>
  </si>
  <si>
    <t>Liabilities from credits</t>
  </si>
  <si>
    <t>Issued debt securities</t>
  </si>
  <si>
    <t>Interest payables in foreign currency</t>
  </si>
  <si>
    <t>Interest payables in Denars with FX clause</t>
  </si>
  <si>
    <t>Commissions and fees payables</t>
  </si>
  <si>
    <t>Financial leasing</t>
  </si>
  <si>
    <t>Hybrid and subordinated instruments in foreign currency</t>
  </si>
  <si>
    <t>Hybrid and subordinated instruments in Denars with FX clause</t>
  </si>
  <si>
    <t>Other not mentioned on-balance sheet liabilities</t>
  </si>
  <si>
    <t>Total on-balance sheet liabilities (1+2+3+4+5+6+7+8+9+10+11+12+13+14+15)</t>
  </si>
  <si>
    <t>Off-balance sheet liabilities</t>
  </si>
  <si>
    <t>Total on-balance sheet liabilities and off-balance sheet liabilities in foreign currency and in Denars with FX clause (16+17)</t>
  </si>
  <si>
    <t>Annex 23</t>
  </si>
  <si>
    <t>Structural features of credit risk exposure by group of banks (sector, currency and type of exposure)</t>
  </si>
  <si>
    <t>Absolute change</t>
  </si>
  <si>
    <t>Relative change</t>
  </si>
  <si>
    <t>Medium-sized banks</t>
  </si>
  <si>
    <t>Small-sized banks</t>
  </si>
  <si>
    <t>Sector structure of credit risk exposure</t>
  </si>
  <si>
    <t>Enterprises and other clients</t>
  </si>
  <si>
    <t>Natural persons and sole proprietors</t>
  </si>
  <si>
    <t>Financial institutions and state</t>
  </si>
  <si>
    <t>Currency structure of credit risk exposure</t>
  </si>
  <si>
    <t>Denar exposure</t>
  </si>
  <si>
    <t>Denar exposure with FX clause</t>
  </si>
  <si>
    <t>Foreign currency exposure</t>
  </si>
  <si>
    <t>Structure of credit risk exposure by type of exposure</t>
  </si>
  <si>
    <t>Regular loans</t>
  </si>
  <si>
    <t>Nonperforming loans</t>
  </si>
  <si>
    <t>Other claims and regular interest</t>
  </si>
  <si>
    <t>Off-balance sheet items</t>
  </si>
  <si>
    <t>Annex 12</t>
  </si>
  <si>
    <t>Изложеност</t>
  </si>
  <si>
    <t>Credit risk exposure and calculated impairment losses, for banking system, by risk categories and sector</t>
  </si>
  <si>
    <t>A</t>
  </si>
  <si>
    <t>B</t>
  </si>
  <si>
    <t>C</t>
  </si>
  <si>
    <t>D</t>
  </si>
  <si>
    <t>E</t>
  </si>
  <si>
    <t>TOTAL</t>
  </si>
  <si>
    <t>Credi risk exposure</t>
  </si>
  <si>
    <t>Calculated impairment losses and special reserves</t>
  </si>
  <si>
    <t>Credit risk exposure</t>
  </si>
  <si>
    <t>12.2009</t>
  </si>
  <si>
    <t>12.2010</t>
  </si>
  <si>
    <t>06.2010</t>
  </si>
  <si>
    <t>ENTERPRISES AND OTHER CLIENTS</t>
  </si>
  <si>
    <t>Agriculture, forestry and fishing</t>
  </si>
  <si>
    <t>Industry</t>
  </si>
  <si>
    <t>Construction</t>
  </si>
  <si>
    <t>Wholesale and retail trade</t>
  </si>
  <si>
    <t>Hotels and restaurants</t>
  </si>
  <si>
    <t>Transport, storage and communication</t>
  </si>
  <si>
    <t>Real estate activities, administrative and auxiliary service activities</t>
  </si>
  <si>
    <t>Other activities</t>
  </si>
  <si>
    <t>FINANCIAL INSTITUTIONS AND STATE</t>
  </si>
  <si>
    <t>Financial activities</t>
  </si>
  <si>
    <t>Public sector and defense</t>
  </si>
  <si>
    <t>NATURAL PERSONS</t>
  </si>
  <si>
    <t>Residential and commercial real estate loans</t>
  </si>
  <si>
    <t>Consumer loans</t>
  </si>
  <si>
    <t>Overdrafts</t>
  </si>
  <si>
    <t>Credit cards</t>
  </si>
  <si>
    <t>Car loans</t>
  </si>
  <si>
    <t>Other credit exposure</t>
  </si>
  <si>
    <t>SOLE PROPRIETORS</t>
  </si>
  <si>
    <t xml:space="preserve">Annex 13 </t>
  </si>
  <si>
    <t>Credit risk exposure and calculated impairment losses - currency structure</t>
  </si>
  <si>
    <t>Denar</t>
  </si>
  <si>
    <t>Denar with foreign currency</t>
  </si>
  <si>
    <t>Foreign currency</t>
  </si>
  <si>
    <t>Annex 14</t>
  </si>
  <si>
    <t>Total calculated impairment losses and special reserves</t>
  </si>
  <si>
    <t>ANNUAL ABSOLUTE CHANGE</t>
  </si>
  <si>
    <t>ANNUAL RELATIVE CHANGE</t>
  </si>
  <si>
    <t>Nonperforming loans, credit risk exposure classified in  „C“, „D“ and „E“ and calculated impairment losses and special reserves, sector structure by group of banks</t>
  </si>
  <si>
    <t>Exposure tо „C“, „D“ and „E“</t>
  </si>
  <si>
    <t>Annex 15</t>
  </si>
  <si>
    <t>Credit risk indicators by group banks</t>
  </si>
  <si>
    <t>Indicators</t>
  </si>
  <si>
    <t>Share in total credit risk exposure</t>
  </si>
  <si>
    <t>Average level of risk</t>
  </si>
  <si>
    <t>Покриеност на нефункционалните кредити со пресметаната исправка на вредност за нефунцкионални кредити</t>
  </si>
  <si>
    <t>Coverage of nonperforming loans with total calculated impairment losses and special reserves</t>
  </si>
  <si>
    <t>Coverage of nonperforming loans with calculated impairment losses for nonperforming loans</t>
  </si>
  <si>
    <t>n.a.</t>
  </si>
  <si>
    <t>Calculated impairment losses and special reserves / Own funds</t>
  </si>
  <si>
    <t>Share of nonperforming loans net of calculated impairment losses for nonperforming loans in own funds</t>
  </si>
  <si>
    <t>Share of nonperforming loans in total loans</t>
  </si>
  <si>
    <t>Share of bullet loans in total loans to nonfinancial entities</t>
  </si>
  <si>
    <t>Share of „C“, „D“ and „E“ in total credit risk exposure</t>
  </si>
  <si>
    <t>Share of „C“, „D“ and „E“ in total credit risk exposure, without exposure to financial institutions and state</t>
  </si>
  <si>
    <t>Share of „E“ in total credit risk exposure</t>
  </si>
  <si>
    <t>Coverage of „C“, „D“ and „E“ with total calculated impairment losses and special reserves</t>
  </si>
  <si>
    <t>Share of „C“, „D“ and „E“ in own funds</t>
  </si>
  <si>
    <t>Share of „E“ in own funds</t>
  </si>
  <si>
    <t>Share of „C“, „D“ and „E“ net of calculated impairment losses and special reserves, in own funds</t>
  </si>
  <si>
    <t>Annex 16</t>
  </si>
  <si>
    <r>
      <t xml:space="preserve">Credit risk indicators for exposure to </t>
    </r>
    <r>
      <rPr>
        <b/>
        <sz val="11"/>
        <color theme="1"/>
        <rFont val="Times New Roman"/>
        <family val="1"/>
        <charset val="204"/>
      </rPr>
      <t>„</t>
    </r>
    <r>
      <rPr>
        <b/>
        <sz val="11"/>
        <color theme="1"/>
        <rFont val="Tahoma"/>
        <family val="2"/>
        <charset val="204"/>
      </rPr>
      <t>enterprises and other clients</t>
    </r>
    <r>
      <rPr>
        <b/>
        <sz val="11"/>
        <color theme="1"/>
        <rFont val="Times New Roman"/>
        <family val="1"/>
        <charset val="204"/>
      </rPr>
      <t>“</t>
    </r>
    <r>
      <rPr>
        <b/>
        <sz val="11"/>
        <color theme="1"/>
        <rFont val="Tahoma"/>
        <family val="2"/>
        <charset val="204"/>
      </rPr>
      <t xml:space="preserve"> </t>
    </r>
  </si>
  <si>
    <t>Indicator</t>
  </si>
  <si>
    <t>Date</t>
  </si>
  <si>
    <t xml:space="preserve"> Real estate activities, administrative and auxiliary service activities</t>
  </si>
  <si>
    <t>Total exposure to enterprises and other clients</t>
  </si>
  <si>
    <r>
      <t xml:space="preserve">Share of credit risk exposure to sector </t>
    </r>
    <r>
      <rPr>
        <sz val="10"/>
        <rFont val="Times New Roman"/>
        <family val="1"/>
        <charset val="204"/>
      </rPr>
      <t>„</t>
    </r>
    <r>
      <rPr>
        <sz val="10"/>
        <rFont val="Tahoma"/>
        <family val="2"/>
        <charset val="204"/>
      </rPr>
      <t>enterprises and other clients</t>
    </r>
    <r>
      <rPr>
        <sz val="10"/>
        <rFont val="Times New Roman"/>
        <family val="1"/>
        <charset val="204"/>
      </rPr>
      <t>“</t>
    </r>
  </si>
  <si>
    <r>
      <t xml:space="preserve">Share of </t>
    </r>
    <r>
      <rPr>
        <sz val="10"/>
        <rFont val="Times New Roman"/>
        <family val="1"/>
        <charset val="204"/>
      </rPr>
      <t>„</t>
    </r>
    <r>
      <rPr>
        <sz val="10"/>
        <rFont val="Tahoma"/>
        <family val="2"/>
        <charset val="204"/>
      </rPr>
      <t>C</t>
    </r>
    <r>
      <rPr>
        <sz val="10"/>
        <rFont val="Times New Roman"/>
        <family val="1"/>
        <charset val="204"/>
      </rPr>
      <t>“</t>
    </r>
    <r>
      <rPr>
        <sz val="10"/>
        <rFont val="Tahoma"/>
        <family val="2"/>
        <charset val="204"/>
      </rPr>
      <t xml:space="preserve">, </t>
    </r>
    <r>
      <rPr>
        <sz val="10"/>
        <rFont val="Times New Roman"/>
        <family val="1"/>
        <charset val="204"/>
      </rPr>
      <t>„</t>
    </r>
    <r>
      <rPr>
        <sz val="10"/>
        <rFont val="Tahoma"/>
        <family val="2"/>
        <charset val="204"/>
      </rPr>
      <t>D</t>
    </r>
    <r>
      <rPr>
        <sz val="10"/>
        <rFont val="Times New Roman"/>
        <family val="1"/>
        <charset val="204"/>
      </rPr>
      <t>“</t>
    </r>
    <r>
      <rPr>
        <sz val="10"/>
        <rFont val="Tahoma"/>
        <family val="2"/>
        <charset val="204"/>
      </rPr>
      <t xml:space="preserve"> and </t>
    </r>
    <r>
      <rPr>
        <sz val="10"/>
        <rFont val="Times New Roman"/>
        <family val="1"/>
        <charset val="204"/>
      </rPr>
      <t>„</t>
    </r>
    <r>
      <rPr>
        <sz val="10"/>
        <rFont val="Tahoma"/>
        <family val="2"/>
        <charset val="204"/>
      </rPr>
      <t>E</t>
    </r>
    <r>
      <rPr>
        <sz val="10"/>
        <rFont val="Times New Roman"/>
        <family val="1"/>
        <charset val="204"/>
      </rPr>
      <t>“</t>
    </r>
    <r>
      <rPr>
        <sz val="10"/>
        <rFont val="Tahoma"/>
        <family val="2"/>
        <charset val="204"/>
      </rPr>
      <t xml:space="preserve"> to total credit risk exposure</t>
    </r>
  </si>
  <si>
    <t>CR 5 for banking system</t>
  </si>
  <si>
    <r>
      <t xml:space="preserve">Credit risk indicators for exposure to </t>
    </r>
    <r>
      <rPr>
        <b/>
        <sz val="11"/>
        <color theme="1"/>
        <rFont val="Times New Roman"/>
        <family val="1"/>
        <charset val="204"/>
      </rPr>
      <t>„</t>
    </r>
    <r>
      <rPr>
        <b/>
        <sz val="11"/>
        <color theme="1"/>
        <rFont val="Tahoma"/>
        <family val="2"/>
        <charset val="204"/>
      </rPr>
      <t>natural persons</t>
    </r>
    <r>
      <rPr>
        <b/>
        <sz val="11"/>
        <color theme="1"/>
        <rFont val="Times New Roman"/>
        <family val="1"/>
        <charset val="204"/>
      </rPr>
      <t>“</t>
    </r>
  </si>
  <si>
    <t>Total exposure to natural persons</t>
  </si>
  <si>
    <t>Coverage of nonperforming loans with total impairment losses and special reserves</t>
  </si>
  <si>
    <r>
      <t xml:space="preserve">Share of credit risk exposure to </t>
    </r>
    <r>
      <rPr>
        <sz val="10"/>
        <rFont val="Times New Roman"/>
        <family val="1"/>
        <charset val="204"/>
      </rPr>
      <t>„</t>
    </r>
    <r>
      <rPr>
        <sz val="10"/>
        <rFont val="Tahoma"/>
        <family val="2"/>
        <charset val="204"/>
      </rPr>
      <t>natural persons</t>
    </r>
    <r>
      <rPr>
        <sz val="10"/>
        <rFont val="Times New Roman"/>
        <family val="1"/>
        <charset val="204"/>
      </rPr>
      <t>“</t>
    </r>
  </si>
  <si>
    <r>
      <t xml:space="preserve">Share of </t>
    </r>
    <r>
      <rPr>
        <sz val="10"/>
        <rFont val="Times New Roman"/>
        <family val="1"/>
        <charset val="204"/>
      </rPr>
      <t>„C“</t>
    </r>
    <r>
      <rPr>
        <sz val="10"/>
        <rFont val="Tahoma"/>
        <family val="2"/>
        <charset val="204"/>
      </rPr>
      <t xml:space="preserve">, </t>
    </r>
    <r>
      <rPr>
        <sz val="10"/>
        <rFont val="Times New Roman"/>
        <family val="1"/>
        <charset val="204"/>
      </rPr>
      <t>„D“</t>
    </r>
    <r>
      <rPr>
        <sz val="10"/>
        <rFont val="Tahoma"/>
        <family val="2"/>
        <charset val="204"/>
      </rPr>
      <t xml:space="preserve"> and </t>
    </r>
    <r>
      <rPr>
        <sz val="10"/>
        <rFont val="Times New Roman"/>
        <family val="1"/>
        <charset val="204"/>
      </rPr>
      <t>„E“</t>
    </r>
    <r>
      <rPr>
        <sz val="10"/>
        <rFont val="Tahoma"/>
        <family val="2"/>
        <charset val="204"/>
      </rPr>
      <t xml:space="preserve"> in total credit risk exposure</t>
    </r>
  </si>
  <si>
    <t>Annex 19</t>
  </si>
  <si>
    <t>Indicators for the liquidity of the banking system with individual countries</t>
  </si>
  <si>
    <t>Мacedonia-12.2010</t>
  </si>
  <si>
    <t>Bulgaria-12.2009</t>
  </si>
  <si>
    <t>Czech Republic-09.2010</t>
  </si>
  <si>
    <t>Greece-06.2010</t>
  </si>
  <si>
    <t>Тurkey-09.2010</t>
  </si>
  <si>
    <t>Ukraine-12.2010</t>
  </si>
  <si>
    <t>Slovenia-12.2009</t>
  </si>
  <si>
    <t>Poland-09.2009</t>
  </si>
  <si>
    <t>Italy-06.2010</t>
  </si>
  <si>
    <t>Еstonia-09.2010</t>
  </si>
  <si>
    <t>Cyprus-03.2010</t>
  </si>
  <si>
    <t>Аustria-09.2010</t>
  </si>
  <si>
    <t>Liquid assets / Total assets</t>
  </si>
  <si>
    <t>Liquid assets / Short - term liabilities</t>
  </si>
  <si>
    <t>*Source: Web page of IMF, data for financial stability indicators.</t>
  </si>
  <si>
    <t>Annex 20</t>
  </si>
  <si>
    <t>Number</t>
  </si>
  <si>
    <t>up to 7 days</t>
  </si>
  <si>
    <t>from 8 to 30 days</t>
  </si>
  <si>
    <t>from 31 to 90 days</t>
  </si>
  <si>
    <t>from 91 to 180 days</t>
  </si>
  <si>
    <t>from 181 to 365 days</t>
  </si>
  <si>
    <t>Assets</t>
  </si>
  <si>
    <t>Cash, cash equivalents, gold and precisious metals</t>
  </si>
  <si>
    <t>Financial intruments held for trading</t>
  </si>
  <si>
    <t>Money Market instruments</t>
  </si>
  <si>
    <t>other debt instruments</t>
  </si>
  <si>
    <t>equity instruments</t>
  </si>
  <si>
    <t>Embeded derivtives and derivatives held for hedging</t>
  </si>
  <si>
    <t>Financial instruments at fair value through profit and loss, identified as such at initial recognition</t>
  </si>
  <si>
    <t>Financial instuments available for sale</t>
  </si>
  <si>
    <t>other instruments</t>
  </si>
  <si>
    <t>Credits and claims</t>
  </si>
  <si>
    <t>interbank transactions</t>
  </si>
  <si>
    <t>Interest receivables</t>
  </si>
  <si>
    <t>Commission and fees receivables</t>
  </si>
  <si>
    <t>Other on-balance sheet assets</t>
  </si>
  <si>
    <t>Total Assets (1+2+3+4+5+6+7+8+9+10+11)</t>
  </si>
  <si>
    <t>Liabilities</t>
  </si>
  <si>
    <t>Transaction accounts</t>
  </si>
  <si>
    <t>liabilities from credits</t>
  </si>
  <si>
    <t>subordinated intruments</t>
  </si>
  <si>
    <t>Embeded derivatives and derivatives held for hedging</t>
  </si>
  <si>
    <t>Deposits</t>
  </si>
  <si>
    <t>sight deposits</t>
  </si>
  <si>
    <t>term deposits</t>
  </si>
  <si>
    <t>Interest payable</t>
  </si>
  <si>
    <t>Commissions and fees payable</t>
  </si>
  <si>
    <t>Other on-balance sheet liabilities</t>
  </si>
  <si>
    <t>Total Liabilities  (13+14+15+16+17+18+19+20+21+22+23)</t>
  </si>
  <si>
    <t>Off-Balance sheet items</t>
  </si>
  <si>
    <t>Net off-balance sheet items (25-26)</t>
  </si>
  <si>
    <t>Gap (12-24+27)</t>
  </si>
  <si>
    <t>Cummulative gap</t>
  </si>
  <si>
    <t>Annex 21</t>
  </si>
  <si>
    <t>Anticipated maturity (on-balance sheet and off-balance sheet items)</t>
  </si>
  <si>
    <t>Anticipated maturity (future activities)</t>
  </si>
  <si>
    <t xml:space="preserve">Large banks                                            </t>
  </si>
  <si>
    <t>Komercijalna banka AD Skopje</t>
  </si>
  <si>
    <t>Alfa banka AD Skopje</t>
  </si>
  <si>
    <t>Eurostandard banka AD Skopje</t>
  </si>
  <si>
    <t>NLB Tutunska banka AD Skopje</t>
  </si>
  <si>
    <t>Izvozna i kreditna banka AD Skopje</t>
  </si>
  <si>
    <t>Ziraat banka AD Skopje</t>
  </si>
  <si>
    <t>Stopanska banka AD Skopje</t>
  </si>
  <si>
    <t>Ohridska banka AD Ohrid</t>
  </si>
  <si>
    <t>Kapital banka AD Skopje</t>
  </si>
  <si>
    <t>Prokredit banka AD Skopje</t>
  </si>
  <si>
    <t>Macedonian Bank for Development Promotion AD Skopje</t>
  </si>
  <si>
    <t xml:space="preserve">Stopanska banka AD Bitola </t>
  </si>
  <si>
    <t>Postenska banka AD Skopje</t>
  </si>
  <si>
    <t>TTK banka AD Skopje</t>
  </si>
  <si>
    <t>Stater banka AD Kumanovo</t>
  </si>
  <si>
    <t>UNI banka AD Skopje</t>
  </si>
  <si>
    <t>Centralna kooperativna banka AD Skopje</t>
  </si>
  <si>
    <t>Sparkasse bank Macedonia AD Skopje</t>
  </si>
  <si>
    <t>* Banks are in alphabetical order</t>
  </si>
  <si>
    <t>Annex 29</t>
  </si>
  <si>
    <t>Groups of banks as of 31.12.2010</t>
  </si>
  <si>
    <t xml:space="preserve">Medium-sized banks                                     </t>
  </si>
  <si>
    <t xml:space="preserve">Small-sized banks                                                                  </t>
  </si>
  <si>
    <t>Structure of deposits of nonfinancial entities</t>
  </si>
  <si>
    <t>Corporates</t>
  </si>
  <si>
    <t>Households</t>
  </si>
  <si>
    <t>Other clients</t>
  </si>
  <si>
    <t>FX clause</t>
  </si>
  <si>
    <t>FX</t>
  </si>
  <si>
    <t>Sight deposits</t>
  </si>
  <si>
    <t>Short-term deposits (up to 1 year)</t>
  </si>
  <si>
    <t>Long-term deposists (over 1 year)</t>
  </si>
  <si>
    <t>Total deposits</t>
  </si>
  <si>
    <t>Growth 31.12.2010/      30.06.2010</t>
  </si>
  <si>
    <t>Absolute growth of deposits</t>
  </si>
  <si>
    <t>Relative growth (in %)</t>
  </si>
  <si>
    <t>Growth strusture</t>
  </si>
  <si>
    <t>Growth 31.12.2010/      31.12.2009</t>
  </si>
  <si>
    <t>Deposit structures</t>
  </si>
  <si>
    <t>Sector structure</t>
  </si>
  <si>
    <t>Maturity structure</t>
  </si>
  <si>
    <t>Sight</t>
  </si>
  <si>
    <t>Short-term</t>
  </si>
  <si>
    <t>Long-term</t>
  </si>
  <si>
    <t>Currency structure</t>
  </si>
  <si>
    <t xml:space="preserve">FX </t>
  </si>
  <si>
    <t>Annex 9</t>
  </si>
  <si>
    <t>Deposit structures, as of 31.12.2010</t>
  </si>
  <si>
    <t>Annex 10</t>
  </si>
  <si>
    <t>Annex 11</t>
  </si>
  <si>
    <t>Deposit distribution, as of 31.12.2010</t>
  </si>
  <si>
    <t>Structure of credit risk exposure (in millions of Denars)</t>
  </si>
  <si>
    <t>Annex 24</t>
  </si>
  <si>
    <t>Total weighted value of the banking book, by groups of banks</t>
  </si>
  <si>
    <t>Group of banks</t>
  </si>
  <si>
    <t>Fixed interest rate</t>
  </si>
  <si>
    <t>Variable interest rate</t>
  </si>
  <si>
    <t>Euro</t>
  </si>
  <si>
    <t>Denar with euro clause</t>
  </si>
  <si>
    <t>Other currencies</t>
  </si>
  <si>
    <t>Annex 25</t>
  </si>
  <si>
    <t xml:space="preserve">Interest rate sensitive assets and liabilities by the type of interest rates and total weighted value of the banking book, by groups of banks </t>
  </si>
  <si>
    <t>in millions od Denars</t>
  </si>
  <si>
    <t>Positions</t>
  </si>
  <si>
    <t>Interest rate sensitive assets</t>
  </si>
  <si>
    <t>Intertest rate sensitive liabilities</t>
  </si>
  <si>
    <t xml:space="preserve">Net off-bilance sheet interest rate sensitive position </t>
  </si>
  <si>
    <t>Total net position</t>
  </si>
  <si>
    <t>Total weighted value of the banking book by the type of interest rates (in thousands of Denars)</t>
  </si>
  <si>
    <t>Total weighted value of the banking book by the type of currencies (in thousands of Denars)</t>
  </si>
  <si>
    <t>Adjustable (administrative) interest rate</t>
  </si>
  <si>
    <t>Annex 3</t>
  </si>
  <si>
    <t>INCOME STATEMENT</t>
  </si>
  <si>
    <t>INTEREST INCOME</t>
  </si>
  <si>
    <t>Non-financial companies</t>
  </si>
  <si>
    <t>private</t>
  </si>
  <si>
    <t>public</t>
  </si>
  <si>
    <t>State</t>
  </si>
  <si>
    <t>central government</t>
  </si>
  <si>
    <t>local government</t>
  </si>
  <si>
    <t>social insurance funds</t>
  </si>
  <si>
    <t>Non-profitable institutions serving households</t>
  </si>
  <si>
    <t>Financial institutions</t>
  </si>
  <si>
    <t>central bank</t>
  </si>
  <si>
    <t>banks</t>
  </si>
  <si>
    <t>saving houses</t>
  </si>
  <si>
    <t>insurance companies</t>
  </si>
  <si>
    <t>pension funds</t>
  </si>
  <si>
    <t>other financial institutions</t>
  </si>
  <si>
    <t>self-employed individuals</t>
  </si>
  <si>
    <t>citizens</t>
  </si>
  <si>
    <t>Non-residents</t>
  </si>
  <si>
    <t>non-financial companies, non-residents</t>
  </si>
  <si>
    <t xml:space="preserve">states, non-residents </t>
  </si>
  <si>
    <t>non-profitable institutions serving households, non-residents</t>
  </si>
  <si>
    <t>financial institutions, non-residents</t>
  </si>
  <si>
    <t>Приходи од камати од домаќинства - нерезиденти</t>
  </si>
  <si>
    <t>Net impairment of interest income</t>
  </si>
  <si>
    <t>INTEREST EXPENSES</t>
  </si>
  <si>
    <t>Расходи за камата за локална самоуправа</t>
  </si>
  <si>
    <t>Расходи за камата за фондови за социјално осигурување</t>
  </si>
  <si>
    <t>Расходи за камати за непрофитни друштва коишто им служат на домаќинствата - нерезиденти</t>
  </si>
  <si>
    <t>households, non-residents</t>
  </si>
  <si>
    <t>NET INTEREST INCOME (1-2)</t>
  </si>
  <si>
    <t>нето-приходИ ОД ПРОВИЗИИ И НАДОМЕСТОЦИ</t>
  </si>
  <si>
    <t>NET FEES AND COMMISSION INCOME</t>
  </si>
  <si>
    <t>Fees and commission income</t>
  </si>
  <si>
    <t>Fees and commission expenses</t>
  </si>
  <si>
    <t>NET INCOME FROM ASSETS AND LIABILITIES HELD FOR TRADING</t>
  </si>
  <si>
    <t>Net income from assets and liabilities held for trading</t>
  </si>
  <si>
    <t>realized</t>
  </si>
  <si>
    <t>unrealized</t>
  </si>
  <si>
    <t>Net income from derivative instruments held for trading</t>
  </si>
  <si>
    <t>Dividend income from assets held for trading</t>
  </si>
  <si>
    <t>Net interest income from assets and liabilities held for trading</t>
  </si>
  <si>
    <t>NET INCOME FROM FINANCIAL INTRUMENTS DESIGNATED AT FAIR VALUE</t>
  </si>
  <si>
    <t xml:space="preserve">                                                                                                                                                                                                                                                                                                                                                                                                                                                                                                                                                                         </t>
  </si>
  <si>
    <t xml:space="preserve">Net income from financial assets and liabilities designated at fair value </t>
  </si>
  <si>
    <t>нето-приходи од дериватни финансиски инструменти чувани за управување со ризик</t>
  </si>
  <si>
    <t>остварени нето-приходи од дериватни финансиски инструменти чувани за управување со ризик</t>
  </si>
  <si>
    <t>Неостварени нето-приходи од дериватни финансиски инструменти чувани за управување со ризик</t>
  </si>
  <si>
    <t>net change of fair value of hedged item</t>
  </si>
  <si>
    <t xml:space="preserve">Dividend income from financial assets designated at fair value </t>
  </si>
  <si>
    <t>NET (GAINS - LOSSES) FROM FOREIGN EXCHANGE DIFFERENCES</t>
  </si>
  <si>
    <t>Realized</t>
  </si>
  <si>
    <t>Unrealized</t>
  </si>
  <si>
    <t>Net income from FX activities</t>
  </si>
  <si>
    <t>OTHER OPERATING INCOME</t>
  </si>
  <si>
    <t>Dividends and revenues based on capital investments</t>
  </si>
  <si>
    <t>Capital gain from sale of financial assets available for sale</t>
  </si>
  <si>
    <t>Capital gains realized from sales of assets</t>
  </si>
  <si>
    <t>Reversal of provisions for off-balance sheet items</t>
  </si>
  <si>
    <t>Reversal of other provisions</t>
  </si>
  <si>
    <t>Other income</t>
  </si>
  <si>
    <t>Collected previously written-off loans and receivables</t>
  </si>
  <si>
    <t>Extraordinary income</t>
  </si>
  <si>
    <t>NET IMPAIRMENT LOSSES (PROVISIONS) OF FINANCIAL ASSETS</t>
  </si>
  <si>
    <t>Impairment losses of financial assets</t>
  </si>
  <si>
    <t>losses due to impairment of financial assets - an individual basis</t>
  </si>
  <si>
    <t>losses due to impairment of financial assets - a group basis</t>
  </si>
  <si>
    <t>Reversal of impairment losses of financial assets</t>
  </si>
  <si>
    <t>reversal of impairment losses of financial assets - an individual basis</t>
  </si>
  <si>
    <t>reversal of impairment losses of financial assets - a group basis</t>
  </si>
  <si>
    <t>Непризнаена исправка на вредност (загуба поради оштетување) на финансиските средства</t>
  </si>
  <si>
    <t>IMPAIRMENT LOSSES OF NON-FINANCIAL ASSETS</t>
  </si>
  <si>
    <t>Losses due to impairment of non-financial assets</t>
  </si>
  <si>
    <t>Reversal of impairment losses of non-financial assets</t>
  </si>
  <si>
    <t>EMLOYEES EXPENSES</t>
  </si>
  <si>
    <t>АМОРТИЗАЦИЈА</t>
  </si>
  <si>
    <t>DEPRECIATION</t>
  </si>
  <si>
    <t>OTHER OPERATING EXPENSES</t>
  </si>
  <si>
    <t>General and administrative expenses</t>
  </si>
  <si>
    <t>Deposit insurance premiums</t>
  </si>
  <si>
    <t>Capital losses realized from sales of assets</t>
  </si>
  <si>
    <t>Капитални загуби од продажба на финансиски средства расположливи за продажба</t>
  </si>
  <si>
    <t>Provisions for off-balance sheet items</t>
  </si>
  <si>
    <t>Other provisions</t>
  </si>
  <si>
    <t>Other expenses</t>
  </si>
  <si>
    <t>Extraordinary expenses</t>
  </si>
  <si>
    <t>CURRENT PROFIT/LOSS</t>
  </si>
  <si>
    <t>INCOME TAX</t>
  </si>
  <si>
    <t>PROFIT (LOSS) AFTER TAXATION</t>
  </si>
  <si>
    <t>* Интерна билансна шема на НБРМ</t>
  </si>
  <si>
    <t>Anticipated maturity structure of the assets and liabilities as of 31.12.2009/31.12.2010</t>
  </si>
  <si>
    <t>Contractual maturity structure of the assets and liabilities as of 31.12.2009/31.12.2010</t>
  </si>
  <si>
    <t>Income statement</t>
  </si>
  <si>
    <t>Structure of credits of nonfinancial entities</t>
  </si>
  <si>
    <t>in million of Denars</t>
  </si>
  <si>
    <t>Enterprises</t>
  </si>
  <si>
    <t>Denars</t>
  </si>
  <si>
    <t>Denar with FX clause</t>
  </si>
  <si>
    <t>Past due credits</t>
  </si>
  <si>
    <t>Short-term credits</t>
  </si>
  <si>
    <t>Long-term credits</t>
  </si>
  <si>
    <t>Non-performing credits</t>
  </si>
  <si>
    <t>Total credits</t>
  </si>
  <si>
    <t>Impairment losses</t>
  </si>
  <si>
    <t>Accumulated amortization</t>
  </si>
  <si>
    <t>Total net credits</t>
  </si>
  <si>
    <t>Growth 31.12.2010/     31.12.2009</t>
  </si>
  <si>
    <t xml:space="preserve">Absolute credit growth </t>
  </si>
  <si>
    <t>Growth in %</t>
  </si>
  <si>
    <t xml:space="preserve">Growth structure </t>
  </si>
  <si>
    <t>Annex 5</t>
  </si>
  <si>
    <t>31.12.2006</t>
  </si>
  <si>
    <t>31.12.2007</t>
  </si>
  <si>
    <t>31.12.2008</t>
  </si>
  <si>
    <t>31.12.2009</t>
  </si>
  <si>
    <t>31.12.2010</t>
  </si>
  <si>
    <t>Medium -size banks</t>
  </si>
  <si>
    <t>Balance in million of Denars</t>
  </si>
  <si>
    <t>Annex 6</t>
  </si>
  <si>
    <t>Credits, by groups of banks</t>
  </si>
  <si>
    <t>Annex 7</t>
  </si>
  <si>
    <t>Newly Approved Loans</t>
  </si>
  <si>
    <t>Activity/credit product</t>
  </si>
  <si>
    <t>Average maturity in days</t>
  </si>
  <si>
    <t>Average interest rate</t>
  </si>
  <si>
    <t>Number of credit files</t>
  </si>
  <si>
    <t>Q1-2010</t>
  </si>
  <si>
    <t>Q2- 2010</t>
  </si>
  <si>
    <t>Q3-2010</t>
  </si>
  <si>
    <t>Q4- 2010</t>
  </si>
  <si>
    <t>Natural persons</t>
  </si>
  <si>
    <t>Residential  real estate credits</t>
  </si>
  <si>
    <t>Commercial real estate credits</t>
  </si>
  <si>
    <t>Consumer credits</t>
  </si>
  <si>
    <t>Car credits</t>
  </si>
  <si>
    <t>Other credits</t>
  </si>
  <si>
    <t>Sole proprietors</t>
  </si>
  <si>
    <t>Received</t>
  </si>
  <si>
    <t>Accepted</t>
  </si>
  <si>
    <t>Rejected</t>
  </si>
  <si>
    <t>Q4 -2009</t>
  </si>
  <si>
    <t>Q1 -2010</t>
  </si>
  <si>
    <t>Q2-  2010</t>
  </si>
  <si>
    <t>Q3- 2010</t>
  </si>
  <si>
    <t>Q4 - 2010</t>
  </si>
  <si>
    <t>Residential and commercial real estate credits</t>
  </si>
  <si>
    <t>Total natural persons</t>
  </si>
  <si>
    <t>Annex 8</t>
  </si>
  <si>
    <t xml:space="preserve">Number of received, accepted and rejected credit applications by natural persons, by quarter </t>
  </si>
  <si>
    <t>Credit products /Number of received credit applications</t>
  </si>
  <si>
    <t>Measures imposed by NBRM in 2010</t>
  </si>
  <si>
    <t>Undertaken corrective measures against banks and saving houses in 2010</t>
  </si>
  <si>
    <t>Number of banks</t>
  </si>
  <si>
    <t>Number of saving houses</t>
  </si>
  <si>
    <t>Achieving and maintaining adequate capital adequacy ratio</t>
  </si>
  <si>
    <t>Achieving and maintaining amount of own funds not lower than Euro 256 thousand in Denar counter value</t>
  </si>
  <si>
    <t xml:space="preserve"> </t>
  </si>
  <si>
    <t>Outsourcing company to ensure ISO/IEC 20000 certificate</t>
  </si>
  <si>
    <t xml:space="preserve">Appointing new auditing company that will audit the financial statements for 2009
</t>
  </si>
  <si>
    <t xml:space="preserve">With internal acts to regulate the obligations of the Managing Board, Supervisory Board and other management staff for taking measures on the findings and recommendations of the Internal Audit Department of a Bank
</t>
  </si>
  <si>
    <t xml:space="preserve">Ensuring effective implementation of the banks' systems for ban on crediting intended for collection of claims
</t>
  </si>
  <si>
    <t xml:space="preserve">Taking action to comply with the Law on Obligations in respect of default interest calculation on the amounts of past due interest
</t>
  </si>
  <si>
    <t xml:space="preserve">Improvement of internal regulations for credit risk management
</t>
  </si>
  <si>
    <t xml:space="preserve">Adoption of policy for undertaking and managing credit risk
</t>
  </si>
  <si>
    <t xml:space="preserve">Establishment of internal regulations approved by the Supervisory Board that will define the responsibilities of the organizational unit for risk management in the credit risk management process
</t>
  </si>
  <si>
    <t xml:space="preserve">Supervisory Board to monitor the implementation of the policies and procedures for internal audit by the Internal Audit Department
</t>
  </si>
  <si>
    <t xml:space="preserve">The Internal Audit to assess the banks acting upon the imposed measures for improvement of the credit risk management system
</t>
  </si>
  <si>
    <t>Strengthening of the information security management system</t>
  </si>
  <si>
    <t xml:space="preserve">Overcoming the weaknesses in the credit module which will ensure analytical to accounting compliance 
</t>
  </si>
  <si>
    <t xml:space="preserve">Overcoming the weaknesses in internal controls in terms of legal risk
</t>
  </si>
  <si>
    <t xml:space="preserve">Strengthening of the system for managing the risk from money laundering and financing of terrorism </t>
  </si>
  <si>
    <t>Strengthening of the credit risk management system</t>
  </si>
  <si>
    <t>Strengthening of the liquidity risk management system</t>
  </si>
  <si>
    <t>Strengthening of the strategic risk management system</t>
  </si>
  <si>
    <t>Strengthening of the legal risk management system</t>
  </si>
  <si>
    <t xml:space="preserve">Strengthening of the reputation risk management system
</t>
  </si>
  <si>
    <t xml:space="preserve">Adequate staffing of individual organizational units, according to the organizational structure
</t>
  </si>
  <si>
    <t xml:space="preserve">Audit Committee to take action toward strengthening the surveillance of internal controls and greater involvement in the work of the Internal Audit
</t>
  </si>
  <si>
    <t xml:space="preserve">Risk Management Board to assess the efficiency of internal controls of the risk management and assessment of risk management
</t>
  </si>
  <si>
    <t xml:space="preserve">Risk Management Board to assess its own work and submit a report to the Supervisory Board
</t>
  </si>
  <si>
    <t xml:space="preserve">Risk Management Board to regularly assess  the risk management system
</t>
  </si>
  <si>
    <r>
      <t>The Internal Audit Department to assess the</t>
    </r>
    <r>
      <rPr>
        <b/>
        <sz val="10"/>
        <rFont val="Tahoma"/>
        <family val="2"/>
      </rPr>
      <t xml:space="preserve"> </t>
    </r>
    <r>
      <rPr>
        <sz val="10"/>
        <rFont val="Tahoma"/>
        <family val="2"/>
      </rPr>
      <t xml:space="preserve">banks acting upon measures to improve the system for credit risk management
</t>
    </r>
  </si>
  <si>
    <t xml:space="preserve">Within the framework of the Internal Audit to include audit review of the management of legal, reputation and credit risks
</t>
  </si>
  <si>
    <t xml:space="preserve">Within the framework of the Internal Audit to include a review of the effectiveness of the internal control systems for prevention of money laundering and financing of terrorism 
</t>
  </si>
  <si>
    <t xml:space="preserve">Maintenance of an amount of liquid assets that will provide coverage of 70% of total liabilities
</t>
  </si>
  <si>
    <t xml:space="preserve">Deletion of financial activity - lending abroad, including factoring and financing of commercial transactions
 </t>
  </si>
  <si>
    <t>Withdrawal of issued approval for the activities: purchasing and selling, guaranting and placement of a securities issue, and trading in foreign assets, which includes trading in precious metals and trading in securities</t>
  </si>
  <si>
    <t xml:space="preserve">Ban for lending to legal entities
</t>
  </si>
  <si>
    <t xml:space="preserve">Revocation of license for establishment and operation
</t>
  </si>
  <si>
    <t xml:space="preserve">In the consumer loan agreements to list all the elements prescribed in Article 7 and Article 8 of the Law on Consumer Protection in Consumer credit contract. </t>
  </si>
  <si>
    <t xml:space="preserve">Aligning the practice of the bank's operations with the bank's Strategy, business policy and development plan in respect of approved credit limits
</t>
  </si>
  <si>
    <t xml:space="preserve">To upgrade the bank's  Strategy, business policy and development plan for the period 2010-2014, and to be adopted by the General meeting of Shareholders
</t>
  </si>
  <si>
    <t xml:space="preserve">To improve internal control systems in terms of buying and selling foreign currency on the foreign exchange market, in respect of  payments and collections from overseas. 
</t>
  </si>
  <si>
    <t xml:space="preserve">To perform proper allocation of duties of employees in the organizational unit of Information Technology
</t>
  </si>
  <si>
    <t xml:space="preserve">To improve the quality of the work of the Internal Audit Department
</t>
  </si>
  <si>
    <t xml:space="preserve">To adjust the level of contractual interest rates in accordance with the Law on Obligations
</t>
  </si>
  <si>
    <t xml:space="preserve">To define the process of stress-testing for determination of a minimum level of capital adequacy
</t>
  </si>
  <si>
    <t>To conclude an outsourcing agreement for the services of appraisers and goldsmiths</t>
  </si>
  <si>
    <t xml:space="preserve">To raise the level of availability of the IT system through purchasing of technical equipment
</t>
  </si>
  <si>
    <t>Annex 28</t>
  </si>
  <si>
    <t>Annex 1</t>
  </si>
  <si>
    <t>Comparative indicators of the credit institutions activities in the Republic of Macedonia and the analyzed EU countries</t>
  </si>
  <si>
    <t>Country</t>
  </si>
  <si>
    <t>Number of credit institutions*</t>
  </si>
  <si>
    <t>Number of inhabitants per credit institution</t>
  </si>
  <si>
    <t>Number of business units</t>
  </si>
  <si>
    <t>Number of inhabitants per business unit</t>
  </si>
  <si>
    <t>Number of inhabitants per АТМ **</t>
  </si>
  <si>
    <t>Number of employees</t>
  </si>
  <si>
    <t>Herfindahl index</t>
  </si>
  <si>
    <t>CR5 (assets)</t>
  </si>
  <si>
    <t>Macedonia</t>
  </si>
  <si>
    <t>Bulgaria</t>
  </si>
  <si>
    <t>Greece</t>
  </si>
  <si>
    <t>Slovenia</t>
  </si>
  <si>
    <t>Slovakia</t>
  </si>
  <si>
    <t>Poland</t>
  </si>
  <si>
    <t>Romania</t>
  </si>
  <si>
    <t>Estonia</t>
  </si>
  <si>
    <t>Czech Republic</t>
  </si>
  <si>
    <t>Italy</t>
  </si>
  <si>
    <t>Netherlands</t>
  </si>
  <si>
    <t>Belgum</t>
  </si>
  <si>
    <t>n.p.</t>
  </si>
  <si>
    <t>Germany</t>
  </si>
  <si>
    <t>Spain</t>
  </si>
  <si>
    <t>France</t>
  </si>
  <si>
    <t>Hungary</t>
  </si>
  <si>
    <t>Malta</t>
  </si>
  <si>
    <t>Austria</t>
  </si>
  <si>
    <t>Sweden</t>
  </si>
  <si>
    <t>United Kingdom</t>
  </si>
  <si>
    <t>EU 27</t>
  </si>
  <si>
    <t xml:space="preserve">*The data is related to all credit institutions in the financial system of the countries. The data for the Republic of Macedonia is only for the banks.
Извор: NBRM, based on data submitted by banks and ECB, Structural indicators for the EU banking sector, published in September 2010. The data for Macedonia refers to 31.12.2010, while the data for other countries refers to 31.12.2009.                
** The data for the numer of inhabitants per АТМ for the EU countries refers to 2008.
</t>
  </si>
  <si>
    <t>Securities portfolio structure</t>
  </si>
  <si>
    <t>in millions of denars</t>
  </si>
  <si>
    <t>Securities portfolio</t>
  </si>
  <si>
    <t>Amount in millions of denars</t>
  </si>
  <si>
    <t>Annual change 31.12.2010/31.12.2009</t>
  </si>
  <si>
    <t>1.</t>
  </si>
  <si>
    <t>Debt securities (1.1.+1.2.)</t>
  </si>
  <si>
    <t>1.1.</t>
  </si>
  <si>
    <t>Money market instruments</t>
  </si>
  <si>
    <t xml:space="preserve">     -NBRM bills</t>
  </si>
  <si>
    <t xml:space="preserve">     -Treasury bills</t>
  </si>
  <si>
    <t>1.2.</t>
  </si>
  <si>
    <t>Bonds (1.2.1.+1.2.2.+1.2.3.)</t>
  </si>
  <si>
    <t>1.2.1.</t>
  </si>
  <si>
    <t>Bonds issued by the state</t>
  </si>
  <si>
    <t xml:space="preserve">     - Treasury bonds (continuous government securities)</t>
  </si>
  <si>
    <t xml:space="preserve">     -Structured treasury bonds</t>
  </si>
  <si>
    <t xml:space="preserve">     -Bond for privatisation of Stopanska banka AD Skopje</t>
  </si>
  <si>
    <t xml:space="preserve">     -Eurobond</t>
  </si>
  <si>
    <t>1.2.2.</t>
  </si>
  <si>
    <t>Corporate bonds issued by domestic banks</t>
  </si>
  <si>
    <t>1.2.3.</t>
  </si>
  <si>
    <t>Foreign treasury bonds</t>
  </si>
  <si>
    <t>2.</t>
  </si>
  <si>
    <t>Equity securities</t>
  </si>
  <si>
    <t xml:space="preserve">     -issued by non-financial entities</t>
  </si>
  <si>
    <t xml:space="preserve">     -issued by banks and other financial organizations - residents</t>
  </si>
  <si>
    <t xml:space="preserve">     -issued by financial organizations- non-residents</t>
  </si>
  <si>
    <t>3.</t>
  </si>
  <si>
    <t>Derivatives</t>
  </si>
  <si>
    <t>4.</t>
  </si>
  <si>
    <t>Total securities portfolio (1+2+3)</t>
  </si>
  <si>
    <t>Annex 4</t>
  </si>
  <si>
    <t>In %</t>
  </si>
  <si>
    <t>In millions of Denars</t>
  </si>
  <si>
    <t>Share in change</t>
  </si>
  <si>
    <t>Annex 2</t>
  </si>
  <si>
    <t>ASSETS</t>
  </si>
  <si>
    <t>CASH AND BALANCES WITH NBRM</t>
  </si>
  <si>
    <t>Denar cash</t>
  </si>
  <si>
    <t>Foreign currency cash</t>
  </si>
  <si>
    <t>Gold and other precious metals</t>
  </si>
  <si>
    <t>Checks and bills of exchange</t>
  </si>
  <si>
    <t>Compulsory reserves requirement and compulsory deposits</t>
  </si>
  <si>
    <t>FINANCIAL ASSETS HELD FOR TRADING</t>
  </si>
  <si>
    <t>Denar securities and other financial instruments held for trading</t>
  </si>
  <si>
    <t>Foreign currency securities and other financial instruments held for trading</t>
  </si>
  <si>
    <t>FX indexed securities and other financial instruments held for trading</t>
  </si>
  <si>
    <t>DERIVATIVES HELD FOR TRADING AT FAIR VALUE</t>
  </si>
  <si>
    <t>Derivatives held for trading at fair value</t>
  </si>
  <si>
    <t>FINANCIAL ASSETS DESIGNATED AT FAIR VALUE THROUGH PROFIT AND LOSS</t>
  </si>
  <si>
    <t>4a</t>
  </si>
  <si>
    <t>Denar securities and other financial instruments designated at fair value through profit and loss</t>
  </si>
  <si>
    <t>4b</t>
  </si>
  <si>
    <t>Foreign currency securities and other financial instruments designated at fair value through profit and loss</t>
  </si>
  <si>
    <t>4c</t>
  </si>
  <si>
    <t>Denar securities and other financial instruments with FX clause designated at fair value through profit and loss</t>
  </si>
  <si>
    <t>4d</t>
  </si>
  <si>
    <t>Denar loans and receivables designated at fair value through profit and loss</t>
  </si>
  <si>
    <t>4e</t>
  </si>
  <si>
    <t>Denar loans and receivables with FX clause designated at fair value through profit and loss</t>
  </si>
  <si>
    <t>4f</t>
  </si>
  <si>
    <t>Foreign currency loans and receivables designated at fair value through profit and loss</t>
  </si>
  <si>
    <t>EMBEDDED DERIVATIVES HELD FOR HEDGING</t>
  </si>
  <si>
    <t>5a</t>
  </si>
  <si>
    <t>Denar derivatives</t>
  </si>
  <si>
    <t>Derivatives held for hedging</t>
  </si>
  <si>
    <t>Embedded derivatives</t>
  </si>
  <si>
    <t>5b</t>
  </si>
  <si>
    <t>Foreign currency derivatives</t>
  </si>
  <si>
    <t>5c</t>
  </si>
  <si>
    <t>Denar derivatives with FX clause</t>
  </si>
  <si>
    <t>FINANCIAL ASSETS HELD-TO-MATURITY</t>
  </si>
  <si>
    <t>Money market instruments held-to -maturity issued by nonfinancial companies</t>
  </si>
  <si>
    <t>Money market instruments held-to -maturity issued by the state</t>
  </si>
  <si>
    <t>Money market instruments held-to -maturity issued by the central bank</t>
  </si>
  <si>
    <t>Other debt instruments held-to-maturity issued by the state</t>
  </si>
  <si>
    <t>Останати должнички инструменти чувани до достасување издадени од банки и штедилници</t>
  </si>
  <si>
    <t>Other debt instruments held-to-maturity issued by banks and saving houses</t>
  </si>
  <si>
    <t>Other debt instruments held-to-maturity issued by other financial institutions</t>
  </si>
  <si>
    <t>Other debt instruments held-to-maturity issued by non-residents</t>
  </si>
  <si>
    <t>FINANCIAL ASSETS AVAILABLE FOR SALE</t>
  </si>
  <si>
    <t>Money market instruments available for sale issued by nonfinancial institutions</t>
  </si>
  <si>
    <t>Money market instruments available for sale issued by the state</t>
  </si>
  <si>
    <t>Money market instruments available for sale issued by the central bank</t>
  </si>
  <si>
    <t>Money market instruments available for sale issued by banks and saving houses</t>
  </si>
  <si>
    <t>Money market instruments available for sale issued by other financial institutions</t>
  </si>
  <si>
    <t>Money market instruments available for sale issued by non-residents</t>
  </si>
  <si>
    <t>Останати должнички инструменти расположливи за продажба издадени од нефинансиски друштва</t>
  </si>
  <si>
    <t>Other debt instruments available for sale issued by the state</t>
  </si>
  <si>
    <t>Other debt instruments available for sale issued by central bank</t>
  </si>
  <si>
    <t>Other debt instruments available for sale issued by banks and saving houses</t>
  </si>
  <si>
    <t>Other debt instruments available for sale issued by other financial institutions</t>
  </si>
  <si>
    <t>Other debt instruments available for sale issued by non-residents</t>
  </si>
  <si>
    <t>Equity instruments available for sale issued by nonfinancial institutions</t>
  </si>
  <si>
    <t>Equity instruments available for sale issued by banks and saving houses</t>
  </si>
  <si>
    <t>Equity instruments available for sale issued by other financial institutions</t>
  </si>
  <si>
    <t>Equity instruments available for sale issued by non-residents</t>
  </si>
  <si>
    <t>7q</t>
  </si>
  <si>
    <t>Other issued instruments available for sale</t>
  </si>
  <si>
    <t>PLACEMENTS TO THE CENTRAL BANK</t>
  </si>
  <si>
    <t>8a</t>
  </si>
  <si>
    <t>Repurchase agreement with central bank</t>
  </si>
  <si>
    <t>Deposits with the central bank</t>
  </si>
  <si>
    <t>Financial lease receivables from central bank central bank</t>
  </si>
  <si>
    <t>Accumulated amortization of placements with central bank</t>
  </si>
  <si>
    <t>Impairment (provisions) of placements with the central bank</t>
  </si>
  <si>
    <t>PLACEMENTS TO FINANCIAL INSTITUTIONS (NET)</t>
  </si>
  <si>
    <t>Accounts with domestic banks (net)</t>
  </si>
  <si>
    <t>Accounts with domestic banks</t>
  </si>
  <si>
    <t>Accumulated amortization of accounts with domestic banks</t>
  </si>
  <si>
    <t>Impairment (provisions) of accounts with domestic banks</t>
  </si>
  <si>
    <t>unrealised</t>
  </si>
  <si>
    <t>Accounts with foreign banks (net)</t>
  </si>
  <si>
    <t>Accounts with foreign banks</t>
  </si>
  <si>
    <t>Impairment (provisions)of accounts with foreign banks</t>
  </si>
  <si>
    <t>Deposits at saving houses (net)</t>
  </si>
  <si>
    <t>Deposits at saving houses</t>
  </si>
  <si>
    <t>Accumulated amortization of deposits at saving houses</t>
  </si>
  <si>
    <t>Impairment (provisions) of deposits at saving houses</t>
  </si>
  <si>
    <t>Deposits with financial institutions-non-residents (net)</t>
  </si>
  <si>
    <t>Deposits with financial institutions-non-residents</t>
  </si>
  <si>
    <t>Accumulated amortization of deposits at financial institutions-non-residents</t>
  </si>
  <si>
    <t>Impairment (provisions) of deposits at financial institutions-non-residents</t>
  </si>
  <si>
    <t>Loans to domestic banks (net)</t>
  </si>
  <si>
    <t>Loans to domestic banks</t>
  </si>
  <si>
    <t>Accumulated amortization of loans to domestic banks</t>
  </si>
  <si>
    <t>Impairment (provisions) of loans to domestic banks</t>
  </si>
  <si>
    <t>Loans to saving houses (net)</t>
  </si>
  <si>
    <t>Loans to saving houses</t>
  </si>
  <si>
    <t>Акумулирана амортизација на кредити на штедилници</t>
  </si>
  <si>
    <t>Impairment (provisions) of loans to saving houses</t>
  </si>
  <si>
    <t>Кредити на друштва за осигурување</t>
  </si>
  <si>
    <t>Акумулирана амортизација на кредити на друштва за осигурување</t>
  </si>
  <si>
    <t>Исправка на вредноста (оштетување на средствата) на кредитите на друштва за осигурување</t>
  </si>
  <si>
    <t>Кредити на пензиски фондови</t>
  </si>
  <si>
    <t>Accumulated amortization of loans to pension funds</t>
  </si>
  <si>
    <t>Исправка на вредност (оштетување на средствата) на кредитите на пензиските фондови</t>
  </si>
  <si>
    <t>Loans to other financial institutions (net)</t>
  </si>
  <si>
    <t>Loans to other financial institutions</t>
  </si>
  <si>
    <t>Акумулирана амортизација на кредити на други финансиски друштва</t>
  </si>
  <si>
    <t>Impairment (provisions) of loans to other financial institutions</t>
  </si>
  <si>
    <t>Loans to financial institutions - non-residents (net)</t>
  </si>
  <si>
    <t>Loans to financial institutions - non-residents</t>
  </si>
  <si>
    <t>Accumulated amortization of loans to financial institutions - non-residents</t>
  </si>
  <si>
    <t>Impairment (provisions) of loans to financial institutions - non-residents</t>
  </si>
  <si>
    <t>Factoring and forfeiting receivables from banks (net)</t>
  </si>
  <si>
    <t>Factoring and forfeiting receivables from banks</t>
  </si>
  <si>
    <t>Accumulated amortization of factoring and forfeiting receivables from banks</t>
  </si>
  <si>
    <t>Impairment (provisions) of factoring and forfeiting receivables from banks</t>
  </si>
  <si>
    <t>Factoring and forfeiting receivables from saving houses (net)</t>
  </si>
  <si>
    <t>Factoring and forfeiting receivables from saving houses</t>
  </si>
  <si>
    <t>Accumulated amortization of factoring and forfeiting receivables from saving houses</t>
  </si>
  <si>
    <t>Impairment (provisions) of factoring and forfeiting receivables from saving houses</t>
  </si>
  <si>
    <t>Factoring and forfeiting receivables from insurance companies (net)</t>
  </si>
  <si>
    <t>Factoring and forfeiting receivables from insurance companies</t>
  </si>
  <si>
    <t>Accumulated amortization of factoring and forfeiting receivables from insurance companies</t>
  </si>
  <si>
    <t>Impairment (provisions) of factoring and forfeiting receivables from insurance companies</t>
  </si>
  <si>
    <t>Factoring and forfeiting receivables from pension funds (net)</t>
  </si>
  <si>
    <t>Factoring and forfeiting receivables from pension funds</t>
  </si>
  <si>
    <t>Accumulated amortization of factoring and forfeiting receivables from pension funds</t>
  </si>
  <si>
    <t>Impairment (provisions) of factoring and forfeiting receivables from pension funds</t>
  </si>
  <si>
    <t>Factoring and forfeiting receivables from other financial institutions (net)</t>
  </si>
  <si>
    <t>Factoring and forfeiting receivables from other financial institutions</t>
  </si>
  <si>
    <t>Accumulated amortization of factoring and forfeiting receivables from other financial institutions</t>
  </si>
  <si>
    <t>Impairment (provisions) of factoring and forfeiting receivables from other financial institutions</t>
  </si>
  <si>
    <t>Factoring and forfeiting receivables from financial institutions - non-residents (net)</t>
  </si>
  <si>
    <t>Factoring and forfeiting receivables from financial institutions - non-residents</t>
  </si>
  <si>
    <t>Акумулирана амортизација на откупените побарувања (факторинг и форфетинг) од нерезиденти - финансиски друштва</t>
  </si>
  <si>
    <t>Impairment (provisions) of factoring and forfeiting receivables from financial institutions - non-residents</t>
  </si>
  <si>
    <t>Financial lease receivables from banks (net)</t>
  </si>
  <si>
    <t>Financial lease receivables from banks</t>
  </si>
  <si>
    <t>Impairment (provisions) of financial lease receivables from banks</t>
  </si>
  <si>
    <t>Financial lease receivables from saving houses (net)</t>
  </si>
  <si>
    <t>Financial lease receivables from saving houses</t>
  </si>
  <si>
    <t>Impairment (provisions) of financial lease receivables from saving houses</t>
  </si>
  <si>
    <t>Financial lease receivables from insurance companies (net)</t>
  </si>
  <si>
    <t>Financial lease receivables from insurance companies</t>
  </si>
  <si>
    <t>Impairment (provisions) of financial lease receivables from insurance companies</t>
  </si>
  <si>
    <t>Financial lease receivables from pension funds (net)</t>
  </si>
  <si>
    <t>Financial lease receivables from pension funds</t>
  </si>
  <si>
    <t>Impairment (provisions) of financial lease receivables from pension funds</t>
  </si>
  <si>
    <t>Financial lease receivables from other financial institutions (net)</t>
  </si>
  <si>
    <t>Financial lease receivables from other financial institutions</t>
  </si>
  <si>
    <t>Impairment (provisions) of financial lease receivables from other financial institutions</t>
  </si>
  <si>
    <t>Financial lease receivables from financial institutions - non residents (net)</t>
  </si>
  <si>
    <t>Financial lease receivables from financial institutions - non residents</t>
  </si>
  <si>
    <t>Impairment (provisions) of financial lease receivables from financial institutions - non residents</t>
  </si>
  <si>
    <t xml:space="preserve">Receivables due to payments made to backing guarantees of securities and guarantees  </t>
  </si>
  <si>
    <t xml:space="preserve">Receivables due to payments made to backing guarantees of securities and guarantees of non-residents  </t>
  </si>
  <si>
    <t>Негативни салда по тековни сметки на финансиски друштва</t>
  </si>
  <si>
    <t>Impairment (provisions) of overdrafts of financial institutions</t>
  </si>
  <si>
    <t>Негативни салда по тековни сметки на финансиски друштва - нерезиденти</t>
  </si>
  <si>
    <t>Impairment (provisions) of overdrafts of financial institutions - non-residents</t>
  </si>
  <si>
    <t>Subordinated deposits and hybrid capital instruments</t>
  </si>
  <si>
    <t>Suspicious and contested claims from financial institutions (net)</t>
  </si>
  <si>
    <t>Сомнителни и спорни побарувања од финансиски друштва</t>
  </si>
  <si>
    <t>Исправка на вредноста (оштетување на средствата) на сомнителни и спорни побарувања на финансиските друштва</t>
  </si>
  <si>
    <t>PLACEMENTS TO NONFINANCIAL ENTITIES (NET)</t>
  </si>
  <si>
    <t>Loans to nonfinancial institutions (net)</t>
  </si>
  <si>
    <t>Loans to nonfinancial institutions</t>
  </si>
  <si>
    <t>Accumulated amortization of loans to nonfinancial institutions</t>
  </si>
  <si>
    <t>Impairment (provisions) of loans to nonfinancial institutions</t>
  </si>
  <si>
    <t>Loans to sector - state (net)</t>
  </si>
  <si>
    <t>Loans to sector - state</t>
  </si>
  <si>
    <t>Акумулирана амортизација на кредитите на сектор - држава</t>
  </si>
  <si>
    <t>Исправка на вредноста на кредитите на сектор - држава</t>
  </si>
  <si>
    <t>Loans to non-profit institutions serving households (net)</t>
  </si>
  <si>
    <t>Loans to non-profit institutions serving households</t>
  </si>
  <si>
    <t>Акумулирана амортизација на кредитите на непрофитни институции кои им служат на домаќинствата</t>
  </si>
  <si>
    <t>Impairment (provisions) of loans to non-profit institutions serving households</t>
  </si>
  <si>
    <t>Loans to households (net)</t>
  </si>
  <si>
    <t>Loans to households</t>
  </si>
  <si>
    <t>Accumulated amortization of loans to households</t>
  </si>
  <si>
    <t>Impairment (provisions) of loans to households</t>
  </si>
  <si>
    <t>Receivables from payments made to backing guarantees of debt instruments and guarantees (net)</t>
  </si>
  <si>
    <t xml:space="preserve">Receivables from payments made to backing guarantees of debt instruments and guarantees </t>
  </si>
  <si>
    <t>Impairment of receivables from payments made to backing guarantees of debt instruments and guarantees</t>
  </si>
  <si>
    <t>Factoring and forfeiting receivables from nonfinancial institutions (net)</t>
  </si>
  <si>
    <t>Factoring and forfeiting receivables from nonfinancial institutions</t>
  </si>
  <si>
    <t>Accumulated amortization of factoring and forfeiting receivables from nonfinancial institutions</t>
  </si>
  <si>
    <t>Impairment (provisions) of factoring and forfeiting receivables from nonfinancial institutions</t>
  </si>
  <si>
    <t>Factoring and forfeiting receivables from sector- state (net)</t>
  </si>
  <si>
    <t>Factoring and forfeiting receivables from sector- state</t>
  </si>
  <si>
    <t>Accumulated amortization of factoring and forfeiting receivables from sector- state</t>
  </si>
  <si>
    <t>Impairment (provisions) of factoring and forfeiting receivables from sector- state</t>
  </si>
  <si>
    <t>Financial lease receivables from nonfinancial institutions (net)</t>
  </si>
  <si>
    <t>Financial lease receivables from nonfinancial institutions</t>
  </si>
  <si>
    <t>Исправка на вредноста на побарувањата по финансиски лизинг од нефинансиски друштва</t>
  </si>
  <si>
    <t>Financial lease receivables from sector - state (net)</t>
  </si>
  <si>
    <t>Financial lease receivables from sector - state</t>
  </si>
  <si>
    <t>Impairment (provisions) of financial lease receivables from sector - state</t>
  </si>
  <si>
    <t>Financial lease receivables from non-profit institutions serving households (net)</t>
  </si>
  <si>
    <t>Financial lease receivables from non-profit institutions serving households</t>
  </si>
  <si>
    <t>Impairment (provisions) of financial lease receivables from non-profit institutions serving households</t>
  </si>
  <si>
    <t>Financial lease receivables from households (net)</t>
  </si>
  <si>
    <t>Financial lease receivables from households</t>
  </si>
  <si>
    <t>Impairment (provisions) of financial lease receivables from households</t>
  </si>
  <si>
    <t>Placements to nonfinancial institutions - non-residents (net)</t>
  </si>
  <si>
    <t>Placements to nonfinancial institutions - non-residents</t>
  </si>
  <si>
    <t>Accumulated amortization of placements to nonfinancial institutions - non-residents</t>
  </si>
  <si>
    <t>Impairment (provisions) of placements to nonfinancial institutions - non-residents</t>
  </si>
  <si>
    <t>Placements to sector - state - non-residents (net)</t>
  </si>
  <si>
    <t>Placements to sector - state - non-residents</t>
  </si>
  <si>
    <t>Accumulated amortization of placements to sector - state - non-residents</t>
  </si>
  <si>
    <t>Impairment (provisions) of placements to sector - state - non-residents</t>
  </si>
  <si>
    <t>Placements to non-profit institutions serving households - non-residents (net)</t>
  </si>
  <si>
    <t>Placements to non-profit institutions serving households - non-residents</t>
  </si>
  <si>
    <t>Accumulated amortization of placements to non-profit institutions serving households - non-residents</t>
  </si>
  <si>
    <t>Impairment (provisions) of placements to non-profit institutions serving households - non-residents</t>
  </si>
  <si>
    <t>Placements to households - non-residents (net)</t>
  </si>
  <si>
    <t>Placements to households - non-residents</t>
  </si>
  <si>
    <t>Акумулирана амортизација на кредитите на домаќинства - нерезиденти</t>
  </si>
  <si>
    <t>Исправка на вредноста на кредитите на домаќинства - нерезиденти</t>
  </si>
  <si>
    <t>Негативни салда по тековни сметки на нерезиденти</t>
  </si>
  <si>
    <t>Impairment (provisions) of overdrafts of non-residents</t>
  </si>
  <si>
    <t>Suspicious and contested claims from nonfinancial entities (net)</t>
  </si>
  <si>
    <t>Suspicious and contested claims from nonfinancial entities</t>
  </si>
  <si>
    <t>Impairment (provisions) of suspicious and contested claims from nonfinancial entities</t>
  </si>
  <si>
    <t>Group impairment for the retail credit portfolio</t>
  </si>
  <si>
    <t>Group impairment for individually significant exposures found not to be impaired on an individual basis</t>
  </si>
  <si>
    <t>ACCRUED INTEREST</t>
  </si>
  <si>
    <t>Denar interest receivables from loans and placements</t>
  </si>
  <si>
    <t>Foreign currency interest receivables from loans and placements</t>
  </si>
  <si>
    <t>FX indexed interest receivables from loans and placements</t>
  </si>
  <si>
    <t>Denar interest receivables from debt instruments</t>
  </si>
  <si>
    <t>Foreign currency interest receivables as a result of debt instruments</t>
  </si>
  <si>
    <t>FX indexed interest receivables from debt instruments</t>
  </si>
  <si>
    <t xml:space="preserve"> Interest receivables from other instruments</t>
  </si>
  <si>
    <t>Denar interest receivables from deposits</t>
  </si>
  <si>
    <t>Foreign currency interest receivables from deposits</t>
  </si>
  <si>
    <t>Denar interest receivables with FX clause as a result of deposits</t>
  </si>
  <si>
    <t>Suspicious and contested claims of interest receivables</t>
  </si>
  <si>
    <t>INVESTMENTS IN ASSOCIATES, SUBSIDIARIES AND JOINT VENTURES</t>
  </si>
  <si>
    <t>Investments in associates</t>
  </si>
  <si>
    <t>Investments in subsidiaries</t>
  </si>
  <si>
    <t>Investments in joint ventures</t>
  </si>
  <si>
    <t>OTHER ASSETS</t>
  </si>
  <si>
    <t>Fees and Commission receivables</t>
  </si>
  <si>
    <t>Suspicious and contested claims from fees and commissions</t>
  </si>
  <si>
    <t>Нето комисионо работење</t>
  </si>
  <si>
    <t>Deferred tax assets</t>
  </si>
  <si>
    <t>Other assets</t>
  </si>
  <si>
    <t>Account receivables and other receivables</t>
  </si>
  <si>
    <t xml:space="preserve">Deferred income, prepaid  expenses and  temporary accounts </t>
  </si>
  <si>
    <t>FORECLOSURES</t>
  </si>
  <si>
    <t>Foreclosures</t>
  </si>
  <si>
    <t>Impairment of foreclosures</t>
  </si>
  <si>
    <t>INTANGIBLE ASSETS</t>
  </si>
  <si>
    <t>Founding investments</t>
  </si>
  <si>
    <t>Patents, licenses and concessions</t>
  </si>
  <si>
    <t>Software</t>
  </si>
  <si>
    <t>Goodwill</t>
  </si>
  <si>
    <t>Other rights</t>
  </si>
  <si>
    <t>Other items of intangible assets</t>
  </si>
  <si>
    <t>Depreciation of intangible assets</t>
  </si>
  <si>
    <t>Impairment of intangible assets</t>
  </si>
  <si>
    <t>FIXED ASSETS (PROPERTY, PLANT AND EQUIPMENT)</t>
  </si>
  <si>
    <t>Земјиште</t>
  </si>
  <si>
    <t>Land and buildings</t>
  </si>
  <si>
    <t xml:space="preserve">Equipment </t>
  </si>
  <si>
    <t>Other items of property, plant and equipment</t>
  </si>
  <si>
    <t>Property, plant and equipment under construction</t>
  </si>
  <si>
    <t xml:space="preserve">Depreciation of fixed assets </t>
  </si>
  <si>
    <t>Impairment of property, plant and equipment</t>
  </si>
  <si>
    <t>NON CURRENT ASSETS HELD FOR SALE</t>
  </si>
  <si>
    <t>Non current assets held for sale at cost</t>
  </si>
  <si>
    <t>Impairment of non current assets held for sale</t>
  </si>
  <si>
    <t>NET COMMISSION RELATIONS</t>
  </si>
  <si>
    <t xml:space="preserve"> Denar receivables from activities on behalf of and on account of others</t>
  </si>
  <si>
    <t>Foreign currency receivables from activities on behalf of and on account of others</t>
  </si>
  <si>
    <t>Denar payables due to activities on behalf of and on account of others</t>
  </si>
  <si>
    <t>Foreign currency payables due to activities on behalf of and on account of others</t>
  </si>
  <si>
    <t>Other receivables on behalf of and on account of others</t>
  </si>
  <si>
    <t>Other liabilities on behalf of and on account of others</t>
  </si>
  <si>
    <t>TOTAL ASSETS</t>
  </si>
  <si>
    <t xml:space="preserve">Note: The differences that occur in the sums are due to the rounding. </t>
  </si>
  <si>
    <t>Balance sheet- Assets</t>
  </si>
  <si>
    <t>LIABILITIES</t>
  </si>
  <si>
    <t xml:space="preserve">INSTRUMENTS FOR TRADING AND FINANCIAL LIABILITIES DESIGNATED AT FAIR VALUE THROUGH PROFIT AND LOSS </t>
  </si>
  <si>
    <t>Denar financial liabilities designated at fair value through profit and loss</t>
  </si>
  <si>
    <t>Foreign currency financial liabilities designated at fair value through profit and loss</t>
  </si>
  <si>
    <t>Denar derivatives held for trading</t>
  </si>
  <si>
    <t>Деривати во странска валута чувани за тргување</t>
  </si>
  <si>
    <t>Denar derivatives with FX clause held for trading</t>
  </si>
  <si>
    <t>DERIVATIVES HELD FOR HEDGING</t>
  </si>
  <si>
    <t>2a</t>
  </si>
  <si>
    <t xml:space="preserve">Denar derivatives </t>
  </si>
  <si>
    <t xml:space="preserve">Деривати во странска валута </t>
  </si>
  <si>
    <t>Деривати чувани за управување со ризик</t>
  </si>
  <si>
    <t>2c</t>
  </si>
  <si>
    <t xml:space="preserve">Denar derivatives with FX clause </t>
  </si>
  <si>
    <t>DEPOSITS OF FINANCIAL INSTITUTIONS</t>
  </si>
  <si>
    <t>Deposits of central bank</t>
  </si>
  <si>
    <t>Deposits of domestic banks</t>
  </si>
  <si>
    <t>Deposits of saving houses</t>
  </si>
  <si>
    <t>Deposits of insurance companies</t>
  </si>
  <si>
    <t>Deposits of pension funds</t>
  </si>
  <si>
    <t>Deposits of other financial institutions</t>
  </si>
  <si>
    <t>Deposits of financial institutions-non-residents</t>
  </si>
  <si>
    <t>Restricted deposits and other deposits of financial institutions</t>
  </si>
  <si>
    <t>SIGHT DEPOSITS OF NONFINANCIAL ENTITIES</t>
  </si>
  <si>
    <t>Denar accounts and sight deposits of nonfinancial entities</t>
  </si>
  <si>
    <t xml:space="preserve">Denar accounts and sight deposits of sector - state </t>
  </si>
  <si>
    <t>Denar accounts and sight deposits of non-profit institutions serving households</t>
  </si>
  <si>
    <t>Denar accounts and sight deposits of households</t>
  </si>
  <si>
    <t>Denar accounts and sight deposits of non-residents</t>
  </si>
  <si>
    <t>Foreign currency accounts and sight deposits of nonfinancial entities</t>
  </si>
  <si>
    <t xml:space="preserve">Foreign currency accounts and sight deposits of sector - state </t>
  </si>
  <si>
    <t>Foreign currency accounts and sight deposits of non-profit institutions serving households</t>
  </si>
  <si>
    <t>Foreign currency accounts and sight deposits of households</t>
  </si>
  <si>
    <t>Foreign currency accounts and sight deposits of non-residents</t>
  </si>
  <si>
    <t>Denar sight deposits with FX clause of nonfinancial entities</t>
  </si>
  <si>
    <t>Restricted  sight deposits and other deposits of nonfinancial entities</t>
  </si>
  <si>
    <t>SHORT TERM DEPOSITS OF NONFINANCIAL ENTITIES</t>
  </si>
  <si>
    <t>Denar short term deposits of nonfinancial entities</t>
  </si>
  <si>
    <t>Denar short term deposits of sector - state</t>
  </si>
  <si>
    <t>Denar short term deposits of non-profit institutions serving households</t>
  </si>
  <si>
    <t>Denar short term deposits of households</t>
  </si>
  <si>
    <t>Foreign currency short term deposits of nonfinancial entities</t>
  </si>
  <si>
    <t>Краткорочни депозити во странска валута на нефинансиски друштва</t>
  </si>
  <si>
    <t>Foreign currency short term deposits of sector - state</t>
  </si>
  <si>
    <t>Foreign currency short term deposits of non-profit institutions serving households</t>
  </si>
  <si>
    <t>Foreign currency short term deposits of households</t>
  </si>
  <si>
    <t>Foreign currency short term deposits of nonfinancial entities - non-residents</t>
  </si>
  <si>
    <t>FX indexed short term deposits of nonfinancial entities</t>
  </si>
  <si>
    <t>FX indexed short term deposits of sector - state</t>
  </si>
  <si>
    <t>FX indexed short term deposits of non-profit institutions serving households</t>
  </si>
  <si>
    <t>FX indexed short term deposits of households</t>
  </si>
  <si>
    <t>FX indexed short term deposits of nonfinancial entities - non-residents</t>
  </si>
  <si>
    <t>Restricted deposits of nonfinancial entities up to 1 year</t>
  </si>
  <si>
    <t>LONG TERM DEPOSITS OF NONFINANCIAL ENTITIES</t>
  </si>
  <si>
    <t>Denar long term deposits of nonfinancial entities</t>
  </si>
  <si>
    <t>Denar long term deposits of sector - state</t>
  </si>
  <si>
    <t>Denar long term deposits of non-profit institutions serving households</t>
  </si>
  <si>
    <t>Denar long term deposits of households</t>
  </si>
  <si>
    <t>Denar long term deposits of nonfinancial entities - non-residents</t>
  </si>
  <si>
    <t>Foreign currency long term deposits of nonfinancial entities</t>
  </si>
  <si>
    <t>Foreign currency long term deposits of sector - state</t>
  </si>
  <si>
    <t>Foreign currency long term deposits of non-profit institutions serving households</t>
  </si>
  <si>
    <t>Foreign currency long term deposits of households</t>
  </si>
  <si>
    <t>Foreign currency long term deposits of nonfinancial entities - non-residents</t>
  </si>
  <si>
    <t>FX indexed long term deposits of nonfinancial entities</t>
  </si>
  <si>
    <t>FX indexed long term deposits of sector - state</t>
  </si>
  <si>
    <t>Denar long term deposits with FX clause of non-profit institutions serving households</t>
  </si>
  <si>
    <t>FX indexed long term deposits of households</t>
  </si>
  <si>
    <t>Denar long term deposits with FX clause of nonfinancial entities - non-residents</t>
  </si>
  <si>
    <t>Restricted deposits of nonfinancial entities over 1 year</t>
  </si>
  <si>
    <t>DEBT SECURITIES IN ISSUE</t>
  </si>
  <si>
    <t>Certificates of deposits in issue</t>
  </si>
  <si>
    <t>Commercial papers in issue</t>
  </si>
  <si>
    <t>Издадени останатати  денарски должнички хартии од вредност</t>
  </si>
  <si>
    <t>Other FX indexed debt securities in issue</t>
  </si>
  <si>
    <t>BORROWINGS</t>
  </si>
  <si>
    <t xml:space="preserve"> Borrowings from financial institutions</t>
  </si>
  <si>
    <t>Borrowings from sector - state</t>
  </si>
  <si>
    <t xml:space="preserve"> Borrowings from other sectors - residents</t>
  </si>
  <si>
    <t>Borrowings from non-residents</t>
  </si>
  <si>
    <t>Repurchase agreement payables</t>
  </si>
  <si>
    <t>Financial lease payables from financial institutions</t>
  </si>
  <si>
    <t>Financial lease payables from other sector -residents</t>
  </si>
  <si>
    <t>8h</t>
  </si>
  <si>
    <t>Financial lease payables to non-residents</t>
  </si>
  <si>
    <t>LIABILITY COMPONENT OF HYBRID INSTRUMENTS</t>
  </si>
  <si>
    <t>Liability component of denar hybrid instruments</t>
  </si>
  <si>
    <t>Liability component of foreign currency hybrid instruments</t>
  </si>
  <si>
    <t>9c</t>
  </si>
  <si>
    <t>Liability component of denar hybrid instruments with FX clause</t>
  </si>
  <si>
    <t>SUBORDINATED DEBT AND CUMULATIVE PREFERRED SHARES</t>
  </si>
  <si>
    <t>Denar subordinated debt</t>
  </si>
  <si>
    <t>Foreign currency subordinated debt</t>
  </si>
  <si>
    <t>Denar subordinated debt with FX clause</t>
  </si>
  <si>
    <t>Cumulative preferred shares</t>
  </si>
  <si>
    <t>INTEREST LIABILITIES</t>
  </si>
  <si>
    <t>Interest payables from borrowings</t>
  </si>
  <si>
    <t>Interest payables from sight deposits and current accounts</t>
  </si>
  <si>
    <t>Interest payables from term deposits</t>
  </si>
  <si>
    <t>Interest payables from hybrid instruments</t>
  </si>
  <si>
    <t>Interest payables from subordinated debt</t>
  </si>
  <si>
    <t>Interest payables from other instruments</t>
  </si>
  <si>
    <t>Interest payables from issued securities</t>
  </si>
  <si>
    <t>OTHER LIABILITIES</t>
  </si>
  <si>
    <t>Fee and Commission liabilities</t>
  </si>
  <si>
    <t>Accrued expenses, deferred income and temporary accounts</t>
  </si>
  <si>
    <t>Liabilities from assignation contracts</t>
  </si>
  <si>
    <t>Other liabilities</t>
  </si>
  <si>
    <t>PROVISIONS</t>
  </si>
  <si>
    <t>Provisions</t>
  </si>
  <si>
    <t>EQUITY AND RESERVES</t>
  </si>
  <si>
    <t>Equity capital</t>
  </si>
  <si>
    <t>Retained earnings / Accumulated losses</t>
  </si>
  <si>
    <t>Other funds</t>
  </si>
  <si>
    <t xml:space="preserve">Current loss </t>
  </si>
  <si>
    <t>GROSS PROFIT</t>
  </si>
  <si>
    <t>Gross profit</t>
  </si>
  <si>
    <t>TOTAL LIABILITIES</t>
  </si>
  <si>
    <t>Balance Sheet - Liabilities</t>
  </si>
</sst>
</file>

<file path=xl/styles.xml><?xml version="1.0" encoding="utf-8"?>
<styleSheet xmlns="http://schemas.openxmlformats.org/spreadsheetml/2006/main">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0_);_(* \(#.##0.00\);_(* &quot;-&quot;??_);_(@_)"/>
    <numFmt numFmtId="166" formatCode="General_)"/>
    <numFmt numFmtId="167" formatCode="_(* #,##0_);_(* \(#,##0\);_(* &quot;-&quot;??_);_(@_)"/>
    <numFmt numFmtId="168" formatCode="0.0000%"/>
    <numFmt numFmtId="169" formatCode="mm/yyyy"/>
    <numFmt numFmtId="170" formatCode="#,##0.0"/>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204"/>
    </font>
    <font>
      <sz val="10"/>
      <name val="Tahoma"/>
      <family val="2"/>
      <charset val="204"/>
    </font>
    <font>
      <sz val="10"/>
      <name val="Arial"/>
      <family val="2"/>
    </font>
    <font>
      <sz val="10"/>
      <name val="MAC C Times"/>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name val="MAC C Times"/>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charset val="204"/>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New Roman"/>
      <family val="1"/>
      <charset val="204"/>
    </font>
    <font>
      <sz val="10"/>
      <color indexed="12"/>
      <name val="MS Sans Serif"/>
      <family val="2"/>
      <charset val="204"/>
    </font>
    <font>
      <sz val="12"/>
      <name val="Helv"/>
    </font>
    <font>
      <sz val="10"/>
      <name val="Times New Roman"/>
      <family val="1"/>
    </font>
    <font>
      <sz val="11"/>
      <name val="Tahoma"/>
      <family val="2"/>
      <charset val="204"/>
    </font>
    <font>
      <b/>
      <sz val="11"/>
      <name val="Tahoma"/>
      <family val="2"/>
      <charset val="204"/>
    </font>
    <font>
      <sz val="12"/>
      <name val="Tahoma"/>
      <family val="2"/>
      <charset val="204"/>
    </font>
    <font>
      <b/>
      <sz val="10"/>
      <name val="Tahoma"/>
      <family val="2"/>
      <charset val="204"/>
    </font>
    <font>
      <b/>
      <i/>
      <sz val="10"/>
      <name val="Tahoma"/>
      <family val="2"/>
      <charset val="204"/>
    </font>
    <font>
      <b/>
      <sz val="12"/>
      <name val="Tahoma"/>
      <family val="2"/>
      <charset val="204"/>
    </font>
    <font>
      <sz val="10"/>
      <color rgb="FF000000"/>
      <name val="Tahoma"/>
      <family val="2"/>
      <charset val="204"/>
    </font>
    <font>
      <b/>
      <sz val="10"/>
      <color rgb="FF000000"/>
      <name val="Tahoma"/>
      <family val="2"/>
      <charset val="204"/>
    </font>
    <font>
      <sz val="11"/>
      <color indexed="8"/>
      <name val="Tahoma"/>
      <family val="2"/>
      <charset val="204"/>
    </font>
    <font>
      <b/>
      <sz val="11"/>
      <color theme="1"/>
      <name val="Tahoma"/>
      <family val="2"/>
      <charset val="204"/>
    </font>
    <font>
      <b/>
      <sz val="10"/>
      <color theme="1"/>
      <name val="Tahoma"/>
      <family val="2"/>
      <charset val="204"/>
    </font>
    <font>
      <b/>
      <sz val="11"/>
      <color indexed="8"/>
      <name val="Tahoma"/>
      <family val="2"/>
      <charset val="204"/>
    </font>
    <font>
      <b/>
      <sz val="10"/>
      <color indexed="8"/>
      <name val="Tahoma"/>
      <family val="2"/>
      <charset val="204"/>
    </font>
    <font>
      <sz val="10"/>
      <color indexed="8"/>
      <name val="Tahoma"/>
      <family val="2"/>
    </font>
    <font>
      <b/>
      <sz val="10"/>
      <color indexed="8"/>
      <name val="Tahoma"/>
      <family val="2"/>
    </font>
    <font>
      <sz val="10"/>
      <color indexed="8"/>
      <name val="Tahoma"/>
      <family val="2"/>
      <charset val="204"/>
    </font>
    <font>
      <b/>
      <sz val="11"/>
      <color indexed="8"/>
      <name val="Tahoma"/>
      <family val="2"/>
    </font>
    <font>
      <b/>
      <sz val="11"/>
      <color theme="1"/>
      <name val="Times New Roman"/>
      <family val="1"/>
      <charset val="204"/>
    </font>
    <font>
      <sz val="10"/>
      <color theme="1"/>
      <name val="Tahoma"/>
      <family val="2"/>
      <charset val="204"/>
    </font>
    <font>
      <sz val="10"/>
      <color rgb="FFFF0000"/>
      <name val="Tahoma"/>
      <family val="2"/>
      <charset val="204"/>
    </font>
    <font>
      <sz val="10"/>
      <color theme="1"/>
      <name val="Tahoma"/>
      <family val="2"/>
    </font>
    <font>
      <b/>
      <sz val="10"/>
      <color theme="1"/>
      <name val="Tahoma"/>
      <family val="2"/>
    </font>
    <font>
      <sz val="10"/>
      <name val="Tahoma"/>
      <family val="2"/>
    </font>
    <font>
      <b/>
      <sz val="10"/>
      <name val="Tahoma"/>
      <family val="2"/>
    </font>
    <font>
      <sz val="11"/>
      <color theme="1"/>
      <name val="Calibri"/>
      <family val="2"/>
      <charset val="204"/>
      <scheme val="minor"/>
    </font>
    <font>
      <b/>
      <sz val="11"/>
      <color theme="1"/>
      <name val="Tahoma"/>
      <family val="2"/>
    </font>
    <font>
      <b/>
      <sz val="11"/>
      <name val="Tahoma"/>
      <family val="2"/>
    </font>
    <font>
      <i/>
      <sz val="10"/>
      <name val="Tahoma"/>
      <family val="2"/>
    </font>
    <font>
      <sz val="11"/>
      <name val="Tahoma"/>
      <family val="2"/>
    </font>
    <font>
      <sz val="11"/>
      <color theme="1"/>
      <name val="Tahoma"/>
      <family val="2"/>
    </font>
    <font>
      <b/>
      <sz val="10"/>
      <color rgb="FF000000"/>
      <name val="Tahoma"/>
      <family val="2"/>
    </font>
    <font>
      <sz val="10"/>
      <color rgb="FF000000"/>
      <name val="Tahoma"/>
      <family val="2"/>
    </font>
    <font>
      <sz val="10"/>
      <color indexed="8"/>
      <name val="Arial"/>
      <family val="2"/>
    </font>
    <font>
      <b/>
      <sz val="11"/>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BFBFBF"/>
        <bgColor indexed="64"/>
      </patternFill>
    </fill>
    <fill>
      <patternFill patternType="solid">
        <fgColor rgb="FFA5A5A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diagonal/>
    </border>
    <border>
      <left/>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s>
  <cellStyleXfs count="761">
    <xf numFmtId="0" fontId="0" fillId="0" borderId="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43" fontId="15" fillId="0" borderId="0" applyFont="0" applyFill="0" applyBorder="0" applyAlignment="0" applyProtection="0"/>
    <xf numFmtId="43" fontId="24"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10" fillId="0" borderId="0"/>
    <xf numFmtId="0" fontId="8" fillId="0" borderId="0"/>
    <xf numFmtId="0" fontId="10" fillId="0" borderId="0"/>
    <xf numFmtId="0" fontId="8" fillId="0" borderId="0"/>
    <xf numFmtId="0" fontId="29"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24" fillId="0" borderId="0"/>
    <xf numFmtId="0" fontId="24" fillId="0" borderId="0"/>
    <xf numFmtId="0" fontId="8" fillId="0" borderId="0"/>
    <xf numFmtId="0" fontId="8" fillId="0" borderId="0"/>
    <xf numFmtId="0" fontId="8" fillId="0" borderId="0"/>
    <xf numFmtId="0" fontId="8" fillId="0" borderId="0"/>
    <xf numFmtId="0" fontId="8" fillId="0" borderId="0"/>
    <xf numFmtId="0" fontId="9"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0" fontId="25" fillId="20" borderId="8" applyNumberFormat="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24"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 fillId="0" borderId="0"/>
    <xf numFmtId="38" fontId="30" fillId="0" borderId="0" applyFill="0" applyBorder="0" applyAlignment="0">
      <protection locked="0"/>
    </xf>
    <xf numFmtId="166" fontId="31" fillId="0" borderId="0"/>
    <xf numFmtId="41" fontId="32" fillId="0" borderId="0" applyFont="0" applyFill="0" applyBorder="0" applyAlignment="0" applyProtection="0"/>
    <xf numFmtId="43" fontId="32" fillId="0" borderId="0" applyFont="0" applyFill="0" applyBorder="0" applyAlignment="0" applyProtection="0"/>
    <xf numFmtId="42" fontId="32" fillId="0" borderId="0" applyFont="0" applyFill="0" applyBorder="0" applyAlignment="0" applyProtection="0"/>
    <xf numFmtId="44" fontId="32" fillId="0" borderId="0" applyFont="0" applyFill="0" applyBorder="0" applyAlignment="0" applyProtection="0"/>
    <xf numFmtId="0" fontId="8" fillId="0" borderId="0"/>
    <xf numFmtId="0" fontId="4" fillId="0" borderId="0"/>
    <xf numFmtId="0" fontId="3" fillId="0" borderId="0"/>
    <xf numFmtId="9" fontId="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3" fillId="0" borderId="0" applyFont="0" applyFill="0" applyBorder="0" applyAlignment="0" applyProtection="0"/>
    <xf numFmtId="0" fontId="57" fillId="0" borderId="0"/>
    <xf numFmtId="0" fontId="3" fillId="0" borderId="0"/>
    <xf numFmtId="0" fontId="6" fillId="0" borderId="0"/>
    <xf numFmtId="9" fontId="3"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4" fontId="6"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9" fillId="0" borderId="0"/>
    <xf numFmtId="0" fontId="1" fillId="0" borderId="0"/>
    <xf numFmtId="0" fontId="1" fillId="0" borderId="0"/>
    <xf numFmtId="9" fontId="8"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1" fillId="0" borderId="0"/>
    <xf numFmtId="0" fontId="1" fillId="0" borderId="0"/>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8" fillId="0" borderId="0"/>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cellStyleXfs>
  <cellXfs count="1664">
    <xf numFmtId="0" fontId="0" fillId="0" borderId="0" xfId="0"/>
    <xf numFmtId="0" fontId="36" fillId="0" borderId="12" xfId="633" applyFont="1" applyFill="1" applyBorder="1" applyAlignment="1">
      <alignment horizontal="center" vertical="center" wrapText="1"/>
    </xf>
    <xf numFmtId="0" fontId="36" fillId="0" borderId="21" xfId="633" applyFont="1" applyFill="1" applyBorder="1" applyAlignment="1">
      <alignment horizontal="center" vertical="center" wrapText="1"/>
    </xf>
    <xf numFmtId="0" fontId="36" fillId="0" borderId="11" xfId="633" applyFont="1" applyFill="1" applyBorder="1" applyAlignment="1">
      <alignment horizontal="center" vertical="center" wrapText="1"/>
    </xf>
    <xf numFmtId="0" fontId="36" fillId="0" borderId="22" xfId="633" applyFont="1" applyFill="1" applyBorder="1" applyAlignment="1">
      <alignment horizontal="center" vertical="center" wrapText="1"/>
    </xf>
    <xf numFmtId="49" fontId="7" fillId="0" borderId="26" xfId="633" applyNumberFormat="1" applyFont="1" applyBorder="1" applyAlignment="1">
      <alignment horizontal="center" vertical="center" wrapText="1"/>
    </xf>
    <xf numFmtId="0" fontId="7" fillId="0" borderId="13" xfId="633" applyFont="1" applyBorder="1" applyAlignment="1">
      <alignment vertical="center" wrapText="1"/>
    </xf>
    <xf numFmtId="3" fontId="7" fillId="0" borderId="14" xfId="633" applyNumberFormat="1" applyFont="1" applyBorder="1" applyAlignment="1">
      <alignment horizontal="center" vertical="center" wrapText="1"/>
    </xf>
    <xf numFmtId="3" fontId="7" fillId="0" borderId="10" xfId="633" applyNumberFormat="1" applyFont="1" applyBorder="1" applyAlignment="1">
      <alignment horizontal="center" vertical="center" wrapText="1"/>
    </xf>
    <xf numFmtId="3" fontId="7" fillId="0" borderId="13" xfId="633" applyNumberFormat="1" applyFont="1" applyBorder="1" applyAlignment="1">
      <alignment horizontal="center" vertical="center" wrapText="1"/>
    </xf>
    <xf numFmtId="3" fontId="7" fillId="0" borderId="26" xfId="633" applyNumberFormat="1" applyFont="1" applyBorder="1" applyAlignment="1">
      <alignment horizontal="center" vertical="center" wrapText="1"/>
    </xf>
    <xf numFmtId="49" fontId="7" fillId="0" borderId="26" xfId="633" applyNumberFormat="1" applyFont="1" applyFill="1" applyBorder="1" applyAlignment="1">
      <alignment horizontal="center" vertical="center" wrapText="1"/>
    </xf>
    <xf numFmtId="0" fontId="7" fillId="0" borderId="13" xfId="633" applyFont="1" applyFill="1" applyBorder="1" applyAlignment="1">
      <alignment vertical="center" wrapText="1"/>
    </xf>
    <xf numFmtId="3" fontId="7" fillId="0" borderId="14" xfId="633" applyNumberFormat="1" applyFont="1" applyFill="1" applyBorder="1" applyAlignment="1">
      <alignment horizontal="center" vertical="center" wrapText="1"/>
    </xf>
    <xf numFmtId="3" fontId="7" fillId="0" borderId="10" xfId="633" applyNumberFormat="1" applyFont="1" applyFill="1" applyBorder="1" applyAlignment="1">
      <alignment horizontal="center" vertical="center" wrapText="1"/>
    </xf>
    <xf numFmtId="3" fontId="7" fillId="0" borderId="13" xfId="633" applyNumberFormat="1" applyFont="1" applyFill="1" applyBorder="1" applyAlignment="1">
      <alignment horizontal="center" vertical="center" wrapText="1"/>
    </xf>
    <xf numFmtId="3" fontId="7" fillId="0" borderId="26" xfId="633" applyNumberFormat="1" applyFont="1" applyFill="1" applyBorder="1" applyAlignment="1">
      <alignment horizontal="center" vertical="center" wrapText="1"/>
    </xf>
    <xf numFmtId="49" fontId="7" fillId="0" borderId="27" xfId="633" applyNumberFormat="1" applyFont="1" applyFill="1" applyBorder="1" applyAlignment="1">
      <alignment horizontal="center" vertical="center" wrapText="1"/>
    </xf>
    <xf numFmtId="0" fontId="7" fillId="0" borderId="15" xfId="633" applyFont="1" applyFill="1" applyBorder="1" applyAlignment="1">
      <alignment vertical="center" wrapText="1"/>
    </xf>
    <xf numFmtId="3" fontId="7" fillId="0" borderId="16" xfId="633" applyNumberFormat="1" applyFont="1" applyFill="1" applyBorder="1" applyAlignment="1">
      <alignment horizontal="center" vertical="center" wrapText="1"/>
    </xf>
    <xf numFmtId="3" fontId="7" fillId="0" borderId="28" xfId="633" applyNumberFormat="1" applyFont="1" applyFill="1" applyBorder="1" applyAlignment="1">
      <alignment horizontal="center" vertical="center" wrapText="1"/>
    </xf>
    <xf numFmtId="3" fontId="7" fillId="0" borderId="15" xfId="633" applyNumberFormat="1" applyFont="1" applyFill="1" applyBorder="1" applyAlignment="1">
      <alignment horizontal="center" vertical="center" wrapText="1"/>
    </xf>
    <xf numFmtId="3" fontId="7" fillId="0" borderId="27" xfId="633" applyNumberFormat="1" applyFont="1" applyFill="1" applyBorder="1" applyAlignment="1">
      <alignment horizontal="center" vertical="center" wrapText="1"/>
    </xf>
    <xf numFmtId="49" fontId="36" fillId="0" borderId="22" xfId="633" applyNumberFormat="1" applyFont="1" applyBorder="1" applyAlignment="1">
      <alignment horizontal="center" vertical="center" wrapText="1"/>
    </xf>
    <xf numFmtId="0" fontId="36" fillId="0" borderId="11" xfId="633" applyFont="1" applyBorder="1" applyAlignment="1">
      <alignment vertical="center" wrapText="1"/>
    </xf>
    <xf numFmtId="3" fontId="36" fillId="0" borderId="12" xfId="633" applyNumberFormat="1" applyFont="1" applyFill="1" applyBorder="1" applyAlignment="1">
      <alignment horizontal="center" vertical="center" wrapText="1"/>
    </xf>
    <xf numFmtId="3" fontId="36" fillId="0" borderId="21" xfId="633" applyNumberFormat="1" applyFont="1" applyFill="1" applyBorder="1" applyAlignment="1">
      <alignment horizontal="center" vertical="center" wrapText="1"/>
    </xf>
    <xf numFmtId="3" fontId="36" fillId="0" borderId="11" xfId="633" applyNumberFormat="1" applyFont="1" applyFill="1" applyBorder="1" applyAlignment="1">
      <alignment horizontal="center" vertical="center" wrapText="1"/>
    </xf>
    <xf numFmtId="3" fontId="36" fillId="0" borderId="22" xfId="633" applyNumberFormat="1" applyFont="1" applyFill="1" applyBorder="1" applyAlignment="1">
      <alignment horizontal="center" vertical="center" wrapText="1"/>
    </xf>
    <xf numFmtId="3" fontId="36" fillId="0" borderId="12" xfId="633" applyNumberFormat="1" applyFont="1" applyBorder="1" applyAlignment="1">
      <alignment horizontal="center" vertical="center" wrapText="1"/>
    </xf>
    <xf numFmtId="3" fontId="36" fillId="0" borderId="21" xfId="633" applyNumberFormat="1" applyFont="1" applyBorder="1" applyAlignment="1">
      <alignment horizontal="center" vertical="center" wrapText="1"/>
    </xf>
    <xf numFmtId="3" fontId="36" fillId="0" borderId="11" xfId="633" applyNumberFormat="1" applyFont="1" applyBorder="1" applyAlignment="1">
      <alignment horizontal="center" vertical="center" wrapText="1"/>
    </xf>
    <xf numFmtId="3" fontId="36" fillId="0" borderId="22" xfId="633" applyNumberFormat="1" applyFont="1" applyBorder="1" applyAlignment="1">
      <alignment horizontal="center" vertical="center" wrapText="1"/>
    </xf>
    <xf numFmtId="49" fontId="7" fillId="0" borderId="27" xfId="633" applyNumberFormat="1" applyFont="1" applyBorder="1" applyAlignment="1">
      <alignment horizontal="center" vertical="center" wrapText="1"/>
    </xf>
    <xf numFmtId="0" fontId="7" fillId="0" borderId="15" xfId="633" applyFont="1" applyBorder="1" applyAlignment="1">
      <alignment vertical="center" wrapText="1"/>
    </xf>
    <xf numFmtId="0" fontId="36" fillId="0" borderId="19" xfId="633" applyFont="1" applyBorder="1" applyAlignment="1">
      <alignment vertical="center" wrapText="1"/>
    </xf>
    <xf numFmtId="49" fontId="37" fillId="25" borderId="12" xfId="633" applyNumberFormat="1" applyFont="1" applyFill="1" applyBorder="1" applyAlignment="1">
      <alignment vertical="center" wrapText="1"/>
    </xf>
    <xf numFmtId="49" fontId="37" fillId="25" borderId="12" xfId="633" applyNumberFormat="1" applyFont="1" applyFill="1" applyBorder="1" applyAlignment="1">
      <alignment horizontal="center" vertical="center" wrapText="1"/>
    </xf>
    <xf numFmtId="49" fontId="7" fillId="0" borderId="24" xfId="633" applyNumberFormat="1" applyFont="1" applyFill="1" applyBorder="1" applyAlignment="1">
      <alignment vertical="center" wrapText="1"/>
    </xf>
    <xf numFmtId="49" fontId="7" fillId="0" borderId="31" xfId="633" applyNumberFormat="1" applyFont="1" applyFill="1" applyBorder="1" applyAlignment="1">
      <alignment vertical="center" wrapText="1"/>
    </xf>
    <xf numFmtId="49" fontId="36" fillId="0" borderId="32" xfId="633" applyNumberFormat="1" applyFont="1" applyBorder="1" applyAlignment="1">
      <alignment horizontal="center" vertical="center" wrapText="1"/>
    </xf>
    <xf numFmtId="49" fontId="36" fillId="0" borderId="33" xfId="633" applyNumberFormat="1" applyFont="1" applyFill="1" applyBorder="1" applyAlignment="1">
      <alignment vertical="center" wrapText="1"/>
    </xf>
    <xf numFmtId="49" fontId="36" fillId="0" borderId="34" xfId="633" applyNumberFormat="1" applyFont="1" applyBorder="1" applyAlignment="1">
      <alignment horizontal="center" vertical="center" wrapText="1"/>
    </xf>
    <xf numFmtId="49" fontId="7" fillId="0" borderId="23" xfId="633" applyNumberFormat="1" applyFont="1" applyFill="1" applyBorder="1" applyAlignment="1">
      <alignment vertical="center" wrapText="1"/>
    </xf>
    <xf numFmtId="3" fontId="7" fillId="0" borderId="23" xfId="633" applyNumberFormat="1" applyFont="1" applyFill="1" applyBorder="1" applyAlignment="1">
      <alignment horizontal="center" vertical="center" wrapText="1"/>
    </xf>
    <xf numFmtId="3" fontId="7" fillId="0" borderId="35" xfId="633" applyNumberFormat="1" applyFont="1" applyFill="1" applyBorder="1" applyAlignment="1">
      <alignment horizontal="center" vertical="center" wrapText="1"/>
    </xf>
    <xf numFmtId="3" fontId="7" fillId="0" borderId="25" xfId="633" applyNumberFormat="1" applyFont="1" applyFill="1" applyBorder="1" applyAlignment="1">
      <alignment horizontal="center" vertical="center" wrapText="1"/>
    </xf>
    <xf numFmtId="3" fontId="7" fillId="0" borderId="34" xfId="633" applyNumberFormat="1" applyFont="1" applyFill="1" applyBorder="1" applyAlignment="1">
      <alignment horizontal="center" vertical="center" wrapText="1"/>
    </xf>
    <xf numFmtId="49" fontId="36" fillId="0" borderId="26" xfId="633" applyNumberFormat="1" applyFont="1" applyBorder="1" applyAlignment="1">
      <alignment horizontal="center" vertical="center" wrapText="1"/>
    </xf>
    <xf numFmtId="49" fontId="7" fillId="0" borderId="26" xfId="633" applyNumberFormat="1" applyFont="1" applyFill="1" applyBorder="1" applyAlignment="1">
      <alignment vertical="center" wrapText="1"/>
    </xf>
    <xf numFmtId="49" fontId="7" fillId="0" borderId="32" xfId="633" applyNumberFormat="1" applyFont="1" applyFill="1" applyBorder="1" applyAlignment="1">
      <alignment vertical="center" wrapText="1"/>
    </xf>
    <xf numFmtId="49" fontId="36" fillId="24" borderId="22" xfId="633" applyNumberFormat="1" applyFont="1" applyFill="1" applyBorder="1" applyAlignment="1">
      <alignment horizontal="center" vertical="center" wrapText="1"/>
    </xf>
    <xf numFmtId="0" fontId="36" fillId="24" borderId="11" xfId="633" applyFont="1" applyFill="1" applyBorder="1" applyAlignment="1">
      <alignment vertical="center" wrapText="1"/>
    </xf>
    <xf numFmtId="3" fontId="36" fillId="24" borderId="12" xfId="633" applyNumberFormat="1" applyFont="1" applyFill="1" applyBorder="1" applyAlignment="1">
      <alignment horizontal="center" vertical="center" wrapText="1"/>
    </xf>
    <xf numFmtId="3" fontId="36" fillId="24" borderId="21" xfId="633" applyNumberFormat="1" applyFont="1" applyFill="1" applyBorder="1" applyAlignment="1">
      <alignment horizontal="center" vertical="center" wrapText="1"/>
    </xf>
    <xf numFmtId="3" fontId="36" fillId="24" borderId="11" xfId="633" applyNumberFormat="1" applyFont="1" applyFill="1" applyBorder="1" applyAlignment="1">
      <alignment horizontal="center" vertical="center" wrapText="1"/>
    </xf>
    <xf numFmtId="3" fontId="36" fillId="24" borderId="22" xfId="633" applyNumberFormat="1" applyFont="1" applyFill="1" applyBorder="1" applyAlignment="1">
      <alignment horizontal="center" vertical="center" wrapText="1"/>
    </xf>
    <xf numFmtId="0" fontId="7" fillId="0" borderId="0" xfId="633" applyFont="1" applyAlignment="1">
      <alignment vertical="center" wrapText="1"/>
    </xf>
    <xf numFmtId="3" fontId="36" fillId="24" borderId="36" xfId="580" applyNumberFormat="1" applyFont="1" applyFill="1" applyBorder="1" applyAlignment="1">
      <alignment horizontal="center" vertical="center" wrapText="1"/>
    </xf>
    <xf numFmtId="3" fontId="36" fillId="24" borderId="37" xfId="580" applyNumberFormat="1" applyFont="1" applyFill="1" applyBorder="1" applyAlignment="1">
      <alignment horizontal="center" vertical="center" wrapText="1"/>
    </xf>
    <xf numFmtId="3" fontId="36" fillId="24" borderId="38" xfId="580" applyNumberFormat="1" applyFont="1" applyFill="1" applyBorder="1" applyAlignment="1">
      <alignment horizontal="center" vertical="center" wrapText="1"/>
    </xf>
    <xf numFmtId="3" fontId="36" fillId="24" borderId="32" xfId="580" applyNumberFormat="1" applyFont="1" applyFill="1" applyBorder="1" applyAlignment="1">
      <alignment horizontal="center" vertical="center" wrapText="1"/>
    </xf>
    <xf numFmtId="164" fontId="36" fillId="24" borderId="12" xfId="580" applyNumberFormat="1" applyFont="1" applyFill="1" applyBorder="1" applyAlignment="1">
      <alignment horizontal="center" vertical="center" wrapText="1"/>
    </xf>
    <xf numFmtId="164" fontId="36" fillId="24" borderId="21" xfId="580" applyNumberFormat="1" applyFont="1" applyFill="1" applyBorder="1" applyAlignment="1">
      <alignment horizontal="center" vertical="center" wrapText="1"/>
    </xf>
    <xf numFmtId="164" fontId="36" fillId="24" borderId="11" xfId="580" applyNumberFormat="1" applyFont="1" applyFill="1" applyBorder="1" applyAlignment="1">
      <alignment horizontal="center" vertical="center" wrapText="1"/>
    </xf>
    <xf numFmtId="164" fontId="36" fillId="24" borderId="22" xfId="580" applyNumberFormat="1" applyFont="1" applyFill="1" applyBorder="1" applyAlignment="1">
      <alignment horizontal="center" vertical="center" wrapText="1"/>
    </xf>
    <xf numFmtId="164" fontId="36" fillId="24" borderId="19" xfId="580" applyNumberFormat="1" applyFont="1" applyFill="1" applyBorder="1" applyAlignment="1">
      <alignment horizontal="center" vertical="center" wrapText="1"/>
    </xf>
    <xf numFmtId="164" fontId="33" fillId="0" borderId="0" xfId="580" applyNumberFormat="1" applyFont="1" applyAlignment="1">
      <alignment vertical="center" wrapText="1"/>
    </xf>
    <xf numFmtId="167" fontId="33" fillId="0" borderId="0" xfId="382" applyNumberFormat="1" applyFont="1" applyAlignment="1">
      <alignment vertical="center" wrapText="1"/>
    </xf>
    <xf numFmtId="0" fontId="33" fillId="0" borderId="0" xfId="634" applyFont="1" applyAlignment="1">
      <alignment vertical="center" wrapText="1"/>
    </xf>
    <xf numFmtId="0" fontId="33" fillId="0" borderId="0" xfId="634" applyFont="1" applyAlignment="1">
      <alignment wrapText="1"/>
    </xf>
    <xf numFmtId="0" fontId="35" fillId="0" borderId="0" xfId="634" applyFont="1" applyAlignment="1">
      <alignment horizontal="center" vertical="center" wrapText="1"/>
    </xf>
    <xf numFmtId="3" fontId="33" fillId="0" borderId="0" xfId="634" applyNumberFormat="1" applyFont="1" applyAlignment="1">
      <alignment wrapText="1"/>
    </xf>
    <xf numFmtId="3" fontId="33" fillId="0" borderId="0" xfId="634" applyNumberFormat="1" applyFont="1" applyAlignment="1">
      <alignment vertical="center" wrapText="1"/>
    </xf>
    <xf numFmtId="0" fontId="36" fillId="0" borderId="0" xfId="634" applyFont="1" applyAlignment="1">
      <alignment vertical="center" wrapText="1"/>
    </xf>
    <xf numFmtId="0" fontId="38" fillId="0" borderId="0" xfId="634" applyFont="1" applyAlignment="1">
      <alignment horizontal="center" vertical="center" wrapText="1"/>
    </xf>
    <xf numFmtId="0" fontId="36" fillId="0" borderId="12" xfId="634" applyFont="1" applyFill="1" applyBorder="1" applyAlignment="1">
      <alignment horizontal="center" vertical="center" wrapText="1"/>
    </xf>
    <xf numFmtId="0" fontId="36" fillId="0" borderId="21" xfId="634" applyFont="1" applyFill="1" applyBorder="1" applyAlignment="1">
      <alignment horizontal="center" vertical="center" wrapText="1"/>
    </xf>
    <xf numFmtId="0" fontId="36" fillId="0" borderId="11" xfId="634" applyFont="1" applyFill="1" applyBorder="1" applyAlignment="1">
      <alignment horizontal="center" vertical="center" wrapText="1"/>
    </xf>
    <xf numFmtId="0" fontId="36" fillId="0" borderId="22" xfId="634" applyFont="1" applyFill="1" applyBorder="1" applyAlignment="1">
      <alignment horizontal="center" vertical="center" wrapText="1"/>
    </xf>
    <xf numFmtId="0" fontId="36" fillId="24" borderId="23" xfId="634" applyFont="1" applyFill="1" applyBorder="1" applyAlignment="1">
      <alignment horizontal="center" vertical="center" wrapText="1"/>
    </xf>
    <xf numFmtId="0" fontId="36" fillId="24" borderId="23" xfId="634" applyFont="1" applyFill="1" applyBorder="1" applyAlignment="1">
      <alignment horizontal="left" vertical="center" wrapText="1"/>
    </xf>
    <xf numFmtId="0" fontId="7" fillId="0" borderId="14" xfId="634" applyFont="1" applyBorder="1" applyAlignment="1">
      <alignment horizontal="center" vertical="center" wrapText="1"/>
    </xf>
    <xf numFmtId="0" fontId="7" fillId="0" borderId="14" xfId="634" applyFont="1" applyBorder="1" applyAlignment="1">
      <alignment vertical="center" wrapText="1"/>
    </xf>
    <xf numFmtId="3" fontId="7" fillId="0" borderId="14" xfId="634" applyNumberFormat="1" applyFont="1" applyBorder="1" applyAlignment="1">
      <alignment horizontal="center" vertical="center" wrapText="1"/>
    </xf>
    <xf numFmtId="3" fontId="7" fillId="0" borderId="10" xfId="634" applyNumberFormat="1" applyFont="1" applyBorder="1" applyAlignment="1">
      <alignment horizontal="center" vertical="center" wrapText="1"/>
    </xf>
    <xf numFmtId="3" fontId="7" fillId="0" borderId="13" xfId="634" applyNumberFormat="1" applyFont="1" applyBorder="1" applyAlignment="1">
      <alignment horizontal="center" vertical="center" wrapText="1"/>
    </xf>
    <xf numFmtId="3" fontId="7" fillId="0" borderId="26" xfId="634" applyNumberFormat="1" applyFont="1" applyBorder="1" applyAlignment="1">
      <alignment horizontal="center" vertical="center" wrapText="1"/>
    </xf>
    <xf numFmtId="0" fontId="36" fillId="0" borderId="14" xfId="634" applyFont="1" applyBorder="1" applyAlignment="1">
      <alignment horizontal="center" vertical="center" wrapText="1"/>
    </xf>
    <xf numFmtId="0" fontId="36" fillId="0" borderId="14" xfId="634" applyFont="1" applyBorder="1" applyAlignment="1">
      <alignment vertical="center" wrapText="1"/>
    </xf>
    <xf numFmtId="3" fontId="36" fillId="0" borderId="14" xfId="634" applyNumberFormat="1" applyFont="1" applyBorder="1" applyAlignment="1">
      <alignment horizontal="center" vertical="center" wrapText="1"/>
    </xf>
    <xf numFmtId="3" fontId="36" fillId="0" borderId="10" xfId="634" applyNumberFormat="1" applyFont="1" applyBorder="1" applyAlignment="1">
      <alignment horizontal="center" vertical="center" wrapText="1"/>
    </xf>
    <xf numFmtId="3" fontId="36" fillId="0" borderId="13" xfId="634" applyNumberFormat="1" applyFont="1" applyBorder="1" applyAlignment="1">
      <alignment horizontal="center" vertical="center" wrapText="1"/>
    </xf>
    <xf numFmtId="0" fontId="36" fillId="24" borderId="14" xfId="634" applyFont="1" applyFill="1" applyBorder="1" applyAlignment="1">
      <alignment horizontal="center" vertical="center" wrapText="1"/>
    </xf>
    <xf numFmtId="0" fontId="36" fillId="24" borderId="14" xfId="634" applyFont="1" applyFill="1" applyBorder="1" applyAlignment="1">
      <alignment horizontal="left" vertical="center" wrapText="1"/>
    </xf>
    <xf numFmtId="0" fontId="7" fillId="0" borderId="26" xfId="634" applyFont="1" applyBorder="1" applyAlignment="1">
      <alignment vertical="center" wrapText="1"/>
    </xf>
    <xf numFmtId="0" fontId="36" fillId="0" borderId="26" xfId="634" applyFont="1" applyBorder="1" applyAlignment="1">
      <alignment vertical="center" wrapText="1"/>
    </xf>
    <xf numFmtId="3" fontId="36" fillId="0" borderId="31" xfId="634" applyNumberFormat="1" applyFont="1" applyBorder="1" applyAlignment="1">
      <alignment horizontal="center" vertical="center" wrapText="1"/>
    </xf>
    <xf numFmtId="0" fontId="36" fillId="24" borderId="26" xfId="634" applyFont="1" applyFill="1" applyBorder="1" applyAlignment="1">
      <alignment horizontal="left" vertical="center" wrapText="1"/>
    </xf>
    <xf numFmtId="3" fontId="36" fillId="24" borderId="14" xfId="634" applyNumberFormat="1" applyFont="1" applyFill="1" applyBorder="1" applyAlignment="1">
      <alignment horizontal="center" vertical="center" wrapText="1"/>
    </xf>
    <xf numFmtId="3" fontId="36" fillId="24" borderId="10" xfId="634" applyNumberFormat="1" applyFont="1" applyFill="1" applyBorder="1" applyAlignment="1">
      <alignment horizontal="center" vertical="center" wrapText="1"/>
    </xf>
    <xf numFmtId="3" fontId="36" fillId="24" borderId="13" xfId="634" applyNumberFormat="1" applyFont="1" applyFill="1" applyBorder="1" applyAlignment="1">
      <alignment horizontal="center" vertical="center" wrapText="1"/>
    </xf>
    <xf numFmtId="3" fontId="36" fillId="24" borderId="26" xfId="634" applyNumberFormat="1" applyFont="1" applyFill="1" applyBorder="1" applyAlignment="1">
      <alignment horizontal="center" vertical="center" wrapText="1"/>
    </xf>
    <xf numFmtId="0" fontId="36" fillId="24" borderId="36" xfId="634" applyFont="1" applyFill="1" applyBorder="1" applyAlignment="1">
      <alignment horizontal="center" vertical="center" wrapText="1"/>
    </xf>
    <xf numFmtId="0" fontId="36" fillId="24" borderId="32" xfId="634" applyFont="1" applyFill="1" applyBorder="1" applyAlignment="1">
      <alignment vertical="center" wrapText="1"/>
    </xf>
    <xf numFmtId="0" fontId="36" fillId="24" borderId="12" xfId="634" applyFont="1" applyFill="1" applyBorder="1" applyAlignment="1">
      <alignment horizontal="center" vertical="center" wrapText="1"/>
    </xf>
    <xf numFmtId="0" fontId="36" fillId="24" borderId="22" xfId="634" applyFont="1" applyFill="1" applyBorder="1" applyAlignment="1">
      <alignment vertical="center" wrapText="1"/>
    </xf>
    <xf numFmtId="0" fontId="36" fillId="0" borderId="0" xfId="524" applyFont="1" applyAlignment="1">
      <alignment horizontal="right" vertical="center" wrapText="1"/>
    </xf>
    <xf numFmtId="0" fontId="34" fillId="0" borderId="0" xfId="0" applyFont="1" applyAlignment="1">
      <alignment vertical="center" wrapText="1"/>
    </xf>
    <xf numFmtId="0" fontId="36" fillId="26" borderId="18" xfId="0" applyFont="1" applyFill="1" applyBorder="1" applyAlignment="1">
      <alignment horizontal="center" vertical="center" wrapText="1"/>
    </xf>
    <xf numFmtId="0" fontId="36" fillId="26" borderId="39" xfId="0" applyFont="1" applyFill="1" applyBorder="1" applyAlignment="1">
      <alignment horizontal="center" vertical="center" wrapText="1"/>
    </xf>
    <xf numFmtId="0" fontId="36" fillId="26" borderId="40" xfId="0" applyFont="1" applyFill="1" applyBorder="1" applyAlignment="1">
      <alignment horizontal="center" vertical="center" wrapText="1"/>
    </xf>
    <xf numFmtId="0" fontId="36" fillId="27" borderId="34" xfId="0" applyFont="1" applyFill="1" applyBorder="1" applyAlignment="1">
      <alignment horizontal="center" vertical="center" wrapText="1"/>
    </xf>
    <xf numFmtId="0" fontId="39" fillId="28" borderId="34" xfId="0" applyFont="1" applyFill="1" applyBorder="1" applyAlignment="1">
      <alignment wrapText="1"/>
    </xf>
    <xf numFmtId="3" fontId="36" fillId="27" borderId="41" xfId="0" applyNumberFormat="1" applyFont="1" applyFill="1" applyBorder="1" applyAlignment="1">
      <alignment horizontal="center" vertical="center" wrapText="1"/>
    </xf>
    <xf numFmtId="164" fontId="36" fillId="27" borderId="42" xfId="0" applyNumberFormat="1" applyFont="1" applyFill="1" applyBorder="1" applyAlignment="1">
      <alignment horizontal="center" vertical="center" wrapText="1"/>
    </xf>
    <xf numFmtId="0" fontId="36" fillId="27" borderId="26" xfId="0" applyFont="1" applyFill="1" applyBorder="1" applyAlignment="1">
      <alignment horizontal="center" vertical="center" wrapText="1"/>
    </xf>
    <xf numFmtId="0" fontId="39" fillId="28" borderId="26" xfId="0" applyFont="1" applyFill="1" applyBorder="1" applyAlignment="1">
      <alignment wrapText="1"/>
    </xf>
    <xf numFmtId="3" fontId="36" fillId="27" borderId="43" xfId="0" applyNumberFormat="1" applyFont="1" applyFill="1" applyBorder="1" applyAlignment="1">
      <alignment horizontal="center" vertical="center" wrapText="1"/>
    </xf>
    <xf numFmtId="164" fontId="36" fillId="27" borderId="44" xfId="0" applyNumberFormat="1" applyFont="1" applyFill="1" applyBorder="1" applyAlignment="1">
      <alignment horizontal="center" vertical="center" wrapText="1"/>
    </xf>
    <xf numFmtId="49" fontId="36" fillId="0" borderId="26" xfId="0" applyNumberFormat="1" applyFont="1" applyBorder="1" applyAlignment="1">
      <alignment horizontal="center" vertical="center" wrapText="1"/>
    </xf>
    <xf numFmtId="0" fontId="39" fillId="0" borderId="26" xfId="0" applyFont="1" applyBorder="1" applyAlignment="1">
      <alignment horizontal="right" wrapText="1"/>
    </xf>
    <xf numFmtId="3" fontId="7" fillId="0" borderId="43" xfId="0" applyNumberFormat="1" applyFont="1" applyBorder="1" applyAlignment="1">
      <alignment horizontal="center" vertical="center" wrapText="1"/>
    </xf>
    <xf numFmtId="164" fontId="7" fillId="0" borderId="44" xfId="0" applyNumberFormat="1" applyFont="1" applyBorder="1" applyAlignment="1">
      <alignment horizontal="center" vertical="center" wrapText="1"/>
    </xf>
    <xf numFmtId="0" fontId="36" fillId="26" borderId="26" xfId="0" applyFont="1" applyFill="1" applyBorder="1" applyAlignment="1">
      <alignment horizontal="center" vertical="center" wrapText="1"/>
    </xf>
    <xf numFmtId="0" fontId="40" fillId="29" borderId="26" xfId="0" applyFont="1" applyFill="1" applyBorder="1" applyAlignment="1">
      <alignment wrapText="1"/>
    </xf>
    <xf numFmtId="3" fontId="36" fillId="26" borderId="43" xfId="0" applyNumberFormat="1" applyFont="1" applyFill="1" applyBorder="1" applyAlignment="1">
      <alignment horizontal="center" vertical="center" wrapText="1"/>
    </xf>
    <xf numFmtId="164" fontId="36" fillId="26" borderId="44" xfId="0" applyNumberFormat="1" applyFont="1" applyFill="1" applyBorder="1" applyAlignment="1">
      <alignment horizontal="center" vertical="center" wrapText="1"/>
    </xf>
    <xf numFmtId="0" fontId="36" fillId="26" borderId="32" xfId="0" applyFont="1" applyFill="1" applyBorder="1" applyAlignment="1">
      <alignment horizontal="center" vertical="center" wrapText="1"/>
    </xf>
    <xf numFmtId="0" fontId="40" fillId="29" borderId="32" xfId="0" applyFont="1" applyFill="1" applyBorder="1" applyAlignment="1">
      <alignment wrapText="1"/>
    </xf>
    <xf numFmtId="3" fontId="36" fillId="26" borderId="45" xfId="0" applyNumberFormat="1" applyFont="1" applyFill="1" applyBorder="1" applyAlignment="1">
      <alignment horizontal="center" vertical="center" wrapText="1"/>
    </xf>
    <xf numFmtId="164" fontId="36" fillId="26" borderId="46" xfId="0" applyNumberFormat="1" applyFont="1" applyFill="1" applyBorder="1" applyAlignment="1">
      <alignment horizontal="center" vertical="center" wrapText="1"/>
    </xf>
    <xf numFmtId="0" fontId="36" fillId="0" borderId="0" xfId="0" applyFont="1" applyAlignment="1">
      <alignment horizontal="right" vertical="center" wrapText="1"/>
    </xf>
    <xf numFmtId="0" fontId="36" fillId="0" borderId="0" xfId="634" applyFont="1" applyAlignment="1">
      <alignment horizontal="right" vertical="center" wrapText="1"/>
    </xf>
    <xf numFmtId="0" fontId="33" fillId="0" borderId="0" xfId="0" applyFont="1" applyAlignment="1">
      <alignment vertical="center" wrapText="1"/>
    </xf>
    <xf numFmtId="0" fontId="7" fillId="0" borderId="0" xfId="0" applyFont="1" applyAlignment="1">
      <alignment wrapText="1"/>
    </xf>
    <xf numFmtId="0" fontId="34" fillId="0" borderId="0" xfId="0" applyFont="1" applyAlignment="1">
      <alignment horizontal="center" vertical="center" wrapText="1"/>
    </xf>
    <xf numFmtId="0" fontId="41" fillId="0" borderId="0" xfId="0" applyFont="1" applyFill="1" applyBorder="1" applyAlignment="1">
      <alignment wrapText="1"/>
    </xf>
    <xf numFmtId="3" fontId="33" fillId="0" borderId="0" xfId="0" applyNumberFormat="1" applyFont="1" applyAlignment="1">
      <alignment vertical="center" wrapText="1"/>
    </xf>
    <xf numFmtId="0" fontId="7" fillId="0" borderId="0" xfId="0" applyFont="1"/>
    <xf numFmtId="0" fontId="36" fillId="26" borderId="22" xfId="0" applyFont="1" applyFill="1" applyBorder="1" applyAlignment="1">
      <alignment horizontal="center" vertical="center" wrapText="1"/>
    </xf>
    <xf numFmtId="3" fontId="36" fillId="27" borderId="34" xfId="0" applyNumberFormat="1" applyFont="1" applyFill="1" applyBorder="1" applyAlignment="1">
      <alignment horizontal="center" vertical="center" wrapText="1"/>
    </xf>
    <xf numFmtId="3" fontId="36" fillId="27" borderId="26" xfId="0" applyNumberFormat="1" applyFont="1" applyFill="1" applyBorder="1" applyAlignment="1">
      <alignment horizontal="center" vertical="center" wrapText="1"/>
    </xf>
    <xf numFmtId="3" fontId="36" fillId="26" borderId="26" xfId="0" applyNumberFormat="1" applyFont="1" applyFill="1" applyBorder="1" applyAlignment="1">
      <alignment horizontal="center" vertical="center" wrapText="1"/>
    </xf>
    <xf numFmtId="0" fontId="40" fillId="29" borderId="26" xfId="0" applyFont="1" applyFill="1" applyBorder="1" applyAlignment="1">
      <alignment vertical="center" wrapText="1"/>
    </xf>
    <xf numFmtId="3" fontId="36" fillId="26" borderId="32" xfId="0" applyNumberFormat="1" applyFont="1" applyFill="1" applyBorder="1" applyAlignment="1">
      <alignment horizontal="center" vertical="center" wrapText="1"/>
    </xf>
    <xf numFmtId="0" fontId="7" fillId="0" borderId="0" xfId="0" applyFont="1" applyBorder="1"/>
    <xf numFmtId="3" fontId="7" fillId="0" borderId="0" xfId="0" applyNumberFormat="1" applyFont="1"/>
    <xf numFmtId="0" fontId="43" fillId="0" borderId="0" xfId="0" applyFont="1" applyAlignment="1">
      <alignment horizontal="right" vertical="center"/>
    </xf>
    <xf numFmtId="0" fontId="7" fillId="0" borderId="0" xfId="524" applyFont="1"/>
    <xf numFmtId="0" fontId="36" fillId="0" borderId="36" xfId="524" applyFont="1" applyBorder="1" applyAlignment="1">
      <alignment horizontal="center" vertical="center" wrapText="1"/>
    </xf>
    <xf numFmtId="0" fontId="36" fillId="0" borderId="37" xfId="524" applyFont="1" applyBorder="1" applyAlignment="1">
      <alignment horizontal="center" vertical="center" wrapText="1"/>
    </xf>
    <xf numFmtId="0" fontId="36" fillId="0" borderId="33" xfId="524" applyFont="1" applyBorder="1" applyAlignment="1">
      <alignment horizontal="center" vertical="center" wrapText="1"/>
    </xf>
    <xf numFmtId="0" fontId="7" fillId="0" borderId="42" xfId="524" applyFont="1" applyBorder="1" applyAlignment="1">
      <alignment vertical="center" wrapText="1"/>
    </xf>
    <xf numFmtId="3" fontId="7" fillId="0" borderId="41" xfId="572" applyNumberFormat="1" applyFont="1" applyBorder="1" applyAlignment="1">
      <alignment horizontal="center" vertical="center"/>
    </xf>
    <xf numFmtId="3" fontId="7" fillId="0" borderId="35" xfId="572" applyNumberFormat="1" applyFont="1" applyFill="1" applyBorder="1" applyAlignment="1">
      <alignment horizontal="center" vertical="center"/>
    </xf>
    <xf numFmtId="3" fontId="7" fillId="0" borderId="42" xfId="572" applyNumberFormat="1" applyFont="1" applyFill="1" applyBorder="1" applyAlignment="1">
      <alignment horizontal="center" vertical="center"/>
    </xf>
    <xf numFmtId="3" fontId="7" fillId="0" borderId="41" xfId="572" applyNumberFormat="1" applyFont="1" applyFill="1" applyBorder="1" applyAlignment="1">
      <alignment horizontal="center" vertical="center"/>
    </xf>
    <xf numFmtId="3" fontId="7" fillId="0" borderId="52" xfId="572" applyNumberFormat="1" applyFont="1" applyFill="1" applyBorder="1" applyAlignment="1">
      <alignment horizontal="center" vertical="center"/>
    </xf>
    <xf numFmtId="3" fontId="7" fillId="0" borderId="35" xfId="572" applyNumberFormat="1" applyFont="1" applyBorder="1" applyAlignment="1">
      <alignment horizontal="center" vertical="center"/>
    </xf>
    <xf numFmtId="3" fontId="7" fillId="0" borderId="52" xfId="572" applyNumberFormat="1" applyFont="1" applyBorder="1" applyAlignment="1">
      <alignment horizontal="center" vertical="center"/>
    </xf>
    <xf numFmtId="164" fontId="7" fillId="0" borderId="41" xfId="578" applyNumberFormat="1" applyFont="1" applyFill="1" applyBorder="1" applyAlignment="1">
      <alignment horizontal="center" vertical="center"/>
    </xf>
    <xf numFmtId="164" fontId="7" fillId="0" borderId="35" xfId="578" applyNumberFormat="1" applyFont="1" applyFill="1" applyBorder="1" applyAlignment="1">
      <alignment horizontal="center" vertical="center"/>
    </xf>
    <xf numFmtId="164" fontId="7" fillId="0" borderId="52" xfId="578" applyNumberFormat="1" applyFont="1" applyFill="1" applyBorder="1" applyAlignment="1">
      <alignment horizontal="center" vertical="center"/>
    </xf>
    <xf numFmtId="0" fontId="7" fillId="0" borderId="44" xfId="524" applyFont="1" applyBorder="1" applyAlignment="1">
      <alignment vertical="center" wrapText="1"/>
    </xf>
    <xf numFmtId="3" fontId="7" fillId="0" borderId="43" xfId="572" applyNumberFormat="1" applyFont="1" applyBorder="1" applyAlignment="1">
      <alignment horizontal="center" vertical="center"/>
    </xf>
    <xf numFmtId="3" fontId="7" fillId="0" borderId="10" xfId="572" applyNumberFormat="1" applyFont="1" applyFill="1" applyBorder="1" applyAlignment="1">
      <alignment horizontal="center" vertical="center"/>
    </xf>
    <xf numFmtId="3" fontId="7" fillId="0" borderId="44" xfId="572" applyNumberFormat="1" applyFont="1" applyFill="1" applyBorder="1" applyAlignment="1">
      <alignment horizontal="center" vertical="center"/>
    </xf>
    <xf numFmtId="3" fontId="7" fillId="0" borderId="43" xfId="572" applyNumberFormat="1" applyFont="1" applyFill="1" applyBorder="1" applyAlignment="1">
      <alignment horizontal="center" vertical="center"/>
    </xf>
    <xf numFmtId="3" fontId="7" fillId="0" borderId="54" xfId="572" applyNumberFormat="1" applyFont="1" applyFill="1" applyBorder="1" applyAlignment="1">
      <alignment horizontal="center" vertical="center"/>
    </xf>
    <xf numFmtId="3" fontId="7" fillId="0" borderId="10" xfId="572" applyNumberFormat="1" applyFont="1" applyBorder="1" applyAlignment="1">
      <alignment horizontal="center" vertical="center"/>
    </xf>
    <xf numFmtId="3" fontId="7" fillId="0" borderId="54" xfId="572" applyNumberFormat="1" applyFont="1" applyBorder="1" applyAlignment="1">
      <alignment horizontal="center" vertical="center"/>
    </xf>
    <xf numFmtId="164" fontId="7" fillId="0" borderId="43" xfId="578" applyNumberFormat="1" applyFont="1" applyFill="1" applyBorder="1" applyAlignment="1">
      <alignment horizontal="center" vertical="center"/>
    </xf>
    <xf numFmtId="164" fontId="7" fillId="0" borderId="10" xfId="578" applyNumberFormat="1" applyFont="1" applyFill="1" applyBorder="1" applyAlignment="1">
      <alignment horizontal="center" vertical="center"/>
    </xf>
    <xf numFmtId="164" fontId="7" fillId="0" borderId="54" xfId="578" applyNumberFormat="1" applyFont="1" applyFill="1" applyBorder="1" applyAlignment="1">
      <alignment horizontal="center" vertical="center"/>
    </xf>
    <xf numFmtId="0" fontId="36" fillId="0" borderId="46" xfId="524" applyFont="1" applyBorder="1" applyAlignment="1">
      <alignment vertical="center" wrapText="1"/>
    </xf>
    <xf numFmtId="3" fontId="36" fillId="0" borderId="36" xfId="572" applyNumberFormat="1" applyFont="1" applyBorder="1" applyAlignment="1">
      <alignment horizontal="center" vertical="center"/>
    </xf>
    <xf numFmtId="3" fontId="36" fillId="0" borderId="37" xfId="572" applyNumberFormat="1" applyFont="1" applyBorder="1" applyAlignment="1">
      <alignment horizontal="center" vertical="center"/>
    </xf>
    <xf numFmtId="3" fontId="36" fillId="0" borderId="55" xfId="572" applyNumberFormat="1" applyFont="1" applyBorder="1" applyAlignment="1">
      <alignment horizontal="center" vertical="center"/>
    </xf>
    <xf numFmtId="3" fontId="36" fillId="0" borderId="36" xfId="572" applyNumberFormat="1" applyFont="1" applyFill="1" applyBorder="1" applyAlignment="1">
      <alignment horizontal="center" vertical="center"/>
    </xf>
    <xf numFmtId="3" fontId="36" fillId="0" borderId="37" xfId="572" applyNumberFormat="1" applyFont="1" applyFill="1" applyBorder="1" applyAlignment="1">
      <alignment horizontal="center" vertical="center"/>
    </xf>
    <xf numFmtId="3" fontId="36" fillId="0" borderId="55" xfId="572" applyNumberFormat="1" applyFont="1" applyFill="1" applyBorder="1" applyAlignment="1">
      <alignment horizontal="center" vertical="center"/>
    </xf>
    <xf numFmtId="164" fontId="36" fillId="0" borderId="56" xfId="578" applyNumberFormat="1" applyFont="1" applyFill="1" applyBorder="1" applyAlignment="1">
      <alignment horizontal="center" vertical="center"/>
    </xf>
    <xf numFmtId="164" fontId="36" fillId="0" borderId="28" xfId="578" applyNumberFormat="1" applyFont="1" applyFill="1" applyBorder="1" applyAlignment="1">
      <alignment horizontal="center" vertical="center"/>
    </xf>
    <xf numFmtId="164" fontId="36" fillId="0" borderId="57" xfId="578" applyNumberFormat="1" applyFont="1" applyFill="1" applyBorder="1" applyAlignment="1">
      <alignment horizontal="center" vertical="center"/>
    </xf>
    <xf numFmtId="0" fontId="7" fillId="0" borderId="30" xfId="524" applyFont="1" applyBorder="1" applyAlignment="1">
      <alignment vertical="center" wrapText="1"/>
    </xf>
    <xf numFmtId="3" fontId="7" fillId="0" borderId="59" xfId="572" applyNumberFormat="1" applyFont="1" applyBorder="1" applyAlignment="1">
      <alignment horizontal="center" vertical="center"/>
    </xf>
    <xf numFmtId="3" fontId="7" fillId="0" borderId="60" xfId="572" applyNumberFormat="1" applyFont="1" applyFill="1" applyBorder="1" applyAlignment="1">
      <alignment horizontal="center" vertical="center"/>
    </xf>
    <xf numFmtId="3" fontId="7" fillId="0" borderId="61" xfId="572" applyNumberFormat="1" applyFont="1" applyFill="1" applyBorder="1" applyAlignment="1">
      <alignment horizontal="center" vertical="center"/>
    </xf>
    <xf numFmtId="3" fontId="7" fillId="0" borderId="59" xfId="572" applyNumberFormat="1" applyFont="1" applyFill="1" applyBorder="1" applyAlignment="1">
      <alignment horizontal="center" vertical="center"/>
    </xf>
    <xf numFmtId="3" fontId="7" fillId="0" borderId="62" xfId="572" applyNumberFormat="1" applyFont="1" applyFill="1" applyBorder="1" applyAlignment="1">
      <alignment horizontal="center" vertical="center"/>
    </xf>
    <xf numFmtId="3" fontId="7" fillId="0" borderId="60" xfId="572" applyNumberFormat="1" applyFont="1" applyBorder="1" applyAlignment="1">
      <alignment horizontal="center" vertical="center"/>
    </xf>
    <xf numFmtId="3" fontId="7" fillId="0" borderId="62" xfId="572" applyNumberFormat="1" applyFont="1" applyBorder="1" applyAlignment="1">
      <alignment horizontal="center" vertical="center"/>
    </xf>
    <xf numFmtId="3" fontId="7" fillId="0" borderId="14" xfId="572" applyNumberFormat="1" applyFont="1" applyBorder="1" applyAlignment="1">
      <alignment horizontal="center" vertical="center"/>
    </xf>
    <xf numFmtId="3" fontId="7" fillId="0" borderId="13" xfId="572" applyNumberFormat="1" applyFont="1" applyFill="1" applyBorder="1" applyAlignment="1">
      <alignment horizontal="center" vertical="center"/>
    </xf>
    <xf numFmtId="3" fontId="7" fillId="0" borderId="14" xfId="572" applyNumberFormat="1" applyFont="1" applyFill="1" applyBorder="1" applyAlignment="1">
      <alignment horizontal="center" vertical="center"/>
    </xf>
    <xf numFmtId="3" fontId="7" fillId="0" borderId="31" xfId="572" applyNumberFormat="1" applyFont="1" applyFill="1" applyBorder="1" applyAlignment="1">
      <alignment horizontal="center" vertical="center"/>
    </xf>
    <xf numFmtId="0" fontId="36" fillId="0" borderId="64" xfId="524" applyFont="1" applyBorder="1" applyAlignment="1">
      <alignment vertical="center" wrapText="1"/>
    </xf>
    <xf numFmtId="3" fontId="36" fillId="0" borderId="16" xfId="572" applyNumberFormat="1" applyFont="1" applyBorder="1" applyAlignment="1">
      <alignment horizontal="center" vertical="center"/>
    </xf>
    <xf numFmtId="3" fontId="36" fillId="0" borderId="28" xfId="572" applyNumberFormat="1" applyFont="1" applyBorder="1" applyAlignment="1">
      <alignment horizontal="center" vertical="center"/>
    </xf>
    <xf numFmtId="3" fontId="36" fillId="0" borderId="63" xfId="572" applyNumberFormat="1" applyFont="1" applyBorder="1" applyAlignment="1">
      <alignment horizontal="center" vertical="center"/>
    </xf>
    <xf numFmtId="3" fontId="36" fillId="0" borderId="16" xfId="572" applyNumberFormat="1" applyFont="1" applyFill="1" applyBorder="1" applyAlignment="1">
      <alignment horizontal="center" vertical="center"/>
    </xf>
    <xf numFmtId="3" fontId="36" fillId="0" borderId="28" xfId="572" applyNumberFormat="1" applyFont="1" applyFill="1" applyBorder="1" applyAlignment="1">
      <alignment horizontal="center" vertical="center"/>
    </xf>
    <xf numFmtId="3" fontId="36" fillId="0" borderId="63" xfId="572" applyNumberFormat="1" applyFont="1" applyFill="1" applyBorder="1" applyAlignment="1">
      <alignment horizontal="center" vertical="center"/>
    </xf>
    <xf numFmtId="164" fontId="36" fillId="0" borderId="45" xfId="578" applyNumberFormat="1" applyFont="1" applyFill="1" applyBorder="1" applyAlignment="1">
      <alignment horizontal="center" vertical="center"/>
    </xf>
    <xf numFmtId="164" fontId="36" fillId="0" borderId="37" xfId="578" applyNumberFormat="1" applyFont="1" applyFill="1" applyBorder="1" applyAlignment="1">
      <alignment horizontal="center" vertical="center"/>
    </xf>
    <xf numFmtId="164" fontId="36" fillId="0" borderId="65" xfId="578" applyNumberFormat="1" applyFont="1" applyFill="1" applyBorder="1" applyAlignment="1">
      <alignment horizontal="center" vertical="center"/>
    </xf>
    <xf numFmtId="3" fontId="7" fillId="0" borderId="23" xfId="572" applyNumberFormat="1" applyFont="1" applyBorder="1" applyAlignment="1">
      <alignment horizontal="center" vertical="center"/>
    </xf>
    <xf numFmtId="3" fontId="7" fillId="0" borderId="25" xfId="572" applyNumberFormat="1" applyFont="1" applyFill="1" applyBorder="1" applyAlignment="1">
      <alignment horizontal="center" vertical="center"/>
    </xf>
    <xf numFmtId="3" fontId="7" fillId="0" borderId="23" xfId="572" applyNumberFormat="1" applyFont="1" applyFill="1" applyBorder="1" applyAlignment="1">
      <alignment horizontal="center" vertical="center"/>
    </xf>
    <xf numFmtId="3" fontId="7" fillId="0" borderId="24" xfId="572" applyNumberFormat="1" applyFont="1" applyFill="1" applyBorder="1" applyAlignment="1">
      <alignment horizontal="center" vertical="center"/>
    </xf>
    <xf numFmtId="3" fontId="7" fillId="0" borderId="24" xfId="572" applyNumberFormat="1" applyFont="1" applyBorder="1" applyAlignment="1">
      <alignment horizontal="center" vertical="center"/>
    </xf>
    <xf numFmtId="164" fontId="7" fillId="0" borderId="29" xfId="578" applyNumberFormat="1" applyFont="1" applyFill="1" applyBorder="1" applyAlignment="1">
      <alignment horizontal="center" vertical="center"/>
    </xf>
    <xf numFmtId="164" fontId="7" fillId="0" borderId="60" xfId="578" applyNumberFormat="1" applyFont="1" applyFill="1" applyBorder="1" applyAlignment="1">
      <alignment horizontal="center" vertical="center"/>
    </xf>
    <xf numFmtId="164" fontId="7" fillId="0" borderId="66" xfId="578" applyNumberFormat="1" applyFont="1" applyFill="1" applyBorder="1" applyAlignment="1">
      <alignment horizontal="center" vertical="center"/>
    </xf>
    <xf numFmtId="3" fontId="7" fillId="0" borderId="31" xfId="572" applyNumberFormat="1" applyFont="1" applyBorder="1" applyAlignment="1">
      <alignment horizontal="center" vertical="center"/>
    </xf>
    <xf numFmtId="3" fontId="7" fillId="0" borderId="13" xfId="572" applyNumberFormat="1" applyFont="1" applyBorder="1" applyAlignment="1">
      <alignment horizontal="center" vertical="center"/>
    </xf>
    <xf numFmtId="0" fontId="36" fillId="0" borderId="46" xfId="524" applyFont="1" applyBorder="1"/>
    <xf numFmtId="3" fontId="7" fillId="0" borderId="0" xfId="524" applyNumberFormat="1" applyFont="1"/>
    <xf numFmtId="0" fontId="36" fillId="0" borderId="0" xfId="524" applyFont="1" applyAlignment="1">
      <alignment horizontal="center"/>
    </xf>
    <xf numFmtId="0" fontId="46" fillId="30" borderId="0" xfId="0" applyFont="1" applyFill="1" applyAlignment="1">
      <alignment vertical="center" wrapText="1"/>
    </xf>
    <xf numFmtId="0" fontId="46" fillId="0" borderId="0" xfId="0" applyFont="1" applyAlignment="1">
      <alignment vertical="center" wrapText="1"/>
    </xf>
    <xf numFmtId="49" fontId="46" fillId="30" borderId="0" xfId="0" applyNumberFormat="1" applyFont="1" applyFill="1" applyAlignment="1">
      <alignment vertical="center" wrapText="1"/>
    </xf>
    <xf numFmtId="49" fontId="47" fillId="30" borderId="39" xfId="0" applyNumberFormat="1" applyFont="1" applyFill="1" applyBorder="1" applyAlignment="1">
      <alignment horizontal="center" vertical="center" wrapText="1"/>
    </xf>
    <xf numFmtId="49" fontId="47" fillId="30" borderId="21" xfId="0" applyNumberFormat="1" applyFont="1" applyFill="1" applyBorder="1" applyAlignment="1">
      <alignment horizontal="center" vertical="center" wrapText="1"/>
    </xf>
    <xf numFmtId="49" fontId="47" fillId="30" borderId="67" xfId="0" applyNumberFormat="1" applyFont="1" applyFill="1" applyBorder="1" applyAlignment="1">
      <alignment horizontal="center" vertical="center" wrapText="1"/>
    </xf>
    <xf numFmtId="49" fontId="47" fillId="30" borderId="68" xfId="0" applyNumberFormat="1" applyFont="1" applyFill="1" applyBorder="1" applyAlignment="1">
      <alignment horizontal="center" vertical="center" wrapText="1"/>
    </xf>
    <xf numFmtId="49" fontId="47" fillId="30" borderId="40" xfId="0" applyNumberFormat="1" applyFont="1" applyFill="1" applyBorder="1" applyAlignment="1">
      <alignment horizontal="center" vertical="center" wrapText="1"/>
    </xf>
    <xf numFmtId="49" fontId="46" fillId="0" borderId="0" xfId="0" applyNumberFormat="1" applyFont="1" applyAlignment="1">
      <alignment vertical="center" wrapText="1"/>
    </xf>
    <xf numFmtId="0" fontId="47" fillId="30" borderId="22" xfId="0" applyFont="1" applyFill="1" applyBorder="1" applyAlignment="1">
      <alignment horizontal="center" vertical="center" wrapText="1"/>
    </xf>
    <xf numFmtId="3" fontId="47" fillId="30" borderId="12" xfId="0" applyNumberFormat="1" applyFont="1" applyFill="1" applyBorder="1" applyAlignment="1">
      <alignment horizontal="center" vertical="center" wrapText="1"/>
    </xf>
    <xf numFmtId="3" fontId="47" fillId="30" borderId="21" xfId="0" applyNumberFormat="1" applyFont="1" applyFill="1" applyBorder="1" applyAlignment="1">
      <alignment horizontal="center" vertical="center" wrapText="1"/>
    </xf>
    <xf numFmtId="3" fontId="47" fillId="30" borderId="39" xfId="0" applyNumberFormat="1" applyFont="1" applyFill="1" applyBorder="1" applyAlignment="1">
      <alignment horizontal="center" vertical="center" wrapText="1"/>
    </xf>
    <xf numFmtId="3" fontId="47" fillId="30" borderId="68" xfId="0" applyNumberFormat="1" applyFont="1" applyFill="1" applyBorder="1" applyAlignment="1">
      <alignment horizontal="center" vertical="center" wrapText="1"/>
    </xf>
    <xf numFmtId="3" fontId="47" fillId="30" borderId="11" xfId="0" applyNumberFormat="1" applyFont="1" applyFill="1" applyBorder="1" applyAlignment="1">
      <alignment horizontal="center" vertical="center" wrapText="1"/>
    </xf>
    <xf numFmtId="3" fontId="46" fillId="0" borderId="0" xfId="0" applyNumberFormat="1" applyFont="1" applyAlignment="1">
      <alignment vertical="center" wrapText="1"/>
    </xf>
    <xf numFmtId="0" fontId="46" fillId="30" borderId="69" xfId="0" applyFont="1" applyFill="1" applyBorder="1" applyAlignment="1">
      <alignment horizontal="left" vertical="center" wrapText="1"/>
    </xf>
    <xf numFmtId="3" fontId="46" fillId="30" borderId="58" xfId="0" applyNumberFormat="1" applyFont="1" applyFill="1" applyBorder="1" applyAlignment="1">
      <alignment horizontal="center" vertical="center" wrapText="1"/>
    </xf>
    <xf numFmtId="3" fontId="46" fillId="30" borderId="60" xfId="0" applyNumberFormat="1" applyFont="1" applyFill="1" applyBorder="1" applyAlignment="1">
      <alignment horizontal="center" vertical="center" wrapText="1"/>
    </xf>
    <xf numFmtId="3" fontId="46" fillId="30" borderId="66" xfId="0" applyNumberFormat="1" applyFont="1" applyFill="1" applyBorder="1" applyAlignment="1">
      <alignment horizontal="center" vertical="center" wrapText="1"/>
    </xf>
    <xf numFmtId="3" fontId="46" fillId="30" borderId="29" xfId="0" applyNumberFormat="1" applyFont="1" applyFill="1" applyBorder="1" applyAlignment="1">
      <alignment horizontal="center" vertical="center" wrapText="1"/>
    </xf>
    <xf numFmtId="3" fontId="46" fillId="30" borderId="30" xfId="0" applyNumberFormat="1" applyFont="1" applyFill="1" applyBorder="1" applyAlignment="1">
      <alignment horizontal="center" vertical="center" wrapText="1"/>
    </xf>
    <xf numFmtId="0" fontId="46" fillId="30" borderId="26" xfId="0" applyFont="1" applyFill="1" applyBorder="1" applyAlignment="1">
      <alignment horizontal="left" vertical="center" wrapText="1"/>
    </xf>
    <xf numFmtId="3" fontId="46" fillId="30" borderId="53" xfId="0" applyNumberFormat="1" applyFont="1" applyFill="1" applyBorder="1" applyAlignment="1">
      <alignment horizontal="center" vertical="center" wrapText="1"/>
    </xf>
    <xf numFmtId="3" fontId="46" fillId="30" borderId="10" xfId="0" applyNumberFormat="1" applyFont="1" applyFill="1" applyBorder="1" applyAlignment="1">
      <alignment horizontal="center" vertical="center" wrapText="1"/>
    </xf>
    <xf numFmtId="3" fontId="46" fillId="30" borderId="54" xfId="0" applyNumberFormat="1" applyFont="1" applyFill="1" applyBorder="1" applyAlignment="1">
      <alignment horizontal="center" vertical="center" wrapText="1"/>
    </xf>
    <xf numFmtId="3" fontId="46" fillId="30" borderId="43" xfId="0" applyNumberFormat="1" applyFont="1" applyFill="1" applyBorder="1" applyAlignment="1">
      <alignment horizontal="center" vertical="center" wrapText="1"/>
    </xf>
    <xf numFmtId="3" fontId="46" fillId="30" borderId="44" xfId="0" applyNumberFormat="1" applyFont="1" applyFill="1" applyBorder="1" applyAlignment="1">
      <alignment horizontal="center" vertical="center" wrapText="1"/>
    </xf>
    <xf numFmtId="3" fontId="48" fillId="30" borderId="10" xfId="0" applyNumberFormat="1" applyFont="1" applyFill="1" applyBorder="1" applyAlignment="1">
      <alignment horizontal="center" vertical="center" wrapText="1"/>
    </xf>
    <xf numFmtId="3" fontId="48" fillId="30" borderId="53" xfId="0" applyNumberFormat="1" applyFont="1" applyFill="1" applyBorder="1" applyAlignment="1">
      <alignment horizontal="center" vertical="center" wrapText="1"/>
    </xf>
    <xf numFmtId="3" fontId="45" fillId="30" borderId="39" xfId="0" applyNumberFormat="1" applyFont="1" applyFill="1" applyBorder="1" applyAlignment="1">
      <alignment horizontal="center" vertical="center" wrapText="1"/>
    </xf>
    <xf numFmtId="3" fontId="45" fillId="30" borderId="21" xfId="0" applyNumberFormat="1" applyFont="1" applyFill="1" applyBorder="1" applyAlignment="1">
      <alignment horizontal="center" vertical="center" wrapText="1"/>
    </xf>
    <xf numFmtId="3" fontId="45" fillId="30" borderId="67" xfId="0" applyNumberFormat="1" applyFont="1" applyFill="1" applyBorder="1" applyAlignment="1">
      <alignment horizontal="center" vertical="center" wrapText="1"/>
    </xf>
    <xf numFmtId="3" fontId="45" fillId="30" borderId="68" xfId="0" applyNumberFormat="1" applyFont="1" applyFill="1" applyBorder="1" applyAlignment="1">
      <alignment horizontal="center" vertical="center" wrapText="1"/>
    </xf>
    <xf numFmtId="3" fontId="45" fillId="30" borderId="40" xfId="0" applyNumberFormat="1" applyFont="1" applyFill="1" applyBorder="1" applyAlignment="1">
      <alignment horizontal="center" vertical="center" wrapText="1"/>
    </xf>
    <xf numFmtId="3" fontId="48" fillId="30" borderId="29" xfId="0" applyNumberFormat="1" applyFont="1" applyFill="1" applyBorder="1" applyAlignment="1">
      <alignment horizontal="center" vertical="center" wrapText="1"/>
    </xf>
    <xf numFmtId="3" fontId="48" fillId="30" borderId="60" xfId="0" applyNumberFormat="1" applyFont="1" applyFill="1" applyBorder="1" applyAlignment="1">
      <alignment horizontal="center" vertical="center" wrapText="1"/>
    </xf>
    <xf numFmtId="3" fontId="48" fillId="30" borderId="30" xfId="0" applyNumberFormat="1" applyFont="1" applyFill="1" applyBorder="1" applyAlignment="1">
      <alignment horizontal="center" vertical="center" wrapText="1"/>
    </xf>
    <xf numFmtId="3" fontId="48" fillId="30" borderId="56" xfId="0" applyNumberFormat="1" applyFont="1" applyFill="1" applyBorder="1" applyAlignment="1">
      <alignment horizontal="center" vertical="center" wrapText="1"/>
    </xf>
    <xf numFmtId="3" fontId="48" fillId="30" borderId="28" xfId="0" applyNumberFormat="1" applyFont="1" applyFill="1" applyBorder="1" applyAlignment="1">
      <alignment horizontal="center" vertical="center" wrapText="1"/>
    </xf>
    <xf numFmtId="3" fontId="48" fillId="30" borderId="64" xfId="0" applyNumberFormat="1" applyFont="1" applyFill="1" applyBorder="1" applyAlignment="1">
      <alignment horizontal="center" vertical="center" wrapText="1"/>
    </xf>
    <xf numFmtId="3" fontId="47" fillId="30" borderId="19" xfId="0" applyNumberFormat="1" applyFont="1" applyFill="1" applyBorder="1" applyAlignment="1">
      <alignment horizontal="center" vertical="center" wrapText="1"/>
    </xf>
    <xf numFmtId="3" fontId="48" fillId="30" borderId="43" xfId="0" applyNumberFormat="1" applyFont="1" applyFill="1" applyBorder="1" applyAlignment="1">
      <alignment horizontal="center" vertical="center" wrapText="1"/>
    </xf>
    <xf numFmtId="3" fontId="48" fillId="30" borderId="44" xfId="0" applyNumberFormat="1" applyFont="1" applyFill="1" applyBorder="1" applyAlignment="1">
      <alignment horizontal="center" vertical="center" wrapText="1"/>
    </xf>
    <xf numFmtId="0" fontId="46" fillId="30" borderId="27" xfId="0" applyFont="1" applyFill="1" applyBorder="1" applyAlignment="1">
      <alignment horizontal="left" vertical="center" wrapText="1"/>
    </xf>
    <xf numFmtId="3" fontId="46" fillId="30" borderId="63" xfId="0" applyNumberFormat="1" applyFont="1" applyFill="1" applyBorder="1" applyAlignment="1">
      <alignment horizontal="center" vertical="center" wrapText="1"/>
    </xf>
    <xf numFmtId="3" fontId="46" fillId="30" borderId="28" xfId="0" applyNumberFormat="1" applyFont="1" applyFill="1" applyBorder="1" applyAlignment="1">
      <alignment horizontal="center" vertical="center" wrapText="1"/>
    </xf>
    <xf numFmtId="3" fontId="46" fillId="30" borderId="57" xfId="0" applyNumberFormat="1" applyFont="1" applyFill="1" applyBorder="1" applyAlignment="1">
      <alignment horizontal="center" vertical="center" wrapText="1"/>
    </xf>
    <xf numFmtId="3" fontId="46" fillId="30" borderId="56" xfId="0" applyNumberFormat="1" applyFont="1" applyFill="1" applyBorder="1" applyAlignment="1">
      <alignment horizontal="center" vertical="center" wrapText="1"/>
    </xf>
    <xf numFmtId="3" fontId="46" fillId="30" borderId="64" xfId="0" applyNumberFormat="1" applyFont="1" applyFill="1" applyBorder="1" applyAlignment="1">
      <alignment horizontal="center" vertical="center" wrapText="1"/>
    </xf>
    <xf numFmtId="0" fontId="47" fillId="30" borderId="70" xfId="0" applyFont="1" applyFill="1" applyBorder="1" applyAlignment="1">
      <alignment horizontal="center" vertical="center" wrapText="1"/>
    </xf>
    <xf numFmtId="3" fontId="47" fillId="30" borderId="71" xfId="0" applyNumberFormat="1" applyFont="1" applyFill="1" applyBorder="1" applyAlignment="1">
      <alignment horizontal="center" vertical="center" wrapText="1"/>
    </xf>
    <xf numFmtId="3" fontId="47" fillId="30" borderId="72" xfId="0" applyNumberFormat="1" applyFont="1" applyFill="1" applyBorder="1" applyAlignment="1">
      <alignment horizontal="center" vertical="center" wrapText="1"/>
    </xf>
    <xf numFmtId="3" fontId="47" fillId="30" borderId="73" xfId="0" applyNumberFormat="1" applyFont="1" applyFill="1" applyBorder="1" applyAlignment="1">
      <alignment horizontal="center" vertical="center" wrapText="1"/>
    </xf>
    <xf numFmtId="3" fontId="47" fillId="30" borderId="74" xfId="0" applyNumberFormat="1" applyFont="1" applyFill="1" applyBorder="1" applyAlignment="1">
      <alignment horizontal="center" vertical="center" wrapText="1"/>
    </xf>
    <xf numFmtId="3" fontId="47" fillId="30" borderId="75" xfId="0" applyNumberFormat="1" applyFont="1" applyFill="1" applyBorder="1" applyAlignment="1">
      <alignment horizontal="center" vertical="center" wrapText="1"/>
    </xf>
    <xf numFmtId="3" fontId="47" fillId="30" borderId="76" xfId="0" applyNumberFormat="1" applyFont="1" applyFill="1" applyBorder="1" applyAlignment="1">
      <alignment horizontal="center" vertical="center" wrapText="1"/>
    </xf>
    <xf numFmtId="0" fontId="47" fillId="30" borderId="20" xfId="0" applyFont="1" applyFill="1" applyBorder="1" applyAlignment="1">
      <alignment horizontal="center" vertical="center" wrapText="1"/>
    </xf>
    <xf numFmtId="3" fontId="47" fillId="30" borderId="77" xfId="0" applyNumberFormat="1" applyFont="1" applyFill="1" applyBorder="1" applyAlignment="1">
      <alignment horizontal="center" vertical="center" wrapText="1"/>
    </xf>
    <xf numFmtId="0" fontId="47" fillId="30" borderId="0" xfId="0" applyFont="1" applyFill="1" applyAlignment="1">
      <alignment horizontal="center" vertical="center" wrapText="1"/>
    </xf>
    <xf numFmtId="164" fontId="46" fillId="0" borderId="0" xfId="578" applyNumberFormat="1" applyFont="1" applyAlignment="1">
      <alignment vertical="center" wrapText="1"/>
    </xf>
    <xf numFmtId="168" fontId="46" fillId="0" borderId="0" xfId="578" applyNumberFormat="1" applyFont="1" applyAlignment="1">
      <alignment vertical="center" wrapText="1"/>
    </xf>
    <xf numFmtId="164" fontId="46" fillId="0" borderId="0" xfId="0" applyNumberFormat="1" applyFont="1" applyAlignment="1">
      <alignment vertical="center" wrapText="1"/>
    </xf>
    <xf numFmtId="10" fontId="46" fillId="0" borderId="0" xfId="578" applyNumberFormat="1" applyFont="1" applyAlignment="1">
      <alignment vertical="center" wrapText="1"/>
    </xf>
    <xf numFmtId="168" fontId="46" fillId="0" borderId="0" xfId="0" applyNumberFormat="1" applyFont="1" applyAlignment="1">
      <alignment vertical="center" wrapText="1"/>
    </xf>
    <xf numFmtId="3" fontId="46" fillId="30" borderId="23" xfId="0" applyNumberFormat="1" applyFont="1" applyFill="1" applyBorder="1" applyAlignment="1">
      <alignment horizontal="center" vertical="center" wrapText="1"/>
    </xf>
    <xf numFmtId="3" fontId="46" fillId="30" borderId="35" xfId="0" applyNumberFormat="1" applyFont="1" applyFill="1" applyBorder="1" applyAlignment="1">
      <alignment horizontal="center" vertical="center" wrapText="1"/>
    </xf>
    <xf numFmtId="3" fontId="46" fillId="30" borderId="51" xfId="0" applyNumberFormat="1" applyFont="1" applyFill="1" applyBorder="1" applyAlignment="1">
      <alignment horizontal="center" vertical="center" wrapText="1"/>
    </xf>
    <xf numFmtId="3" fontId="46" fillId="30" borderId="14" xfId="0" applyNumberFormat="1" applyFont="1" applyFill="1" applyBorder="1" applyAlignment="1">
      <alignment horizontal="center" vertical="center" wrapText="1"/>
    </xf>
    <xf numFmtId="3" fontId="46" fillId="30" borderId="36" xfId="0" applyNumberFormat="1" applyFont="1" applyFill="1" applyBorder="1" applyAlignment="1">
      <alignment horizontal="center" vertical="center" wrapText="1"/>
    </xf>
    <xf numFmtId="3" fontId="46" fillId="30" borderId="37" xfId="0" applyNumberFormat="1" applyFont="1" applyFill="1" applyBorder="1" applyAlignment="1">
      <alignment horizontal="center" vertical="center" wrapText="1"/>
    </xf>
    <xf numFmtId="3" fontId="46" fillId="30" borderId="55" xfId="0" applyNumberFormat="1" applyFont="1" applyFill="1" applyBorder="1" applyAlignment="1">
      <alignment horizontal="center" vertical="center" wrapText="1"/>
    </xf>
    <xf numFmtId="3" fontId="47" fillId="30" borderId="67" xfId="0" applyNumberFormat="1" applyFont="1" applyFill="1" applyBorder="1" applyAlignment="1">
      <alignment horizontal="center" vertical="center" wrapText="1"/>
    </xf>
    <xf numFmtId="3" fontId="47" fillId="30" borderId="40" xfId="0" applyNumberFormat="1" applyFont="1" applyFill="1" applyBorder="1" applyAlignment="1">
      <alignment horizontal="center" vertical="center" wrapText="1"/>
    </xf>
    <xf numFmtId="3" fontId="46" fillId="30" borderId="41" xfId="0" applyNumberFormat="1" applyFont="1" applyFill="1" applyBorder="1" applyAlignment="1">
      <alignment horizontal="center" vertical="center" wrapText="1"/>
    </xf>
    <xf numFmtId="3" fontId="46" fillId="30" borderId="42" xfId="0" applyNumberFormat="1" applyFont="1" applyFill="1" applyBorder="1" applyAlignment="1">
      <alignment horizontal="center" vertical="center" wrapText="1"/>
    </xf>
    <xf numFmtId="3" fontId="46" fillId="30" borderId="45" xfId="0" applyNumberFormat="1" applyFont="1" applyFill="1" applyBorder="1" applyAlignment="1">
      <alignment horizontal="center" vertical="center" wrapText="1"/>
    </xf>
    <xf numFmtId="3" fontId="46" fillId="30" borderId="46" xfId="0" applyNumberFormat="1" applyFont="1" applyFill="1" applyBorder="1" applyAlignment="1">
      <alignment horizontal="center" vertical="center" wrapText="1"/>
    </xf>
    <xf numFmtId="3" fontId="46" fillId="30" borderId="0" xfId="0" applyNumberFormat="1" applyFont="1" applyFill="1" applyAlignment="1">
      <alignment vertical="center" wrapText="1"/>
    </xf>
    <xf numFmtId="49" fontId="47" fillId="30" borderId="79" xfId="0" applyNumberFormat="1" applyFont="1" applyFill="1" applyBorder="1" applyAlignment="1">
      <alignment horizontal="center" vertical="center" wrapText="1"/>
    </xf>
    <xf numFmtId="49" fontId="47" fillId="30" borderId="80" xfId="0" applyNumberFormat="1" applyFont="1" applyFill="1" applyBorder="1" applyAlignment="1">
      <alignment horizontal="center" vertical="center" wrapText="1"/>
    </xf>
    <xf numFmtId="49" fontId="47" fillId="30" borderId="77" xfId="0" applyNumberFormat="1" applyFont="1" applyFill="1" applyBorder="1" applyAlignment="1">
      <alignment horizontal="center" vertical="center" wrapText="1"/>
    </xf>
    <xf numFmtId="3" fontId="46" fillId="30" borderId="29" xfId="0" applyNumberFormat="1" applyFont="1" applyFill="1" applyBorder="1" applyAlignment="1">
      <alignment horizontal="right" vertical="center" wrapText="1"/>
    </xf>
    <xf numFmtId="3" fontId="46" fillId="30" borderId="60" xfId="0" applyNumberFormat="1" applyFont="1" applyFill="1" applyBorder="1" applyAlignment="1">
      <alignment horizontal="right" vertical="center" wrapText="1"/>
    </xf>
    <xf numFmtId="3" fontId="46" fillId="30" borderId="30" xfId="0" applyNumberFormat="1" applyFont="1" applyFill="1" applyBorder="1" applyAlignment="1">
      <alignment horizontal="right" vertical="center" wrapText="1"/>
    </xf>
    <xf numFmtId="3" fontId="46" fillId="30" borderId="58" xfId="0" applyNumberFormat="1" applyFont="1" applyFill="1" applyBorder="1" applyAlignment="1">
      <alignment horizontal="right" vertical="center" wrapText="1"/>
    </xf>
    <xf numFmtId="3" fontId="46" fillId="30" borderId="66" xfId="0" applyNumberFormat="1" applyFont="1" applyFill="1" applyBorder="1" applyAlignment="1">
      <alignment horizontal="right" vertical="center" wrapText="1"/>
    </xf>
    <xf numFmtId="3" fontId="46" fillId="30" borderId="59" xfId="0" applyNumberFormat="1" applyFont="1" applyFill="1" applyBorder="1" applyAlignment="1">
      <alignment horizontal="right" vertical="center" wrapText="1"/>
    </xf>
    <xf numFmtId="3" fontId="46" fillId="30" borderId="61" xfId="0" applyNumberFormat="1" applyFont="1" applyFill="1" applyBorder="1" applyAlignment="1">
      <alignment horizontal="right" vertical="center" wrapText="1"/>
    </xf>
    <xf numFmtId="3" fontId="46" fillId="30" borderId="43" xfId="0" applyNumberFormat="1" applyFont="1" applyFill="1" applyBorder="1" applyAlignment="1">
      <alignment horizontal="right" vertical="center" wrapText="1"/>
    </xf>
    <xf numFmtId="3" fontId="46" fillId="30" borderId="10" xfId="0" applyNumberFormat="1" applyFont="1" applyFill="1" applyBorder="1" applyAlignment="1">
      <alignment horizontal="right" vertical="center" wrapText="1"/>
    </xf>
    <xf numFmtId="3" fontId="46" fillId="30" borderId="44" xfId="0" applyNumberFormat="1" applyFont="1" applyFill="1" applyBorder="1" applyAlignment="1">
      <alignment horizontal="right" vertical="center" wrapText="1"/>
    </xf>
    <xf numFmtId="3" fontId="46" fillId="30" borderId="53" xfId="0" applyNumberFormat="1" applyFont="1" applyFill="1" applyBorder="1" applyAlignment="1">
      <alignment horizontal="right" vertical="center" wrapText="1"/>
    </xf>
    <xf numFmtId="3" fontId="46" fillId="30" borderId="54" xfId="0" applyNumberFormat="1" applyFont="1" applyFill="1" applyBorder="1" applyAlignment="1">
      <alignment horizontal="right" vertical="center" wrapText="1"/>
    </xf>
    <xf numFmtId="3" fontId="46" fillId="30" borderId="28" xfId="0" applyNumberFormat="1" applyFont="1" applyFill="1" applyBorder="1" applyAlignment="1">
      <alignment horizontal="right" vertical="center" wrapText="1"/>
    </xf>
    <xf numFmtId="3" fontId="47" fillId="30" borderId="81" xfId="0" applyNumberFormat="1" applyFont="1" applyFill="1" applyBorder="1" applyAlignment="1">
      <alignment horizontal="center" vertical="center" wrapText="1"/>
    </xf>
    <xf numFmtId="3" fontId="47" fillId="30" borderId="82" xfId="0" applyNumberFormat="1" applyFont="1" applyFill="1" applyBorder="1" applyAlignment="1">
      <alignment horizontal="center" vertical="center" wrapText="1"/>
    </xf>
    <xf numFmtId="3" fontId="47" fillId="30" borderId="83" xfId="0" applyNumberFormat="1" applyFont="1" applyFill="1" applyBorder="1" applyAlignment="1">
      <alignment horizontal="center" vertical="center" wrapText="1"/>
    </xf>
    <xf numFmtId="3" fontId="47" fillId="30" borderId="84" xfId="0" applyNumberFormat="1" applyFont="1" applyFill="1" applyBorder="1" applyAlignment="1">
      <alignment horizontal="center" vertical="center" wrapText="1"/>
    </xf>
    <xf numFmtId="3" fontId="47" fillId="30" borderId="85" xfId="0" applyNumberFormat="1" applyFont="1" applyFill="1" applyBorder="1" applyAlignment="1">
      <alignment horizontal="center" vertical="center" wrapText="1"/>
    </xf>
    <xf numFmtId="3" fontId="47" fillId="30" borderId="49" xfId="0" applyNumberFormat="1" applyFont="1" applyFill="1" applyBorder="1" applyAlignment="1">
      <alignment horizontal="center" vertical="center" wrapText="1"/>
    </xf>
    <xf numFmtId="3" fontId="47" fillId="30" borderId="48" xfId="0" applyNumberFormat="1" applyFont="1" applyFill="1" applyBorder="1" applyAlignment="1">
      <alignment horizontal="center" vertical="center" wrapText="1"/>
    </xf>
    <xf numFmtId="3" fontId="47" fillId="30" borderId="86" xfId="0" applyNumberFormat="1" applyFont="1" applyFill="1" applyBorder="1" applyAlignment="1">
      <alignment horizontal="center" vertical="center" wrapText="1"/>
    </xf>
    <xf numFmtId="3" fontId="47" fillId="30" borderId="87" xfId="0" applyNumberFormat="1" applyFont="1" applyFill="1" applyBorder="1" applyAlignment="1">
      <alignment horizontal="center" vertical="center" wrapText="1"/>
    </xf>
    <xf numFmtId="3" fontId="47" fillId="30" borderId="88" xfId="0" applyNumberFormat="1" applyFont="1" applyFill="1" applyBorder="1" applyAlignment="1">
      <alignment horizontal="center" vertical="center" wrapText="1"/>
    </xf>
    <xf numFmtId="3" fontId="47" fillId="30" borderId="89" xfId="0" applyNumberFormat="1" applyFont="1" applyFill="1" applyBorder="1" applyAlignment="1">
      <alignment horizontal="center" vertical="center" wrapText="1"/>
    </xf>
    <xf numFmtId="3" fontId="47" fillId="30" borderId="21" xfId="0" applyNumberFormat="1" applyFont="1" applyFill="1" applyBorder="1" applyAlignment="1">
      <alignment horizontal="right" vertical="center" wrapText="1"/>
    </xf>
    <xf numFmtId="3" fontId="45" fillId="0" borderId="21" xfId="0" applyNumberFormat="1" applyFont="1" applyFill="1" applyBorder="1" applyAlignment="1">
      <alignment horizontal="center" vertical="center" wrapText="1"/>
    </xf>
    <xf numFmtId="0" fontId="48" fillId="30" borderId="0" xfId="0" applyFont="1" applyFill="1" applyAlignment="1">
      <alignment vertical="center" wrapText="1"/>
    </xf>
    <xf numFmtId="0" fontId="48" fillId="0" borderId="0" xfId="0" applyFont="1" applyFill="1" applyAlignment="1">
      <alignment vertical="center" wrapText="1"/>
    </xf>
    <xf numFmtId="0" fontId="48" fillId="0" borderId="0" xfId="0" applyFont="1" applyAlignment="1">
      <alignment vertical="center" wrapText="1"/>
    </xf>
    <xf numFmtId="0" fontId="48" fillId="30" borderId="0" xfId="0" applyFont="1" applyFill="1" applyAlignment="1">
      <alignment horizontal="center" vertical="center" wrapText="1"/>
    </xf>
    <xf numFmtId="49" fontId="48" fillId="30" borderId="0" xfId="0" applyNumberFormat="1" applyFont="1" applyFill="1" applyAlignment="1">
      <alignment vertical="center" wrapText="1"/>
    </xf>
    <xf numFmtId="49" fontId="45" fillId="30" borderId="39" xfId="0" applyNumberFormat="1" applyFont="1" applyFill="1" applyBorder="1" applyAlignment="1">
      <alignment horizontal="center" vertical="center" wrapText="1"/>
    </xf>
    <xf numFmtId="49" fontId="45" fillId="0" borderId="21" xfId="0" applyNumberFormat="1" applyFont="1" applyFill="1" applyBorder="1" applyAlignment="1">
      <alignment horizontal="center" vertical="center" wrapText="1"/>
    </xf>
    <xf numFmtId="49" fontId="45" fillId="30" borderId="21" xfId="0" applyNumberFormat="1" applyFont="1" applyFill="1" applyBorder="1" applyAlignment="1">
      <alignment horizontal="center" vertical="center" wrapText="1"/>
    </xf>
    <xf numFmtId="49" fontId="45" fillId="30" borderId="68" xfId="0" applyNumberFormat="1" applyFont="1" applyFill="1" applyBorder="1" applyAlignment="1">
      <alignment horizontal="center" vertical="center" wrapText="1"/>
    </xf>
    <xf numFmtId="49" fontId="48" fillId="0" borderId="0" xfId="0" applyNumberFormat="1" applyFont="1" applyAlignment="1">
      <alignment vertical="center" wrapText="1"/>
    </xf>
    <xf numFmtId="0" fontId="45" fillId="30" borderId="22" xfId="0" applyFont="1" applyFill="1" applyBorder="1" applyAlignment="1">
      <alignment horizontal="center" vertical="center" wrapText="1"/>
    </xf>
    <xf numFmtId="3" fontId="45" fillId="30" borderId="12" xfId="0" applyNumberFormat="1" applyFont="1" applyFill="1" applyBorder="1" applyAlignment="1">
      <alignment horizontal="center" vertical="center" wrapText="1"/>
    </xf>
    <xf numFmtId="3" fontId="45" fillId="30" borderId="19" xfId="0" applyNumberFormat="1" applyFont="1" applyFill="1" applyBorder="1" applyAlignment="1">
      <alignment horizontal="center" vertical="center" wrapText="1"/>
    </xf>
    <xf numFmtId="3" fontId="48" fillId="0" borderId="0" xfId="0" applyNumberFormat="1" applyFont="1" applyAlignment="1">
      <alignment vertical="center" wrapText="1"/>
    </xf>
    <xf numFmtId="0" fontId="48" fillId="30" borderId="69" xfId="0" applyFont="1" applyFill="1" applyBorder="1" applyAlignment="1">
      <alignment horizontal="left" vertical="center" wrapText="1"/>
    </xf>
    <xf numFmtId="3" fontId="48" fillId="30" borderId="58" xfId="0" applyNumberFormat="1" applyFont="1" applyFill="1" applyBorder="1" applyAlignment="1">
      <alignment horizontal="center" vertical="center" wrapText="1"/>
    </xf>
    <xf numFmtId="3" fontId="48" fillId="0" borderId="60" xfId="0" applyNumberFormat="1" applyFont="1" applyFill="1" applyBorder="1" applyAlignment="1">
      <alignment horizontal="center" vertical="center" wrapText="1"/>
    </xf>
    <xf numFmtId="3" fontId="48" fillId="30" borderId="66" xfId="0" applyNumberFormat="1" applyFont="1" applyFill="1" applyBorder="1" applyAlignment="1">
      <alignment horizontal="center" vertical="center" wrapText="1"/>
    </xf>
    <xf numFmtId="0" fontId="48" fillId="30" borderId="26" xfId="0" applyFont="1" applyFill="1" applyBorder="1" applyAlignment="1">
      <alignment horizontal="left" vertical="center" wrapText="1"/>
    </xf>
    <xf numFmtId="3" fontId="48" fillId="30" borderId="54" xfId="0" applyNumberFormat="1" applyFont="1" applyFill="1" applyBorder="1" applyAlignment="1">
      <alignment horizontal="center" vertical="center" wrapText="1"/>
    </xf>
    <xf numFmtId="3" fontId="48" fillId="0" borderId="10" xfId="0" applyNumberFormat="1" applyFont="1" applyFill="1" applyBorder="1" applyAlignment="1">
      <alignment horizontal="center" vertical="center" wrapText="1"/>
    </xf>
    <xf numFmtId="3" fontId="48" fillId="30" borderId="63" xfId="0" applyNumberFormat="1" applyFont="1" applyFill="1" applyBorder="1" applyAlignment="1">
      <alignment horizontal="center" vertical="center" wrapText="1"/>
    </xf>
    <xf numFmtId="3" fontId="48" fillId="0" borderId="90" xfId="0" applyNumberFormat="1" applyFont="1" applyFill="1" applyBorder="1" applyAlignment="1">
      <alignment horizontal="center" vertical="center" wrapText="1"/>
    </xf>
    <xf numFmtId="3" fontId="48" fillId="30" borderId="57" xfId="0" applyNumberFormat="1" applyFont="1" applyFill="1" applyBorder="1" applyAlignment="1">
      <alignment horizontal="center" vertical="center" wrapText="1"/>
    </xf>
    <xf numFmtId="3" fontId="48" fillId="0" borderId="28" xfId="0" applyNumberFormat="1" applyFont="1" applyFill="1" applyBorder="1" applyAlignment="1">
      <alignment horizontal="center" vertical="center" wrapText="1"/>
    </xf>
    <xf numFmtId="3" fontId="45" fillId="0" borderId="39" xfId="0" applyNumberFormat="1" applyFont="1" applyFill="1" applyBorder="1" applyAlignment="1">
      <alignment horizontal="center" vertical="center" wrapText="1"/>
    </xf>
    <xf numFmtId="0" fontId="48" fillId="30" borderId="27" xfId="0" applyFont="1" applyFill="1" applyBorder="1" applyAlignment="1">
      <alignment horizontal="left" vertical="center" wrapText="1"/>
    </xf>
    <xf numFmtId="0" fontId="45" fillId="30" borderId="70" xfId="0" applyFont="1" applyFill="1" applyBorder="1" applyAlignment="1">
      <alignment horizontal="center" vertical="center" wrapText="1"/>
    </xf>
    <xf numFmtId="3" fontId="45" fillId="30" borderId="71" xfId="0" applyNumberFormat="1" applyFont="1" applyFill="1" applyBorder="1" applyAlignment="1">
      <alignment horizontal="center" vertical="center" wrapText="1"/>
    </xf>
    <xf numFmtId="3" fontId="45" fillId="0" borderId="82" xfId="0" applyNumberFormat="1" applyFont="1" applyFill="1" applyBorder="1" applyAlignment="1">
      <alignment horizontal="center" vertical="center" wrapText="1"/>
    </xf>
    <xf numFmtId="3" fontId="45" fillId="30" borderId="82" xfId="0" applyNumberFormat="1" applyFont="1" applyFill="1" applyBorder="1" applyAlignment="1">
      <alignment horizontal="center" vertical="center" wrapText="1"/>
    </xf>
    <xf numFmtId="3" fontId="45" fillId="30" borderId="85" xfId="0" applyNumberFormat="1" applyFont="1" applyFill="1" applyBorder="1" applyAlignment="1">
      <alignment horizontal="center" vertical="center" wrapText="1"/>
    </xf>
    <xf numFmtId="3" fontId="45" fillId="30" borderId="83" xfId="0" applyNumberFormat="1" applyFont="1" applyFill="1" applyBorder="1" applyAlignment="1">
      <alignment horizontal="center" vertical="center" wrapText="1"/>
    </xf>
    <xf numFmtId="3" fontId="45" fillId="30" borderId="81" xfId="0" applyNumberFormat="1" applyFont="1" applyFill="1" applyBorder="1" applyAlignment="1">
      <alignment horizontal="center" vertical="center" wrapText="1"/>
    </xf>
    <xf numFmtId="0" fontId="45" fillId="30" borderId="20" xfId="0" applyFont="1" applyFill="1" applyBorder="1" applyAlignment="1">
      <alignment horizontal="center" vertical="center" wrapText="1"/>
    </xf>
    <xf numFmtId="164" fontId="45" fillId="0" borderId="21" xfId="578" applyNumberFormat="1" applyFont="1" applyFill="1" applyBorder="1" applyAlignment="1">
      <alignment horizontal="center" vertical="center" wrapText="1"/>
    </xf>
    <xf numFmtId="164" fontId="45" fillId="30" borderId="21" xfId="578" applyNumberFormat="1" applyFont="1" applyFill="1" applyBorder="1" applyAlignment="1">
      <alignment horizontal="center" vertical="center" wrapText="1"/>
    </xf>
    <xf numFmtId="164" fontId="45" fillId="30" borderId="40" xfId="578" applyNumberFormat="1" applyFont="1" applyFill="1" applyBorder="1" applyAlignment="1">
      <alignment horizontal="center" vertical="center" wrapText="1"/>
    </xf>
    <xf numFmtId="164" fontId="45" fillId="30" borderId="39" xfId="578" applyNumberFormat="1" applyFont="1" applyFill="1" applyBorder="1" applyAlignment="1">
      <alignment horizontal="center" vertical="center" wrapText="1"/>
    </xf>
    <xf numFmtId="164" fontId="45" fillId="30" borderId="67" xfId="578" applyNumberFormat="1" applyFont="1" applyFill="1" applyBorder="1" applyAlignment="1">
      <alignment horizontal="center" vertical="center" wrapText="1"/>
    </xf>
    <xf numFmtId="164" fontId="45" fillId="30" borderId="68" xfId="578" applyNumberFormat="1" applyFont="1" applyFill="1" applyBorder="1" applyAlignment="1">
      <alignment horizontal="center" vertical="center" wrapText="1"/>
    </xf>
    <xf numFmtId="164" fontId="48" fillId="0" borderId="0" xfId="578" applyNumberFormat="1" applyFont="1" applyAlignment="1">
      <alignment vertical="center" wrapText="1"/>
    </xf>
    <xf numFmtId="3" fontId="48" fillId="0" borderId="0" xfId="0" applyNumberFormat="1" applyFont="1" applyFill="1" applyAlignment="1">
      <alignment vertical="center" wrapText="1"/>
    </xf>
    <xf numFmtId="10" fontId="48" fillId="30" borderId="0" xfId="578" applyNumberFormat="1" applyFont="1" applyFill="1" applyAlignment="1">
      <alignment vertical="center" wrapText="1"/>
    </xf>
    <xf numFmtId="10" fontId="48" fillId="0" borderId="0" xfId="578" applyNumberFormat="1" applyFont="1" applyAlignment="1">
      <alignment vertical="center" wrapText="1"/>
    </xf>
    <xf numFmtId="10" fontId="48" fillId="0" borderId="0" xfId="578" applyNumberFormat="1" applyFont="1" applyFill="1" applyAlignment="1">
      <alignment vertical="center" wrapText="1"/>
    </xf>
    <xf numFmtId="14" fontId="36" fillId="0" borderId="12" xfId="0" applyNumberFormat="1" applyFont="1" applyFill="1" applyBorder="1" applyAlignment="1">
      <alignment horizontal="center" vertical="center" wrapText="1"/>
    </xf>
    <xf numFmtId="14" fontId="36" fillId="0" borderId="21" xfId="0" applyNumberFormat="1" applyFont="1" applyFill="1" applyBorder="1" applyAlignment="1">
      <alignment horizontal="center" vertical="center" wrapText="1"/>
    </xf>
    <xf numFmtId="14" fontId="36" fillId="0" borderId="19" xfId="0" applyNumberFormat="1" applyFont="1" applyFill="1" applyBorder="1" applyAlignment="1">
      <alignment horizontal="center" vertical="center" wrapText="1"/>
    </xf>
    <xf numFmtId="0" fontId="7" fillId="0" borderId="62" xfId="0" applyFont="1" applyFill="1" applyBorder="1" applyAlignment="1">
      <alignment vertical="center" wrapText="1"/>
    </xf>
    <xf numFmtId="164" fontId="7" fillId="0" borderId="59" xfId="579" applyNumberFormat="1" applyFont="1" applyFill="1" applyBorder="1" applyAlignment="1">
      <alignment horizontal="center" vertical="center" wrapText="1"/>
    </xf>
    <xf numFmtId="164" fontId="7" fillId="0" borderId="60" xfId="579" applyNumberFormat="1" applyFont="1" applyFill="1" applyBorder="1" applyAlignment="1">
      <alignment horizontal="center" vertical="center" wrapText="1"/>
    </xf>
    <xf numFmtId="164" fontId="7" fillId="0" borderId="61" xfId="579" applyNumberFormat="1" applyFont="1" applyFill="1" applyBorder="1" applyAlignment="1">
      <alignment horizontal="center" vertical="center" wrapText="1"/>
    </xf>
    <xf numFmtId="164" fontId="7" fillId="0" borderId="62" xfId="579" applyNumberFormat="1" applyFont="1" applyFill="1" applyBorder="1" applyAlignment="1">
      <alignment horizontal="center" vertical="center" wrapText="1"/>
    </xf>
    <xf numFmtId="0" fontId="7" fillId="0" borderId="31" xfId="0" applyFont="1" applyFill="1" applyBorder="1" applyAlignment="1">
      <alignment vertical="center" wrapText="1"/>
    </xf>
    <xf numFmtId="164" fontId="7" fillId="0" borderId="14" xfId="579" applyNumberFormat="1" applyFont="1" applyFill="1" applyBorder="1" applyAlignment="1">
      <alignment horizontal="center" vertical="center" wrapText="1"/>
    </xf>
    <xf numFmtId="164" fontId="7" fillId="0" borderId="10" xfId="579" applyNumberFormat="1" applyFont="1" applyFill="1" applyBorder="1" applyAlignment="1">
      <alignment horizontal="center" vertical="center" wrapText="1"/>
    </xf>
    <xf numFmtId="164" fontId="7" fillId="0" borderId="13" xfId="579" applyNumberFormat="1" applyFont="1" applyFill="1" applyBorder="1" applyAlignment="1">
      <alignment horizontal="center" vertical="center" wrapText="1"/>
    </xf>
    <xf numFmtId="164" fontId="7" fillId="0" borderId="31" xfId="579" applyNumberFormat="1" applyFont="1" applyFill="1" applyBorder="1" applyAlignment="1">
      <alignment horizontal="center" vertical="center" wrapText="1"/>
    </xf>
    <xf numFmtId="0" fontId="7" fillId="0" borderId="38" xfId="0" applyFont="1" applyFill="1" applyBorder="1" applyAlignment="1">
      <alignment vertical="center" wrapText="1"/>
    </xf>
    <xf numFmtId="164" fontId="7" fillId="0" borderId="36" xfId="579" applyNumberFormat="1" applyFont="1" applyFill="1" applyBorder="1" applyAlignment="1">
      <alignment horizontal="center" vertical="center" wrapText="1"/>
    </xf>
    <xf numFmtId="164" fontId="7" fillId="0" borderId="37" xfId="579" applyNumberFormat="1" applyFont="1" applyFill="1" applyBorder="1" applyAlignment="1">
      <alignment horizontal="center" vertical="center" wrapText="1"/>
    </xf>
    <xf numFmtId="164" fontId="7" fillId="0" borderId="38" xfId="579" applyNumberFormat="1" applyFont="1" applyFill="1" applyBorder="1" applyAlignment="1">
      <alignment horizontal="center" vertical="center" wrapText="1"/>
    </xf>
    <xf numFmtId="164" fontId="7" fillId="0" borderId="33" xfId="579" applyNumberFormat="1" applyFont="1" applyFill="1" applyBorder="1" applyAlignment="1">
      <alignment horizontal="center" vertical="center" wrapText="1"/>
    </xf>
    <xf numFmtId="0" fontId="7" fillId="0" borderId="24" xfId="0" applyFont="1" applyFill="1" applyBorder="1" applyAlignment="1">
      <alignment horizontal="left" vertical="center" wrapText="1"/>
    </xf>
    <xf numFmtId="164" fontId="7" fillId="0" borderId="23" xfId="0" applyNumberFormat="1" applyFont="1" applyFill="1" applyBorder="1" applyAlignment="1">
      <alignment horizontal="center" vertical="center" wrapText="1"/>
    </xf>
    <xf numFmtId="164" fontId="7" fillId="0" borderId="35" xfId="0" applyNumberFormat="1" applyFont="1" applyFill="1" applyBorder="1" applyAlignment="1">
      <alignment horizontal="center" vertical="center" wrapText="1"/>
    </xf>
    <xf numFmtId="164" fontId="7" fillId="0" borderId="25" xfId="0" applyNumberFormat="1" applyFont="1" applyFill="1" applyBorder="1" applyAlignment="1">
      <alignment horizontal="center" vertical="center" wrapText="1"/>
    </xf>
    <xf numFmtId="164" fontId="7" fillId="0" borderId="24" xfId="0" applyNumberFormat="1" applyFont="1" applyFill="1" applyBorder="1" applyAlignment="1">
      <alignment horizontal="center" vertical="center" wrapText="1"/>
    </xf>
    <xf numFmtId="164" fontId="48" fillId="0" borderId="0" xfId="0" applyNumberFormat="1" applyFont="1" applyFill="1" applyAlignment="1">
      <alignment vertical="center" wrapText="1"/>
    </xf>
    <xf numFmtId="14" fontId="48" fillId="0" borderId="0" xfId="0" applyNumberFormat="1" applyFont="1" applyFill="1" applyAlignment="1">
      <alignment vertical="center" wrapText="1"/>
    </xf>
    <xf numFmtId="0" fontId="45" fillId="0" borderId="0" xfId="0" applyFont="1" applyFill="1" applyAlignment="1">
      <alignment horizontal="center" vertical="center" wrapText="1"/>
    </xf>
    <xf numFmtId="0" fontId="36" fillId="0" borderId="91" xfId="0" applyFont="1" applyFill="1" applyBorder="1" applyAlignment="1">
      <alignment horizontal="center" vertical="center" wrapText="1"/>
    </xf>
    <xf numFmtId="0" fontId="36" fillId="0" borderId="92" xfId="0" applyFont="1" applyFill="1" applyBorder="1" applyAlignment="1">
      <alignment horizontal="center" vertical="center" wrapText="1"/>
    </xf>
    <xf numFmtId="0" fontId="36" fillId="0" borderId="93" xfId="0" applyFont="1" applyFill="1" applyBorder="1" applyAlignment="1">
      <alignment horizontal="center" vertical="center" wrapText="1"/>
    </xf>
    <xf numFmtId="0" fontId="36" fillId="0" borderId="94" xfId="0" applyFont="1" applyFill="1" applyBorder="1" applyAlignment="1">
      <alignment horizontal="center" vertical="center" wrapText="1"/>
    </xf>
    <xf numFmtId="0" fontId="36" fillId="0" borderId="95" xfId="0" applyFont="1" applyFill="1" applyBorder="1" applyAlignment="1">
      <alignment horizontal="center" vertical="center" wrapText="1"/>
    </xf>
    <xf numFmtId="14" fontId="36" fillId="0" borderId="78" xfId="0" applyNumberFormat="1" applyFont="1" applyFill="1" applyBorder="1" applyAlignment="1">
      <alignment horizontal="center" vertical="center" wrapText="1"/>
    </xf>
    <xf numFmtId="164" fontId="7" fillId="0" borderId="96" xfId="578" applyNumberFormat="1" applyFont="1" applyFill="1" applyBorder="1" applyAlignment="1">
      <alignment horizontal="center" vertical="center" wrapText="1"/>
    </xf>
    <xf numFmtId="164" fontId="7" fillId="0" borderId="90" xfId="578" applyNumberFormat="1" applyFont="1" applyFill="1" applyBorder="1" applyAlignment="1">
      <alignment horizontal="center" vertical="center" wrapText="1"/>
    </xf>
    <xf numFmtId="164" fontId="7" fillId="0" borderId="0" xfId="578" applyNumberFormat="1" applyFont="1" applyFill="1" applyBorder="1" applyAlignment="1">
      <alignment horizontal="center" vertical="center" wrapText="1"/>
    </xf>
    <xf numFmtId="164" fontId="7" fillId="0" borderId="82" xfId="578" applyNumberFormat="1" applyFont="1" applyFill="1" applyBorder="1" applyAlignment="1">
      <alignment horizontal="center" vertical="center" wrapText="1"/>
    </xf>
    <xf numFmtId="164" fontId="48" fillId="0" borderId="47" xfId="578" applyNumberFormat="1" applyFont="1" applyFill="1" applyBorder="1" applyAlignment="1">
      <alignment horizontal="center" vertical="center" wrapText="1"/>
    </xf>
    <xf numFmtId="14" fontId="36" fillId="0" borderId="26" xfId="0" applyNumberFormat="1" applyFont="1" applyFill="1" applyBorder="1" applyAlignment="1">
      <alignment horizontal="center" vertical="center" wrapText="1"/>
    </xf>
    <xf numFmtId="164" fontId="7" fillId="0" borderId="43" xfId="578" applyNumberFormat="1" applyFont="1" applyFill="1" applyBorder="1" applyAlignment="1">
      <alignment horizontal="center" vertical="center" wrapText="1"/>
    </xf>
    <xf numFmtId="164" fontId="7" fillId="0" borderId="10" xfId="578" applyNumberFormat="1" applyFont="1" applyFill="1" applyBorder="1" applyAlignment="1">
      <alignment horizontal="center" vertical="center" wrapText="1"/>
    </xf>
    <xf numFmtId="164" fontId="48" fillId="0" borderId="31" xfId="578" applyNumberFormat="1" applyFont="1" applyFill="1" applyBorder="1" applyAlignment="1">
      <alignment horizontal="center" vertical="center" wrapText="1"/>
    </xf>
    <xf numFmtId="14" fontId="36" fillId="0" borderId="20" xfId="0" applyNumberFormat="1" applyFont="1" applyFill="1" applyBorder="1" applyAlignment="1">
      <alignment horizontal="center" vertical="center" wrapText="1"/>
    </xf>
    <xf numFmtId="164" fontId="7" fillId="0" borderId="79" xfId="578" applyNumberFormat="1" applyFont="1" applyFill="1" applyBorder="1" applyAlignment="1">
      <alignment horizontal="center" vertical="center" wrapText="1"/>
    </xf>
    <xf numFmtId="164" fontId="7" fillId="0" borderId="80" xfId="578" applyNumberFormat="1" applyFont="1" applyFill="1" applyBorder="1" applyAlignment="1">
      <alignment horizontal="center" vertical="center" wrapText="1"/>
    </xf>
    <xf numFmtId="164" fontId="48" fillId="0" borderId="17" xfId="578" applyNumberFormat="1" applyFont="1" applyFill="1" applyBorder="1" applyAlignment="1">
      <alignment horizontal="center" vertical="center" wrapText="1"/>
    </xf>
    <xf numFmtId="164" fontId="48" fillId="0" borderId="47" xfId="0" applyNumberFormat="1" applyFont="1" applyFill="1" applyBorder="1" applyAlignment="1">
      <alignment horizontal="center" vertical="center" wrapText="1"/>
    </xf>
    <xf numFmtId="164" fontId="48" fillId="0" borderId="31" xfId="0" applyNumberFormat="1" applyFont="1" applyFill="1" applyBorder="1" applyAlignment="1">
      <alignment horizontal="center" vertical="center" wrapText="1"/>
    </xf>
    <xf numFmtId="164" fontId="48" fillId="0" borderId="17" xfId="0" applyNumberFormat="1" applyFont="1" applyFill="1" applyBorder="1" applyAlignment="1">
      <alignment horizontal="center" vertical="center" wrapText="1"/>
    </xf>
    <xf numFmtId="164" fontId="7" fillId="0" borderId="98" xfId="578" applyNumberFormat="1" applyFont="1" applyFill="1" applyBorder="1" applyAlignment="1">
      <alignment horizontal="center" vertical="center" wrapText="1"/>
    </xf>
    <xf numFmtId="164" fontId="7" fillId="0" borderId="37" xfId="578" applyNumberFormat="1" applyFont="1" applyFill="1" applyBorder="1" applyAlignment="1">
      <alignment horizontal="center" vertical="center" wrapText="1"/>
    </xf>
    <xf numFmtId="164" fontId="7" fillId="0" borderId="99" xfId="578" applyNumberFormat="1" applyFont="1" applyFill="1" applyBorder="1" applyAlignment="1">
      <alignment horizontal="center" vertical="center" wrapText="1"/>
    </xf>
    <xf numFmtId="164" fontId="7" fillId="0" borderId="14" xfId="578" applyNumberFormat="1" applyFont="1" applyFill="1" applyBorder="1" applyAlignment="1">
      <alignment horizontal="center" vertical="center" wrapText="1"/>
    </xf>
    <xf numFmtId="164" fontId="7" fillId="0" borderId="31" xfId="578" applyNumberFormat="1" applyFont="1" applyFill="1" applyBorder="1" applyAlignment="1">
      <alignment horizontal="center" vertical="center" wrapText="1"/>
    </xf>
    <xf numFmtId="164" fontId="7" fillId="0" borderId="54" xfId="0" applyNumberFormat="1" applyFont="1" applyFill="1" applyBorder="1" applyAlignment="1">
      <alignment horizontal="center" vertical="center" wrapText="1"/>
    </xf>
    <xf numFmtId="164" fontId="7" fillId="0" borderId="100" xfId="578" applyNumberFormat="1" applyFont="1" applyFill="1" applyBorder="1" applyAlignment="1">
      <alignment horizontal="center" vertical="center" wrapText="1"/>
    </xf>
    <xf numFmtId="0" fontId="51" fillId="0" borderId="0" xfId="0" applyFont="1" applyFill="1" applyAlignment="1">
      <alignment wrapText="1"/>
    </xf>
    <xf numFmtId="164" fontId="51" fillId="0" borderId="0" xfId="0" applyNumberFormat="1" applyFont="1" applyFill="1" applyAlignment="1">
      <alignment wrapText="1"/>
    </xf>
    <xf numFmtId="0" fontId="43" fillId="0" borderId="0" xfId="0" applyFont="1" applyFill="1" applyAlignment="1">
      <alignment horizontal="center" wrapText="1"/>
    </xf>
    <xf numFmtId="0" fontId="36" fillId="0" borderId="19"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21" xfId="0" applyFont="1" applyFill="1" applyBorder="1" applyAlignment="1">
      <alignment horizontal="center" vertical="center" wrapText="1"/>
    </xf>
    <xf numFmtId="164" fontId="7" fillId="0" borderId="54" xfId="578" applyNumberFormat="1" applyFont="1" applyFill="1" applyBorder="1" applyAlignment="1">
      <alignment horizontal="center" vertical="center" wrapText="1"/>
    </xf>
    <xf numFmtId="164" fontId="7" fillId="0" borderId="98" xfId="0" applyNumberFormat="1" applyFont="1" applyFill="1" applyBorder="1" applyAlignment="1">
      <alignment horizontal="center" vertical="center" wrapText="1"/>
    </xf>
    <xf numFmtId="164" fontId="7" fillId="0" borderId="80" xfId="0" applyNumberFormat="1" applyFont="1" applyFill="1" applyBorder="1" applyAlignment="1">
      <alignment horizontal="center" vertical="center" wrapText="1"/>
    </xf>
    <xf numFmtId="164" fontId="7" fillId="0" borderId="17" xfId="0" applyNumberFormat="1" applyFont="1" applyFill="1" applyBorder="1" applyAlignment="1">
      <alignment horizontal="center" vertical="center" wrapText="1"/>
    </xf>
    <xf numFmtId="164" fontId="7" fillId="0" borderId="17" xfId="578" applyNumberFormat="1" applyFont="1" applyFill="1" applyBorder="1" applyAlignment="1">
      <alignment horizontal="center" vertical="center" wrapText="1"/>
    </xf>
    <xf numFmtId="164" fontId="7" fillId="0" borderId="100" xfId="0" applyNumberFormat="1" applyFont="1" applyFill="1" applyBorder="1" applyAlignment="1">
      <alignment horizontal="center" vertical="center" wrapText="1"/>
    </xf>
    <xf numFmtId="164" fontId="7" fillId="0" borderId="49" xfId="0" applyNumberFormat="1" applyFont="1" applyFill="1" applyBorder="1" applyAlignment="1">
      <alignment horizontal="center" vertical="center" wrapText="1"/>
    </xf>
    <xf numFmtId="164" fontId="7" fillId="0" borderId="82" xfId="0" applyNumberFormat="1" applyFont="1" applyFill="1" applyBorder="1" applyAlignment="1">
      <alignment horizontal="center" vertical="center" wrapText="1"/>
    </xf>
    <xf numFmtId="164" fontId="7" fillId="0" borderId="47" xfId="0" applyNumberFormat="1" applyFont="1" applyFill="1" applyBorder="1" applyAlignment="1">
      <alignment horizontal="center" vertical="center" wrapText="1"/>
    </xf>
    <xf numFmtId="164" fontId="7" fillId="0" borderId="85" xfId="0" applyNumberFormat="1" applyFont="1" applyFill="1" applyBorder="1" applyAlignment="1">
      <alignment horizontal="center" vertical="center" wrapText="1"/>
    </xf>
    <xf numFmtId="164" fontId="7" fillId="0" borderId="14" xfId="0" applyNumberFormat="1" applyFont="1" applyFill="1" applyBorder="1" applyAlignment="1">
      <alignment horizontal="center" vertical="center" wrapText="1"/>
    </xf>
    <xf numFmtId="164" fontId="7" fillId="0" borderId="10" xfId="0" applyNumberFormat="1" applyFont="1" applyFill="1" applyBorder="1" applyAlignment="1">
      <alignment horizontal="center" vertical="center" wrapText="1"/>
    </xf>
    <xf numFmtId="164" fontId="7" fillId="0" borderId="31" xfId="0" applyNumberFormat="1" applyFont="1" applyFill="1" applyBorder="1" applyAlignment="1">
      <alignment horizontal="center" vertical="center" wrapText="1"/>
    </xf>
    <xf numFmtId="164" fontId="48" fillId="0" borderId="53" xfId="578" applyNumberFormat="1" applyFont="1" applyFill="1" applyBorder="1" applyAlignment="1">
      <alignment horizontal="center" vertical="center" wrapText="1"/>
    </xf>
    <xf numFmtId="164" fontId="48" fillId="0" borderId="10" xfId="578" applyNumberFormat="1" applyFont="1" applyFill="1" applyBorder="1" applyAlignment="1">
      <alignment horizontal="center" vertical="center" wrapText="1"/>
    </xf>
    <xf numFmtId="164" fontId="48" fillId="0" borderId="54" xfId="578" applyNumberFormat="1" applyFont="1" applyFill="1" applyBorder="1" applyAlignment="1">
      <alignment horizontal="center" vertical="center" wrapText="1"/>
    </xf>
    <xf numFmtId="14" fontId="36" fillId="0" borderId="32" xfId="0" applyNumberFormat="1" applyFont="1" applyFill="1" applyBorder="1" applyAlignment="1">
      <alignment horizontal="center" vertical="center" wrapText="1"/>
    </xf>
    <xf numFmtId="164" fontId="48" fillId="0" borderId="55" xfId="578" applyNumberFormat="1" applyFont="1" applyFill="1" applyBorder="1" applyAlignment="1">
      <alignment horizontal="center" vertical="center" wrapText="1"/>
    </xf>
    <xf numFmtId="164" fontId="48" fillId="0" borderId="37" xfId="578" applyNumberFormat="1" applyFont="1" applyFill="1" applyBorder="1" applyAlignment="1">
      <alignment horizontal="center" vertical="center" wrapText="1"/>
    </xf>
    <xf numFmtId="164" fontId="48" fillId="0" borderId="65" xfId="578" applyNumberFormat="1" applyFont="1" applyFill="1" applyBorder="1" applyAlignment="1">
      <alignment horizontal="center" vertical="center" wrapText="1"/>
    </xf>
    <xf numFmtId="164" fontId="52" fillId="0" borderId="0" xfId="0" applyNumberFormat="1" applyFont="1" applyFill="1" applyAlignment="1">
      <alignment wrapText="1"/>
    </xf>
    <xf numFmtId="0" fontId="53" fillId="31" borderId="0" xfId="635" applyFont="1" applyFill="1" applyAlignment="1">
      <alignment vertical="center" wrapText="1"/>
    </xf>
    <xf numFmtId="0" fontId="53" fillId="0" borderId="0" xfId="635" applyFont="1" applyAlignment="1">
      <alignment vertical="center" wrapText="1"/>
    </xf>
    <xf numFmtId="0" fontId="54" fillId="32" borderId="11" xfId="635" applyFont="1" applyFill="1" applyBorder="1" applyAlignment="1">
      <alignment horizontal="center" vertical="center" wrapText="1"/>
    </xf>
    <xf numFmtId="0" fontId="53" fillId="0" borderId="39" xfId="635" applyFont="1" applyBorder="1" applyAlignment="1">
      <alignment horizontal="center" vertical="center" wrapText="1"/>
    </xf>
    <xf numFmtId="0" fontId="53" fillId="0" borderId="21" xfId="635" applyFont="1" applyBorder="1" applyAlignment="1">
      <alignment horizontal="center" vertical="center" wrapText="1"/>
    </xf>
    <xf numFmtId="0" fontId="53" fillId="0" borderId="67" xfId="635" applyFont="1" applyBorder="1" applyAlignment="1">
      <alignment horizontal="center" vertical="center" wrapText="1"/>
    </xf>
    <xf numFmtId="0" fontId="53" fillId="0" borderId="61" xfId="635" applyFont="1" applyBorder="1" applyAlignment="1">
      <alignment vertical="center" wrapText="1"/>
    </xf>
    <xf numFmtId="164" fontId="53" fillId="0" borderId="58" xfId="636" applyNumberFormat="1" applyFont="1" applyBorder="1" applyAlignment="1">
      <alignment horizontal="center" vertical="center" wrapText="1"/>
    </xf>
    <xf numFmtId="164" fontId="53" fillId="0" borderId="60" xfId="636" applyNumberFormat="1" applyFont="1" applyBorder="1" applyAlignment="1">
      <alignment horizontal="center" vertical="center" wrapText="1"/>
    </xf>
    <xf numFmtId="164" fontId="53" fillId="0" borderId="66" xfId="636" applyNumberFormat="1" applyFont="1" applyBorder="1" applyAlignment="1">
      <alignment horizontal="center" vertical="center" wrapText="1"/>
    </xf>
    <xf numFmtId="164" fontId="53" fillId="31" borderId="0" xfId="636" applyNumberFormat="1" applyFont="1" applyFill="1" applyAlignment="1">
      <alignment horizontal="center" vertical="center" wrapText="1"/>
    </xf>
    <xf numFmtId="0" fontId="53" fillId="0" borderId="38" xfId="635" applyFont="1" applyBorder="1" applyAlignment="1">
      <alignment vertical="center" wrapText="1"/>
    </xf>
    <xf numFmtId="164" fontId="53" fillId="0" borderId="55" xfId="636" applyNumberFormat="1" applyFont="1" applyBorder="1" applyAlignment="1">
      <alignment horizontal="center" vertical="center" wrapText="1"/>
    </xf>
    <xf numFmtId="164" fontId="53" fillId="0" borderId="37" xfId="636" applyNumberFormat="1" applyFont="1" applyBorder="1" applyAlignment="1">
      <alignment horizontal="center" vertical="center" wrapText="1"/>
    </xf>
    <xf numFmtId="164" fontId="53" fillId="0" borderId="65" xfId="636" applyNumberFormat="1" applyFont="1" applyBorder="1" applyAlignment="1">
      <alignment horizontal="center" vertical="center" wrapText="1"/>
    </xf>
    <xf numFmtId="0" fontId="55" fillId="30" borderId="0" xfId="635" applyFont="1" applyFill="1" applyAlignment="1">
      <alignment vertical="center" wrapText="1"/>
    </xf>
    <xf numFmtId="0" fontId="56" fillId="30" borderId="0" xfId="635" applyFont="1" applyFill="1" applyAlignment="1">
      <alignment horizontal="center" vertical="center" wrapText="1"/>
    </xf>
    <xf numFmtId="0" fontId="55" fillId="0" borderId="0" xfId="635" applyFont="1" applyAlignment="1">
      <alignment vertical="center" wrapText="1"/>
    </xf>
    <xf numFmtId="0" fontId="56" fillId="30" borderId="0" xfId="635" applyFont="1" applyFill="1" applyAlignment="1">
      <alignment vertical="center" wrapText="1"/>
    </xf>
    <xf numFmtId="14" fontId="56" fillId="25" borderId="37" xfId="635" applyNumberFormat="1" applyFont="1" applyFill="1" applyBorder="1" applyAlignment="1">
      <alignment horizontal="center" vertical="center" wrapText="1"/>
    </xf>
    <xf numFmtId="14" fontId="56" fillId="25" borderId="46" xfId="635" applyNumberFormat="1" applyFont="1" applyFill="1" applyBorder="1" applyAlignment="1">
      <alignment horizontal="center" vertical="center" wrapText="1"/>
    </xf>
    <xf numFmtId="0" fontId="51" fillId="0" borderId="43" xfId="635" applyFont="1" applyBorder="1" applyAlignment="1">
      <alignment horizontal="center" vertical="center" wrapText="1"/>
    </xf>
    <xf numFmtId="3" fontId="55" fillId="0" borderId="10" xfId="635" applyNumberFormat="1" applyFont="1" applyBorder="1" applyAlignment="1">
      <alignment horizontal="center" vertical="center" wrapText="1"/>
    </xf>
    <xf numFmtId="3" fontId="55" fillId="0" borderId="44" xfId="635" applyNumberFormat="1" applyFont="1" applyBorder="1" applyAlignment="1">
      <alignment horizontal="center" vertical="center" wrapText="1"/>
    </xf>
    <xf numFmtId="3" fontId="55" fillId="0" borderId="0" xfId="635" applyNumberFormat="1" applyFont="1" applyAlignment="1">
      <alignment vertical="center" wrapText="1"/>
    </xf>
    <xf numFmtId="0" fontId="51" fillId="0" borderId="10" xfId="635" applyFont="1" applyBorder="1" applyAlignment="1">
      <alignment vertical="center" wrapText="1"/>
    </xf>
    <xf numFmtId="0" fontId="7" fillId="0" borderId="44" xfId="635" applyFont="1" applyBorder="1"/>
    <xf numFmtId="0" fontId="51" fillId="0" borderId="44" xfId="635" applyFont="1" applyBorder="1"/>
    <xf numFmtId="0" fontId="51" fillId="0" borderId="45" xfId="635" applyFont="1" applyBorder="1" applyAlignment="1">
      <alignment horizontal="center" vertical="center" wrapText="1"/>
    </xf>
    <xf numFmtId="3" fontId="56" fillId="0" borderId="10" xfId="635" applyNumberFormat="1" applyFont="1" applyBorder="1" applyAlignment="1">
      <alignment horizontal="center" vertical="center" wrapText="1"/>
    </xf>
    <xf numFmtId="3" fontId="56" fillId="0" borderId="44" xfId="635" applyNumberFormat="1" applyFont="1" applyBorder="1" applyAlignment="1">
      <alignment horizontal="center" vertical="center" wrapText="1"/>
    </xf>
    <xf numFmtId="0" fontId="36" fillId="0" borderId="56" xfId="635" applyFont="1" applyBorder="1" applyAlignment="1">
      <alignment horizontal="center" vertical="center" wrapText="1"/>
    </xf>
    <xf numFmtId="0" fontId="36" fillId="0" borderId="29" xfId="635" applyFont="1" applyBorder="1" applyAlignment="1">
      <alignment horizontal="center" vertical="center" wrapText="1"/>
    </xf>
    <xf numFmtId="0" fontId="36" fillId="0" borderId="45" xfId="635" applyFont="1" applyBorder="1" applyAlignment="1">
      <alignment horizontal="center" vertical="center" wrapText="1"/>
    </xf>
    <xf numFmtId="3" fontId="56" fillId="0" borderId="37" xfId="635" applyNumberFormat="1" applyFont="1" applyBorder="1" applyAlignment="1">
      <alignment horizontal="center" vertical="center" wrapText="1"/>
    </xf>
    <xf numFmtId="3" fontId="56" fillId="0" borderId="46" xfId="635" applyNumberFormat="1" applyFont="1" applyBorder="1" applyAlignment="1">
      <alignment horizontal="center" vertical="center" wrapText="1"/>
    </xf>
    <xf numFmtId="0" fontId="55" fillId="30" borderId="47" xfId="635" applyFont="1" applyFill="1" applyBorder="1" applyAlignment="1">
      <alignment vertical="center" wrapText="1"/>
    </xf>
    <xf numFmtId="0" fontId="51" fillId="0" borderId="56" xfId="635" applyFont="1" applyBorder="1" applyAlignment="1">
      <alignment horizontal="center" vertical="center" wrapText="1"/>
    </xf>
    <xf numFmtId="3" fontId="56" fillId="0" borderId="28" xfId="635" applyNumberFormat="1" applyFont="1" applyBorder="1" applyAlignment="1">
      <alignment horizontal="center" vertical="center" wrapText="1"/>
    </xf>
    <xf numFmtId="3" fontId="56" fillId="0" borderId="64" xfId="635" applyNumberFormat="1" applyFont="1" applyBorder="1" applyAlignment="1">
      <alignment horizontal="center" vertical="center" wrapText="1"/>
    </xf>
    <xf numFmtId="0" fontId="36" fillId="0" borderId="41" xfId="635" applyFont="1" applyBorder="1" applyAlignment="1">
      <alignment horizontal="center" vertical="center" wrapText="1"/>
    </xf>
    <xf numFmtId="3" fontId="56" fillId="0" borderId="35" xfId="635" applyNumberFormat="1" applyFont="1" applyBorder="1" applyAlignment="1">
      <alignment horizontal="center" vertical="center" wrapText="1"/>
    </xf>
    <xf numFmtId="3" fontId="56" fillId="0" borderId="42" xfId="635" applyNumberFormat="1" applyFont="1" applyBorder="1" applyAlignment="1">
      <alignment horizontal="center" vertical="center" wrapText="1"/>
    </xf>
    <xf numFmtId="0" fontId="55" fillId="31" borderId="0" xfId="635" applyFont="1" applyFill="1" applyAlignment="1">
      <alignment vertical="center" wrapText="1"/>
    </xf>
    <xf numFmtId="0" fontId="56" fillId="31" borderId="0" xfId="635" applyFont="1" applyFill="1" applyAlignment="1">
      <alignment vertical="center" wrapText="1"/>
    </xf>
    <xf numFmtId="0" fontId="56" fillId="31" borderId="0" xfId="635" applyFont="1" applyFill="1" applyAlignment="1">
      <alignment horizontal="center" vertical="center" wrapText="1"/>
    </xf>
    <xf numFmtId="0" fontId="56" fillId="30" borderId="17" xfId="635" applyFont="1" applyFill="1" applyBorder="1" applyAlignment="1">
      <alignment vertical="center" wrapText="1"/>
    </xf>
    <xf numFmtId="0" fontId="56" fillId="30" borderId="0" xfId="635" applyFont="1" applyFill="1" applyBorder="1" applyAlignment="1">
      <alignment vertical="center" wrapText="1"/>
    </xf>
    <xf numFmtId="0" fontId="55" fillId="0" borderId="0" xfId="635" applyFont="1" applyBorder="1" applyAlignment="1">
      <alignment vertical="center" wrapText="1"/>
    </xf>
    <xf numFmtId="14" fontId="56" fillId="27" borderId="10" xfId="635" applyNumberFormat="1" applyFont="1" applyFill="1" applyBorder="1" applyAlignment="1">
      <alignment horizontal="center" vertical="center" wrapText="1"/>
    </xf>
    <xf numFmtId="14" fontId="56" fillId="27" borderId="44" xfId="635" applyNumberFormat="1" applyFont="1" applyFill="1" applyBorder="1" applyAlignment="1">
      <alignment horizontal="center" vertical="center" wrapText="1"/>
    </xf>
    <xf numFmtId="0" fontId="7" fillId="0" borderId="43" xfId="635" applyFont="1" applyBorder="1" applyAlignment="1">
      <alignment horizontal="center" vertical="center" wrapText="1"/>
    </xf>
    <xf numFmtId="0" fontId="7" fillId="0" borderId="10" xfId="635" applyFont="1" applyBorder="1" applyAlignment="1">
      <alignment vertical="center" wrapText="1"/>
    </xf>
    <xf numFmtId="0" fontId="7" fillId="0" borderId="45" xfId="635" applyFont="1" applyBorder="1" applyAlignment="1">
      <alignment horizontal="center" vertical="center" wrapText="1"/>
    </xf>
    <xf numFmtId="0" fontId="29" fillId="0" borderId="0" xfId="642" applyFont="1"/>
    <xf numFmtId="0" fontId="7" fillId="0" borderId="0" xfId="642" applyFont="1"/>
    <xf numFmtId="0" fontId="36" fillId="0" borderId="0" xfId="642" applyFont="1" applyAlignment="1">
      <alignment horizontal="right"/>
    </xf>
    <xf numFmtId="0" fontId="7" fillId="31" borderId="0" xfId="642" applyFont="1" applyFill="1" applyAlignment="1">
      <alignment wrapText="1"/>
    </xf>
    <xf numFmtId="0" fontId="29" fillId="0" borderId="97" xfId="642" applyFont="1" applyBorder="1"/>
    <xf numFmtId="0" fontId="36" fillId="25" borderId="40" xfId="642" applyFont="1" applyFill="1" applyBorder="1" applyAlignment="1">
      <alignment horizontal="center" vertical="center" wrapText="1"/>
    </xf>
    <xf numFmtId="0" fontId="36" fillId="25" borderId="11" xfId="642" applyFont="1" applyFill="1" applyBorder="1" applyAlignment="1">
      <alignment horizontal="center" vertical="center" wrapText="1"/>
    </xf>
    <xf numFmtId="0" fontId="7" fillId="0" borderId="30" xfId="642" applyFont="1" applyBorder="1" applyAlignment="1">
      <alignment horizontal="left" vertical="center" wrapText="1"/>
    </xf>
    <xf numFmtId="0" fontId="7" fillId="0" borderId="61" xfId="642" applyFont="1" applyBorder="1" applyAlignment="1">
      <alignment horizontal="center" vertical="center" wrapText="1"/>
    </xf>
    <xf numFmtId="0" fontId="7" fillId="0" borderId="61" xfId="642" applyFont="1" applyBorder="1" applyAlignment="1">
      <alignment horizontal="left" vertical="center" wrapText="1"/>
    </xf>
    <xf numFmtId="0" fontId="7" fillId="0" borderId="25" xfId="642" applyFont="1" applyBorder="1" applyAlignment="1">
      <alignment horizontal="left" vertical="center" wrapText="1"/>
    </xf>
    <xf numFmtId="0" fontId="7" fillId="0" borderId="44" xfId="642" applyFont="1" applyBorder="1" applyAlignment="1">
      <alignment horizontal="left" vertical="center" wrapText="1"/>
    </xf>
    <xf numFmtId="0" fontId="7" fillId="0" borderId="13" xfId="642" applyFont="1" applyBorder="1" applyAlignment="1">
      <alignment horizontal="center" vertical="center" wrapText="1"/>
    </xf>
    <xf numFmtId="0" fontId="7" fillId="0" borderId="13" xfId="642" applyFont="1" applyBorder="1" applyAlignment="1">
      <alignment horizontal="left" vertical="center" wrapText="1"/>
    </xf>
    <xf numFmtId="0" fontId="7" fillId="0" borderId="38" xfId="642" applyFont="1" applyBorder="1" applyAlignment="1">
      <alignment wrapText="1"/>
    </xf>
    <xf numFmtId="0" fontId="29" fillId="0" borderId="0" xfId="642" applyFont="1" applyBorder="1"/>
    <xf numFmtId="0" fontId="7" fillId="0" borderId="0" xfId="642" applyFont="1" applyBorder="1" applyAlignment="1">
      <alignment horizontal="left" vertical="center" wrapText="1"/>
    </xf>
    <xf numFmtId="0" fontId="7" fillId="31" borderId="0" xfId="642" applyFont="1" applyFill="1" applyBorder="1" applyAlignment="1">
      <alignment vertical="center" wrapText="1"/>
    </xf>
    <xf numFmtId="0" fontId="7" fillId="25" borderId="68" xfId="642" applyFont="1" applyFill="1" applyBorder="1" applyAlignment="1">
      <alignment wrapText="1"/>
    </xf>
    <xf numFmtId="0" fontId="7" fillId="0" borderId="29" xfId="642" applyFont="1" applyBorder="1" applyAlignment="1">
      <alignment horizontal="center" vertical="center" wrapText="1"/>
    </xf>
    <xf numFmtId="0" fontId="7" fillId="0" borderId="43" xfId="642" applyFont="1" applyBorder="1" applyAlignment="1">
      <alignment horizontal="center" vertical="center" wrapText="1"/>
    </xf>
    <xf numFmtId="0" fontId="7" fillId="0" borderId="38" xfId="642" applyFont="1" applyBorder="1" applyAlignment="1">
      <alignment horizontal="center" vertical="center" wrapText="1"/>
    </xf>
    <xf numFmtId="0" fontId="7" fillId="0" borderId="38" xfId="642" applyFont="1" applyBorder="1" applyAlignment="1">
      <alignment horizontal="left" vertical="center" wrapText="1"/>
    </xf>
    <xf numFmtId="0" fontId="7" fillId="0" borderId="45" xfId="642" applyFont="1" applyBorder="1" applyAlignment="1">
      <alignment horizontal="center" vertical="center" wrapText="1"/>
    </xf>
    <xf numFmtId="0" fontId="7" fillId="0" borderId="46" xfId="642" applyFont="1" applyBorder="1" applyAlignment="1">
      <alignment horizontal="left" vertical="center" wrapText="1"/>
    </xf>
    <xf numFmtId="0" fontId="7" fillId="0" borderId="15" xfId="642" applyFont="1" applyBorder="1" applyAlignment="1">
      <alignment horizontal="center" vertical="center" wrapText="1"/>
    </xf>
    <xf numFmtId="0" fontId="7" fillId="0" borderId="15" xfId="642" applyFont="1" applyBorder="1" applyAlignment="1">
      <alignment wrapText="1"/>
    </xf>
    <xf numFmtId="0" fontId="7" fillId="0" borderId="32" xfId="642" applyFont="1" applyBorder="1" applyAlignment="1">
      <alignment horizontal="center" vertical="center" wrapText="1"/>
    </xf>
    <xf numFmtId="0" fontId="45" fillId="30" borderId="12" xfId="0" applyFont="1" applyFill="1" applyBorder="1" applyAlignment="1">
      <alignment horizontal="center" vertical="center" wrapText="1"/>
    </xf>
    <xf numFmtId="0" fontId="7" fillId="0" borderId="0" xfId="644" applyFont="1"/>
    <xf numFmtId="0" fontId="7" fillId="0" borderId="0" xfId="644" applyFont="1" applyFill="1" applyAlignment="1">
      <alignment wrapText="1"/>
    </xf>
    <xf numFmtId="164" fontId="34" fillId="0" borderId="0" xfId="647" applyNumberFormat="1" applyFont="1" applyFill="1" applyBorder="1" applyAlignment="1">
      <alignment horizontal="center" wrapText="1"/>
    </xf>
    <xf numFmtId="0" fontId="36" fillId="25" borderId="45" xfId="644" applyFont="1" applyFill="1" applyBorder="1" applyAlignment="1">
      <alignment horizontal="center" vertical="center" wrapText="1"/>
    </xf>
    <xf numFmtId="0" fontId="36" fillId="25" borderId="37" xfId="644" applyFont="1" applyFill="1" applyBorder="1" applyAlignment="1">
      <alignment horizontal="center" vertical="center" wrapText="1"/>
    </xf>
    <xf numFmtId="0" fontId="36" fillId="25" borderId="33" xfId="644" applyFont="1" applyFill="1" applyBorder="1" applyAlignment="1">
      <alignment horizontal="center" vertical="center" wrapText="1"/>
    </xf>
    <xf numFmtId="0" fontId="7" fillId="0" borderId="34" xfId="644" applyFont="1" applyBorder="1" applyAlignment="1">
      <alignment vertical="center" wrapText="1"/>
    </xf>
    <xf numFmtId="3" fontId="7" fillId="0" borderId="49" xfId="648" applyNumberFormat="1" applyFont="1" applyBorder="1" applyAlignment="1">
      <alignment wrapText="1"/>
    </xf>
    <xf numFmtId="3" fontId="7" fillId="0" borderId="81" xfId="648" applyNumberFormat="1" applyFont="1" applyBorder="1" applyAlignment="1">
      <alignment wrapText="1"/>
    </xf>
    <xf numFmtId="3" fontId="7" fillId="0" borderId="35" xfId="648" applyNumberFormat="1" applyFont="1" applyBorder="1" applyAlignment="1">
      <alignment wrapText="1"/>
    </xf>
    <xf numFmtId="3" fontId="7" fillId="0" borderId="48" xfId="648" applyNumberFormat="1" applyFont="1" applyBorder="1" applyAlignment="1">
      <alignment wrapText="1"/>
    </xf>
    <xf numFmtId="3" fontId="7" fillId="0" borderId="41" xfId="648" applyNumberFormat="1" applyFont="1" applyBorder="1" applyAlignment="1">
      <alignment wrapText="1"/>
    </xf>
    <xf numFmtId="3" fontId="7" fillId="0" borderId="24" xfId="648" applyNumberFormat="1" applyFont="1" applyBorder="1" applyAlignment="1">
      <alignment wrapText="1"/>
    </xf>
    <xf numFmtId="3" fontId="7" fillId="0" borderId="23" xfId="648" applyNumberFormat="1" applyFont="1" applyBorder="1" applyAlignment="1">
      <alignment wrapText="1"/>
    </xf>
    <xf numFmtId="3" fontId="7" fillId="0" borderId="42" xfId="648" applyNumberFormat="1" applyFont="1" applyBorder="1" applyAlignment="1">
      <alignment wrapText="1"/>
    </xf>
    <xf numFmtId="3" fontId="7" fillId="0" borderId="25" xfId="648" applyNumberFormat="1" applyFont="1" applyBorder="1" applyAlignment="1">
      <alignment wrapText="1"/>
    </xf>
    <xf numFmtId="0" fontId="7" fillId="0" borderId="26" xfId="644" applyFont="1" applyBorder="1" applyAlignment="1">
      <alignment vertical="center" wrapText="1"/>
    </xf>
    <xf numFmtId="3" fontId="7" fillId="0" borderId="26" xfId="648" applyNumberFormat="1" applyFont="1" applyBorder="1" applyAlignment="1">
      <alignment wrapText="1"/>
    </xf>
    <xf numFmtId="3" fontId="7" fillId="0" borderId="43" xfId="648" applyNumberFormat="1" applyFont="1" applyBorder="1" applyAlignment="1">
      <alignment wrapText="1"/>
    </xf>
    <xf numFmtId="3" fontId="7" fillId="0" borderId="10" xfId="648" applyNumberFormat="1" applyFont="1" applyBorder="1" applyAlignment="1">
      <alignment wrapText="1"/>
    </xf>
    <xf numFmtId="3" fontId="7" fillId="0" borderId="13" xfId="648" applyNumberFormat="1" applyFont="1" applyBorder="1" applyAlignment="1">
      <alignment wrapText="1"/>
    </xf>
    <xf numFmtId="3" fontId="7" fillId="0" borderId="31" xfId="648" applyNumberFormat="1" applyFont="1" applyBorder="1" applyAlignment="1">
      <alignment wrapText="1"/>
    </xf>
    <xf numFmtId="3" fontId="7" fillId="0" borderId="14" xfId="648" applyNumberFormat="1" applyFont="1" applyBorder="1" applyAlignment="1">
      <alignment wrapText="1"/>
    </xf>
    <xf numFmtId="3" fontId="7" fillId="0" borderId="44" xfId="648" applyNumberFormat="1" applyFont="1" applyBorder="1" applyAlignment="1">
      <alignment wrapText="1"/>
    </xf>
    <xf numFmtId="0" fontId="36" fillId="0" borderId="26" xfId="644" applyFont="1" applyBorder="1" applyAlignment="1">
      <alignment vertical="center" wrapText="1"/>
    </xf>
    <xf numFmtId="3" fontId="36" fillId="0" borderId="14" xfId="648" applyNumberFormat="1" applyFont="1" applyBorder="1" applyAlignment="1">
      <alignment wrapText="1"/>
    </xf>
    <xf numFmtId="3" fontId="36" fillId="0" borderId="43" xfId="648" applyNumberFormat="1" applyFont="1" applyBorder="1" applyAlignment="1">
      <alignment wrapText="1"/>
    </xf>
    <xf numFmtId="3" fontId="36" fillId="0" borderId="10" xfId="648" applyNumberFormat="1" applyFont="1" applyBorder="1" applyAlignment="1">
      <alignment wrapText="1"/>
    </xf>
    <xf numFmtId="3" fontId="36" fillId="0" borderId="31" xfId="648" applyNumberFormat="1" applyFont="1" applyBorder="1" applyAlignment="1">
      <alignment wrapText="1"/>
    </xf>
    <xf numFmtId="3" fontId="36" fillId="0" borderId="44" xfId="648" applyNumberFormat="1" applyFont="1" applyBorder="1" applyAlignment="1">
      <alignment wrapText="1"/>
    </xf>
    <xf numFmtId="3" fontId="36" fillId="0" borderId="13" xfId="648" applyNumberFormat="1" applyFont="1" applyBorder="1" applyAlignment="1">
      <alignment wrapText="1"/>
    </xf>
    <xf numFmtId="3" fontId="7" fillId="0" borderId="23" xfId="648" applyNumberFormat="1" applyFont="1" applyBorder="1" applyAlignment="1">
      <alignment horizontal="right" vertical="center" wrapText="1"/>
    </xf>
    <xf numFmtId="3" fontId="7" fillId="0" borderId="49" xfId="648" applyNumberFormat="1" applyFont="1" applyBorder="1" applyAlignment="1">
      <alignment horizontal="right" vertical="center" wrapText="1"/>
    </xf>
    <xf numFmtId="3" fontId="7" fillId="0" borderId="35" xfId="648" applyNumberFormat="1" applyFont="1" applyBorder="1" applyAlignment="1">
      <alignment horizontal="right" vertical="center" wrapText="1"/>
    </xf>
    <xf numFmtId="3" fontId="7" fillId="0" borderId="48" xfId="648" applyNumberFormat="1" applyFont="1" applyBorder="1" applyAlignment="1">
      <alignment horizontal="right" vertical="center" wrapText="1"/>
    </xf>
    <xf numFmtId="3" fontId="7" fillId="0" borderId="41" xfId="648" applyNumberFormat="1" applyFont="1" applyBorder="1" applyAlignment="1">
      <alignment horizontal="right" vertical="center" wrapText="1"/>
    </xf>
    <xf numFmtId="3" fontId="7" fillId="0" borderId="24" xfId="648" applyNumberFormat="1" applyFont="1" applyBorder="1" applyAlignment="1">
      <alignment horizontal="right" vertical="center" wrapText="1"/>
    </xf>
    <xf numFmtId="3" fontId="7" fillId="0" borderId="42" xfId="648" applyNumberFormat="1" applyFont="1" applyBorder="1" applyAlignment="1">
      <alignment horizontal="right" vertical="center" wrapText="1"/>
    </xf>
    <xf numFmtId="3" fontId="7" fillId="0" borderId="25" xfId="648" applyNumberFormat="1" applyFont="1" applyBorder="1" applyAlignment="1">
      <alignment horizontal="right" vertical="center" wrapText="1"/>
    </xf>
    <xf numFmtId="3" fontId="7" fillId="0" borderId="14" xfId="648" applyNumberFormat="1" applyFont="1" applyBorder="1" applyAlignment="1">
      <alignment horizontal="right" vertical="center" wrapText="1"/>
    </xf>
    <xf numFmtId="3" fontId="7" fillId="0" borderId="10" xfId="648" applyNumberFormat="1" applyFont="1" applyBorder="1" applyAlignment="1">
      <alignment horizontal="right" vertical="center" wrapText="1"/>
    </xf>
    <xf numFmtId="3" fontId="7" fillId="0" borderId="13" xfId="648" applyNumberFormat="1" applyFont="1" applyBorder="1" applyAlignment="1">
      <alignment horizontal="right" vertical="center" wrapText="1"/>
    </xf>
    <xf numFmtId="3" fontId="7" fillId="0" borderId="43" xfId="648" applyNumberFormat="1" applyFont="1" applyBorder="1" applyAlignment="1">
      <alignment horizontal="right" vertical="center" wrapText="1"/>
    </xf>
    <xf numFmtId="3" fontId="7" fillId="0" borderId="31" xfId="648" applyNumberFormat="1" applyFont="1" applyBorder="1" applyAlignment="1">
      <alignment horizontal="right" vertical="center" wrapText="1"/>
    </xf>
    <xf numFmtId="3" fontId="7" fillId="0" borderId="44" xfId="648" applyNumberFormat="1" applyFont="1" applyBorder="1" applyAlignment="1">
      <alignment horizontal="right" vertical="center" wrapText="1"/>
    </xf>
    <xf numFmtId="3" fontId="36" fillId="0" borderId="14" xfId="648" applyNumberFormat="1" applyFont="1" applyBorder="1" applyAlignment="1">
      <alignment horizontal="right" vertical="center" wrapText="1"/>
    </xf>
    <xf numFmtId="3" fontId="36" fillId="0" borderId="10" xfId="648" applyNumberFormat="1" applyFont="1" applyBorder="1" applyAlignment="1">
      <alignment horizontal="right" vertical="center" wrapText="1"/>
    </xf>
    <xf numFmtId="3" fontId="36" fillId="0" borderId="13" xfId="648" applyNumberFormat="1" applyFont="1" applyBorder="1" applyAlignment="1">
      <alignment horizontal="right" vertical="center" wrapText="1"/>
    </xf>
    <xf numFmtId="3" fontId="36" fillId="0" borderId="43" xfId="648" applyNumberFormat="1" applyFont="1" applyBorder="1" applyAlignment="1">
      <alignment horizontal="right" vertical="center" wrapText="1"/>
    </xf>
    <xf numFmtId="3" fontId="36" fillId="0" borderId="53" xfId="648" applyNumberFormat="1" applyFont="1" applyBorder="1" applyAlignment="1">
      <alignment horizontal="right" vertical="center" wrapText="1"/>
    </xf>
    <xf numFmtId="3" fontId="7" fillId="0" borderId="23" xfId="648" applyNumberFormat="1" applyFont="1" applyBorder="1" applyAlignment="1">
      <alignment vertical="center" wrapText="1"/>
    </xf>
    <xf numFmtId="3" fontId="7" fillId="0" borderId="35" xfId="648" applyNumberFormat="1" applyFont="1" applyBorder="1" applyAlignment="1">
      <alignment vertical="center" wrapText="1"/>
    </xf>
    <xf numFmtId="3" fontId="7" fillId="0" borderId="25" xfId="648" applyNumberFormat="1" applyFont="1" applyBorder="1" applyAlignment="1">
      <alignment vertical="center" wrapText="1"/>
    </xf>
    <xf numFmtId="164" fontId="7" fillId="0" borderId="14" xfId="647" applyNumberFormat="1" applyFont="1" applyBorder="1" applyAlignment="1">
      <alignment horizontal="right" wrapText="1"/>
    </xf>
    <xf numFmtId="164" fontId="7" fillId="0" borderId="10" xfId="647" applyNumberFormat="1" applyFont="1" applyBorder="1" applyAlignment="1">
      <alignment horizontal="right" wrapText="1"/>
    </xf>
    <xf numFmtId="164" fontId="7" fillId="0" borderId="31" xfId="647" applyNumberFormat="1" applyFont="1" applyBorder="1" applyAlignment="1">
      <alignment horizontal="right" wrapText="1"/>
    </xf>
    <xf numFmtId="164" fontId="7" fillId="0" borderId="13" xfId="647" applyNumberFormat="1" applyFont="1" applyBorder="1" applyAlignment="1">
      <alignment horizontal="right" wrapText="1"/>
    </xf>
    <xf numFmtId="0" fontId="7" fillId="0" borderId="32" xfId="644" applyFont="1" applyBorder="1" applyAlignment="1">
      <alignment vertical="center" wrapText="1"/>
    </xf>
    <xf numFmtId="164" fontId="7" fillId="0" borderId="36" xfId="647" applyNumberFormat="1" applyFont="1" applyBorder="1" applyAlignment="1">
      <alignment wrapText="1"/>
    </xf>
    <xf numFmtId="164" fontId="7" fillId="0" borderId="36" xfId="647" applyNumberFormat="1" applyFont="1" applyBorder="1" applyAlignment="1">
      <alignment horizontal="right" wrapText="1"/>
    </xf>
    <xf numFmtId="164" fontId="7" fillId="0" borderId="37" xfId="647" applyNumberFormat="1" applyFont="1" applyBorder="1" applyAlignment="1">
      <alignment horizontal="right" wrapText="1"/>
    </xf>
    <xf numFmtId="164" fontId="7" fillId="0" borderId="38" xfId="647" applyNumberFormat="1" applyFont="1" applyBorder="1" applyAlignment="1">
      <alignment horizontal="right" wrapText="1"/>
    </xf>
    <xf numFmtId="164" fontId="7" fillId="0" borderId="0" xfId="573" applyNumberFormat="1" applyFont="1"/>
    <xf numFmtId="3" fontId="7" fillId="0" borderId="0" xfId="644" applyNumberFormat="1" applyFont="1"/>
    <xf numFmtId="0" fontId="7" fillId="0" borderId="0" xfId="644" applyFont="1" applyAlignment="1"/>
    <xf numFmtId="0" fontId="7" fillId="0" borderId="0" xfId="644" applyFont="1" applyAlignment="1">
      <alignment horizontal="center"/>
    </xf>
    <xf numFmtId="0" fontId="36" fillId="0" borderId="55" xfId="644" applyFont="1" applyBorder="1" applyAlignment="1">
      <alignment horizontal="center" vertical="center" wrapText="1"/>
    </xf>
    <xf numFmtId="0" fontId="36" fillId="0" borderId="37" xfId="644" applyFont="1" applyBorder="1" applyAlignment="1">
      <alignment horizontal="center" vertical="center" wrapText="1"/>
    </xf>
    <xf numFmtId="0" fontId="36" fillId="0" borderId="65" xfId="644" applyFont="1" applyBorder="1" applyAlignment="1">
      <alignment horizontal="center" vertical="center" wrapText="1"/>
    </xf>
    <xf numFmtId="0" fontId="36" fillId="0" borderId="45" xfId="644" applyFont="1" applyBorder="1" applyAlignment="1">
      <alignment horizontal="center" vertical="center" wrapText="1"/>
    </xf>
    <xf numFmtId="0" fontId="36" fillId="0" borderId="30" xfId="644" applyFont="1" applyBorder="1" applyAlignment="1">
      <alignment horizontal="center" vertical="center" wrapText="1"/>
    </xf>
    <xf numFmtId="164" fontId="7" fillId="0" borderId="58" xfId="644" applyNumberFormat="1" applyFont="1" applyFill="1" applyBorder="1" applyAlignment="1">
      <alignment vertical="center" wrapText="1"/>
    </xf>
    <xf numFmtId="164" fontId="7" fillId="0" borderId="60" xfId="644" applyNumberFormat="1" applyFont="1" applyFill="1" applyBorder="1" applyAlignment="1">
      <alignment vertical="center" wrapText="1"/>
    </xf>
    <xf numFmtId="164" fontId="7" fillId="0" borderId="29" xfId="644" applyNumberFormat="1" applyFont="1" applyBorder="1" applyAlignment="1">
      <alignment vertical="center" wrapText="1"/>
    </xf>
    <xf numFmtId="164" fontId="7" fillId="0" borderId="60" xfId="644" applyNumberFormat="1" applyFont="1" applyBorder="1" applyAlignment="1">
      <alignment vertical="center" wrapText="1"/>
    </xf>
    <xf numFmtId="164" fontId="7" fillId="0" borderId="0" xfId="644" applyNumberFormat="1" applyFont="1"/>
    <xf numFmtId="0" fontId="36" fillId="0" borderId="44" xfId="644" applyFont="1" applyBorder="1" applyAlignment="1">
      <alignment horizontal="center" vertical="center" wrapText="1"/>
    </xf>
    <xf numFmtId="164" fontId="7" fillId="0" borderId="53" xfId="644" applyNumberFormat="1" applyFont="1" applyFill="1" applyBorder="1" applyAlignment="1">
      <alignment vertical="center" wrapText="1"/>
    </xf>
    <xf numFmtId="164" fontId="7" fillId="0" borderId="10" xfId="644" applyNumberFormat="1" applyFont="1" applyFill="1" applyBorder="1" applyAlignment="1">
      <alignment vertical="center" wrapText="1"/>
    </xf>
    <xf numFmtId="164" fontId="7" fillId="0" borderId="43" xfId="644" applyNumberFormat="1" applyFont="1" applyBorder="1" applyAlignment="1">
      <alignment vertical="center" wrapText="1"/>
    </xf>
    <xf numFmtId="164" fontId="7" fillId="0" borderId="10" xfId="644" applyNumberFormat="1" applyFont="1" applyBorder="1" applyAlignment="1">
      <alignment vertical="center" wrapText="1"/>
    </xf>
    <xf numFmtId="0" fontId="36" fillId="0" borderId="64" xfId="644" applyFont="1" applyFill="1" applyBorder="1" applyAlignment="1">
      <alignment horizontal="center" vertical="center" wrapText="1"/>
    </xf>
    <xf numFmtId="164" fontId="7" fillId="0" borderId="63" xfId="644" applyNumberFormat="1" applyFont="1" applyFill="1" applyBorder="1" applyAlignment="1">
      <alignment vertical="center" wrapText="1"/>
    </xf>
    <xf numFmtId="164" fontId="7" fillId="0" borderId="28" xfId="644" applyNumberFormat="1" applyFont="1" applyFill="1" applyBorder="1" applyAlignment="1">
      <alignment vertical="center" wrapText="1"/>
    </xf>
    <xf numFmtId="164" fontId="7" fillId="0" borderId="56" xfId="644" applyNumberFormat="1" applyFont="1" applyBorder="1" applyAlignment="1">
      <alignment vertical="center" wrapText="1"/>
    </xf>
    <xf numFmtId="0" fontId="36" fillId="0" borderId="42" xfId="644" applyFont="1" applyFill="1" applyBorder="1" applyAlignment="1">
      <alignment horizontal="center" vertical="center" wrapText="1"/>
    </xf>
    <xf numFmtId="164" fontId="7" fillId="0" borderId="51" xfId="644" applyNumberFormat="1" applyFont="1" applyFill="1" applyBorder="1" applyAlignment="1">
      <alignment vertical="center" wrapText="1"/>
    </xf>
    <xf numFmtId="164" fontId="7" fillId="0" borderId="35" xfId="644" applyNumberFormat="1" applyFont="1" applyFill="1" applyBorder="1" applyAlignment="1">
      <alignment vertical="center" wrapText="1"/>
    </xf>
    <xf numFmtId="164" fontId="7" fillId="0" borderId="41" xfId="644" applyNumberFormat="1" applyFont="1" applyBorder="1" applyAlignment="1">
      <alignment vertical="center" wrapText="1"/>
    </xf>
    <xf numFmtId="164" fontId="7" fillId="0" borderId="35" xfId="644" applyNumberFormat="1" applyFont="1" applyBorder="1" applyAlignment="1">
      <alignment vertical="center" wrapText="1"/>
    </xf>
    <xf numFmtId="0" fontId="36" fillId="0" borderId="44" xfId="644" applyFont="1" applyFill="1" applyBorder="1" applyAlignment="1">
      <alignment horizontal="center" vertical="center" wrapText="1"/>
    </xf>
    <xf numFmtId="0" fontId="36" fillId="0" borderId="46" xfId="644" applyFont="1" applyFill="1" applyBorder="1" applyAlignment="1">
      <alignment horizontal="center" vertical="center" wrapText="1"/>
    </xf>
    <xf numFmtId="164" fontId="7" fillId="0" borderId="55" xfId="644" applyNumberFormat="1" applyFont="1" applyFill="1" applyBorder="1" applyAlignment="1">
      <alignment vertical="center" wrapText="1"/>
    </xf>
    <xf numFmtId="164" fontId="7" fillId="0" borderId="37" xfId="644" applyNumberFormat="1" applyFont="1" applyFill="1" applyBorder="1" applyAlignment="1">
      <alignment vertical="center" wrapText="1"/>
    </xf>
    <xf numFmtId="164" fontId="7" fillId="0" borderId="45" xfId="644" applyNumberFormat="1" applyFont="1" applyBorder="1" applyAlignment="1">
      <alignment vertical="center" wrapText="1"/>
    </xf>
    <xf numFmtId="164" fontId="7" fillId="0" borderId="37" xfId="644" applyNumberFormat="1" applyFont="1" applyBorder="1" applyAlignment="1">
      <alignment vertical="center" wrapText="1"/>
    </xf>
    <xf numFmtId="0" fontId="36" fillId="0" borderId="30" xfId="644" applyFont="1" applyFill="1" applyBorder="1" applyAlignment="1">
      <alignment horizontal="center" vertical="center" wrapText="1"/>
    </xf>
    <xf numFmtId="0" fontId="36" fillId="0" borderId="46" xfId="644" applyFont="1" applyBorder="1" applyAlignment="1">
      <alignment horizontal="center" vertical="center" wrapText="1"/>
    </xf>
    <xf numFmtId="164" fontId="7" fillId="0" borderId="29" xfId="644" applyNumberFormat="1" applyFont="1" applyFill="1" applyBorder="1" applyAlignment="1">
      <alignment horizontal="center" vertical="center"/>
    </xf>
    <xf numFmtId="164" fontId="7" fillId="0" borderId="60" xfId="644" applyNumberFormat="1" applyFont="1" applyFill="1" applyBorder="1" applyAlignment="1">
      <alignment horizontal="center" vertical="center"/>
    </xf>
    <xf numFmtId="164" fontId="7" fillId="0" borderId="66" xfId="644" applyNumberFormat="1" applyFont="1" applyFill="1" applyBorder="1" applyAlignment="1">
      <alignment horizontal="center" vertical="center"/>
    </xf>
    <xf numFmtId="164" fontId="7" fillId="0" borderId="29" xfId="644" applyNumberFormat="1" applyFont="1" applyBorder="1" applyAlignment="1">
      <alignment horizontal="center" vertical="center"/>
    </xf>
    <xf numFmtId="164" fontId="7" fillId="0" borderId="60" xfId="644" applyNumberFormat="1" applyFont="1" applyBorder="1" applyAlignment="1">
      <alignment horizontal="center" vertical="center"/>
    </xf>
    <xf numFmtId="164" fontId="7" fillId="0" borderId="66" xfId="644" applyNumberFormat="1" applyFont="1" applyBorder="1" applyAlignment="1">
      <alignment horizontal="center" vertical="center"/>
    </xf>
    <xf numFmtId="164" fontId="7" fillId="0" borderId="43" xfId="644" applyNumberFormat="1" applyFont="1" applyFill="1" applyBorder="1" applyAlignment="1">
      <alignment horizontal="center" vertical="center"/>
    </xf>
    <xf numFmtId="164" fontId="7" fillId="0" borderId="10" xfId="644" applyNumberFormat="1" applyFont="1" applyFill="1" applyBorder="1" applyAlignment="1">
      <alignment horizontal="center" vertical="center"/>
    </xf>
    <xf numFmtId="164" fontId="7" fillId="0" borderId="54" xfId="644" applyNumberFormat="1" applyFont="1" applyFill="1" applyBorder="1" applyAlignment="1">
      <alignment horizontal="center" vertical="center"/>
    </xf>
    <xf numFmtId="164" fontId="7" fillId="0" borderId="43" xfId="644" applyNumberFormat="1" applyFont="1" applyBorder="1" applyAlignment="1">
      <alignment horizontal="center" vertical="center"/>
    </xf>
    <xf numFmtId="164" fontId="7" fillId="0" borderId="10" xfId="644" applyNumberFormat="1" applyFont="1" applyBorder="1" applyAlignment="1">
      <alignment horizontal="center" vertical="center"/>
    </xf>
    <xf numFmtId="164" fontId="7" fillId="0" borderId="54" xfId="644" applyNumberFormat="1" applyFont="1" applyBorder="1" applyAlignment="1">
      <alignment horizontal="center" vertical="center"/>
    </xf>
    <xf numFmtId="0" fontId="36" fillId="0" borderId="64" xfId="644" applyFont="1" applyBorder="1" applyAlignment="1">
      <alignment horizontal="center" vertical="center" wrapText="1"/>
    </xf>
    <xf numFmtId="164" fontId="7" fillId="0" borderId="56" xfId="644" applyNumberFormat="1" applyFont="1" applyFill="1" applyBorder="1" applyAlignment="1">
      <alignment horizontal="center" vertical="center"/>
    </xf>
    <xf numFmtId="164" fontId="7" fillId="0" borderId="28" xfId="644" applyNumberFormat="1" applyFont="1" applyFill="1" applyBorder="1" applyAlignment="1">
      <alignment horizontal="center" vertical="center"/>
    </xf>
    <xf numFmtId="164" fontId="7" fillId="0" borderId="57" xfId="644" applyNumberFormat="1" applyFont="1" applyFill="1" applyBorder="1" applyAlignment="1">
      <alignment horizontal="center" vertical="center"/>
    </xf>
    <xf numFmtId="164" fontId="7" fillId="0" borderId="56" xfId="644" applyNumberFormat="1" applyFont="1" applyBorder="1" applyAlignment="1">
      <alignment horizontal="center" vertical="center"/>
    </xf>
    <xf numFmtId="164" fontId="7" fillId="0" borderId="28" xfId="644" applyNumberFormat="1" applyFont="1" applyBorder="1" applyAlignment="1">
      <alignment horizontal="center" vertical="center"/>
    </xf>
    <xf numFmtId="164" fontId="7" fillId="0" borderId="57" xfId="644" applyNumberFormat="1" applyFont="1" applyBorder="1" applyAlignment="1">
      <alignment horizontal="center" vertical="center"/>
    </xf>
    <xf numFmtId="164" fontId="36" fillId="0" borderId="56" xfId="644" applyNumberFormat="1" applyFont="1" applyBorder="1" applyAlignment="1">
      <alignment horizontal="center" vertical="center"/>
    </xf>
    <xf numFmtId="164" fontId="36" fillId="0" borderId="63" xfId="644" applyNumberFormat="1" applyFont="1" applyBorder="1" applyAlignment="1">
      <alignment horizontal="center" vertical="center"/>
    </xf>
    <xf numFmtId="164" fontId="36" fillId="0" borderId="103" xfId="644" applyNumberFormat="1" applyFont="1" applyBorder="1" applyAlignment="1">
      <alignment horizontal="center" vertical="center"/>
    </xf>
    <xf numFmtId="0" fontId="36" fillId="0" borderId="42" xfId="644" applyFont="1" applyBorder="1" applyAlignment="1">
      <alignment horizontal="center" vertical="center" wrapText="1"/>
    </xf>
    <xf numFmtId="164" fontId="7" fillId="0" borderId="41" xfId="644" applyNumberFormat="1" applyFont="1" applyFill="1" applyBorder="1" applyAlignment="1">
      <alignment horizontal="center" vertical="center"/>
    </xf>
    <xf numFmtId="164" fontId="7" fillId="0" borderId="35" xfId="644" applyNumberFormat="1" applyFont="1" applyFill="1" applyBorder="1" applyAlignment="1">
      <alignment horizontal="center" vertical="center"/>
    </xf>
    <xf numFmtId="164" fontId="7" fillId="0" borderId="52" xfId="644" applyNumberFormat="1" applyFont="1" applyFill="1" applyBorder="1" applyAlignment="1">
      <alignment horizontal="center" vertical="center"/>
    </xf>
    <xf numFmtId="164" fontId="7" fillId="0" borderId="41" xfId="644" applyNumberFormat="1" applyFont="1" applyBorder="1" applyAlignment="1">
      <alignment horizontal="center" vertical="center"/>
    </xf>
    <xf numFmtId="164" fontId="7" fillId="0" borderId="35" xfId="644" applyNumberFormat="1" applyFont="1" applyBorder="1" applyAlignment="1">
      <alignment horizontal="center" vertical="center"/>
    </xf>
    <xf numFmtId="164" fontId="7" fillId="0" borderId="52" xfId="644" applyNumberFormat="1" applyFont="1" applyBorder="1" applyAlignment="1">
      <alignment horizontal="center" vertical="center"/>
    </xf>
    <xf numFmtId="164" fontId="36" fillId="0" borderId="45" xfId="644" applyNumberFormat="1" applyFont="1" applyBorder="1" applyAlignment="1">
      <alignment horizontal="center" vertical="center"/>
    </xf>
    <xf numFmtId="164" fontId="36" fillId="0" borderId="55" xfId="644" applyNumberFormat="1" applyFont="1" applyBorder="1" applyAlignment="1">
      <alignment horizontal="center" vertical="center"/>
    </xf>
    <xf numFmtId="164" fontId="36" fillId="0" borderId="33" xfId="644" applyNumberFormat="1" applyFont="1" applyBorder="1" applyAlignment="1">
      <alignment horizontal="center" vertical="center"/>
    </xf>
    <xf numFmtId="0" fontId="36" fillId="25" borderId="38" xfId="644" applyFont="1" applyFill="1" applyBorder="1" applyAlignment="1">
      <alignment horizontal="center" vertical="center" wrapText="1"/>
    </xf>
    <xf numFmtId="49" fontId="45" fillId="30" borderId="40" xfId="0" applyNumberFormat="1" applyFont="1" applyFill="1" applyBorder="1" applyAlignment="1">
      <alignment horizontal="center" vertical="center" wrapText="1"/>
    </xf>
    <xf numFmtId="0" fontId="36" fillId="0" borderId="0" xfId="0" applyFont="1" applyAlignment="1">
      <alignment horizontal="right"/>
    </xf>
    <xf numFmtId="0" fontId="36" fillId="0" borderId="0" xfId="0" applyFont="1" applyAlignment="1"/>
    <xf numFmtId="0" fontId="36" fillId="0" borderId="0" xfId="644" applyFont="1" applyAlignment="1">
      <alignment horizontal="center"/>
    </xf>
    <xf numFmtId="164" fontId="36" fillId="0" borderId="66" xfId="644" applyNumberFormat="1" applyFont="1" applyBorder="1" applyAlignment="1">
      <alignment vertical="center" wrapText="1"/>
    </xf>
    <xf numFmtId="164" fontId="36" fillId="0" borderId="54" xfId="644" applyNumberFormat="1" applyFont="1" applyBorder="1" applyAlignment="1">
      <alignment vertical="center" wrapText="1"/>
    </xf>
    <xf numFmtId="164" fontId="36" fillId="0" borderId="57" xfId="644" applyNumberFormat="1" applyFont="1" applyBorder="1" applyAlignment="1">
      <alignment vertical="center" wrapText="1"/>
    </xf>
    <xf numFmtId="164" fontId="36" fillId="0" borderId="52" xfId="644" applyNumberFormat="1" applyFont="1" applyBorder="1" applyAlignment="1">
      <alignment vertical="center" wrapText="1"/>
    </xf>
    <xf numFmtId="164" fontId="36" fillId="0" borderId="65" xfId="644" applyNumberFormat="1" applyFont="1" applyBorder="1" applyAlignment="1">
      <alignment vertical="center" wrapText="1"/>
    </xf>
    <xf numFmtId="0" fontId="36" fillId="0" borderId="55"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46" xfId="0" applyFont="1" applyBorder="1" applyAlignment="1">
      <alignment horizontal="center" vertical="center" wrapText="1"/>
    </xf>
    <xf numFmtId="3" fontId="7" fillId="0" borderId="43" xfId="0" applyNumberFormat="1" applyFont="1" applyFill="1" applyBorder="1" applyAlignment="1">
      <alignment horizontal="center"/>
    </xf>
    <xf numFmtId="3" fontId="7" fillId="0" borderId="10" xfId="0" applyNumberFormat="1" applyFont="1" applyFill="1" applyBorder="1" applyAlignment="1">
      <alignment horizontal="center"/>
    </xf>
    <xf numFmtId="3" fontId="7" fillId="0" borderId="44" xfId="0" applyNumberFormat="1" applyFont="1" applyFill="1" applyBorder="1" applyAlignment="1">
      <alignment horizontal="center"/>
    </xf>
    <xf numFmtId="3" fontId="7" fillId="0" borderId="45" xfId="0" applyNumberFormat="1" applyFont="1" applyFill="1" applyBorder="1" applyAlignment="1">
      <alignment horizontal="center"/>
    </xf>
    <xf numFmtId="3" fontId="7" fillId="0" borderId="37" xfId="0" applyNumberFormat="1" applyFont="1" applyFill="1" applyBorder="1" applyAlignment="1">
      <alignment horizontal="center"/>
    </xf>
    <xf numFmtId="3" fontId="7" fillId="0" borderId="46" xfId="0" applyNumberFormat="1" applyFont="1" applyFill="1" applyBorder="1" applyAlignment="1">
      <alignment horizontal="center"/>
    </xf>
    <xf numFmtId="0" fontId="36" fillId="0" borderId="22" xfId="0" applyFont="1" applyBorder="1" applyAlignment="1">
      <alignment horizontal="center"/>
    </xf>
    <xf numFmtId="3" fontId="36" fillId="0" borderId="39" xfId="0" applyNumberFormat="1" applyFont="1" applyFill="1" applyBorder="1" applyAlignment="1">
      <alignment horizontal="center"/>
    </xf>
    <xf numFmtId="3" fontId="36" fillId="0" borderId="68" xfId="0" applyNumberFormat="1" applyFont="1" applyFill="1" applyBorder="1" applyAlignment="1">
      <alignment horizontal="center"/>
    </xf>
    <xf numFmtId="3" fontId="36" fillId="0" borderId="11" xfId="0" applyNumberFormat="1" applyFont="1" applyFill="1" applyBorder="1" applyAlignment="1">
      <alignment horizontal="center"/>
    </xf>
    <xf numFmtId="0" fontId="7" fillId="0" borderId="69" xfId="0" applyFont="1" applyBorder="1" applyAlignment="1">
      <alignment vertical="center" wrapText="1"/>
    </xf>
    <xf numFmtId="3" fontId="7" fillId="0" borderId="58" xfId="0" applyNumberFormat="1" applyFont="1" applyFill="1" applyBorder="1" applyAlignment="1">
      <alignment horizontal="center" vertical="center" wrapText="1"/>
    </xf>
    <xf numFmtId="3" fontId="7" fillId="0" borderId="60" xfId="0" applyNumberFormat="1" applyFont="1" applyFill="1" applyBorder="1" applyAlignment="1">
      <alignment horizontal="center" vertical="center" wrapText="1"/>
    </xf>
    <xf numFmtId="3" fontId="7" fillId="0" borderId="66" xfId="0" applyNumberFormat="1" applyFont="1" applyFill="1" applyBorder="1" applyAlignment="1">
      <alignment horizontal="center" vertical="center" wrapText="1"/>
    </xf>
    <xf numFmtId="3" fontId="7" fillId="0" borderId="29" xfId="0" applyNumberFormat="1" applyFont="1" applyFill="1" applyBorder="1" applyAlignment="1">
      <alignment horizontal="center" vertical="center" wrapText="1"/>
    </xf>
    <xf numFmtId="3" fontId="7" fillId="0" borderId="30" xfId="0" applyNumberFormat="1" applyFont="1" applyFill="1" applyBorder="1" applyAlignment="1">
      <alignment horizontal="center" vertical="center" wrapText="1"/>
    </xf>
    <xf numFmtId="0" fontId="7" fillId="0" borderId="26" xfId="0" applyFont="1" applyBorder="1" applyAlignment="1">
      <alignment vertical="center" wrapText="1"/>
    </xf>
    <xf numFmtId="3" fontId="7" fillId="0" borderId="53" xfId="0" applyNumberFormat="1"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3" fontId="7" fillId="0" borderId="54" xfId="0" applyNumberFormat="1" applyFont="1" applyFill="1" applyBorder="1" applyAlignment="1">
      <alignment horizontal="center" vertical="center" wrapText="1"/>
    </xf>
    <xf numFmtId="3" fontId="7" fillId="0" borderId="43" xfId="0" applyNumberFormat="1" applyFont="1" applyFill="1" applyBorder="1" applyAlignment="1">
      <alignment horizontal="center" vertical="center" wrapText="1"/>
    </xf>
    <xf numFmtId="3" fontId="7" fillId="0" borderId="44" xfId="0" applyNumberFormat="1" applyFont="1" applyFill="1" applyBorder="1" applyAlignment="1">
      <alignment horizontal="center" vertical="center" wrapText="1"/>
    </xf>
    <xf numFmtId="0" fontId="7" fillId="0" borderId="32" xfId="0" applyFont="1" applyBorder="1" applyAlignment="1">
      <alignment vertical="center" wrapText="1"/>
    </xf>
    <xf numFmtId="3" fontId="56" fillId="0" borderId="55" xfId="0" applyNumberFormat="1" applyFont="1" applyFill="1" applyBorder="1" applyAlignment="1">
      <alignment horizontal="center" vertical="center" wrapText="1"/>
    </xf>
    <xf numFmtId="3" fontId="56" fillId="0" borderId="37" xfId="0" applyNumberFormat="1" applyFont="1" applyFill="1" applyBorder="1" applyAlignment="1">
      <alignment horizontal="center" vertical="center" wrapText="1"/>
    </xf>
    <xf numFmtId="3" fontId="56" fillId="0" borderId="65" xfId="0" applyNumberFormat="1" applyFont="1" applyFill="1" applyBorder="1" applyAlignment="1">
      <alignment horizontal="center" vertical="center" wrapText="1"/>
    </xf>
    <xf numFmtId="3" fontId="56" fillId="0" borderId="45" xfId="0" applyNumberFormat="1" applyFont="1" applyFill="1" applyBorder="1" applyAlignment="1">
      <alignment horizontal="center" vertical="center" wrapText="1"/>
    </xf>
    <xf numFmtId="3" fontId="56" fillId="0" borderId="46" xfId="0" applyNumberFormat="1" applyFont="1" applyFill="1" applyBorder="1" applyAlignment="1">
      <alignment horizontal="center" vertical="center" wrapText="1"/>
    </xf>
    <xf numFmtId="0" fontId="7" fillId="0" borderId="14" xfId="0" applyFont="1" applyBorder="1"/>
    <xf numFmtId="0" fontId="7" fillId="0" borderId="16" xfId="0" applyFont="1" applyBorder="1"/>
    <xf numFmtId="0" fontId="55" fillId="0" borderId="0" xfId="642" applyFont="1" applyAlignment="1">
      <alignment horizontal="center" vertical="center"/>
    </xf>
    <xf numFmtId="0" fontId="55" fillId="0" borderId="0" xfId="642" applyFont="1"/>
    <xf numFmtId="0" fontId="55" fillId="0" borderId="0" xfId="642" applyFont="1" applyBorder="1"/>
    <xf numFmtId="0" fontId="36" fillId="0" borderId="0" xfId="642" applyFont="1" applyAlignment="1">
      <alignment horizontal="center"/>
    </xf>
    <xf numFmtId="0" fontId="55" fillId="0" borderId="17" xfId="642" applyFont="1" applyBorder="1"/>
    <xf numFmtId="0" fontId="55" fillId="0" borderId="22" xfId="642" applyFont="1" applyBorder="1" applyAlignment="1">
      <alignment horizontal="center" vertical="center"/>
    </xf>
    <xf numFmtId="0" fontId="56" fillId="24" borderId="22" xfId="642" applyFont="1" applyFill="1" applyBorder="1" applyAlignment="1">
      <alignment horizontal="center" vertical="center"/>
    </xf>
    <xf numFmtId="0" fontId="56" fillId="24" borderId="39" xfId="642" applyFont="1" applyFill="1" applyBorder="1" applyAlignment="1">
      <alignment horizontal="center" vertical="center" wrapText="1"/>
    </xf>
    <xf numFmtId="0" fontId="56" fillId="24" borderId="21" xfId="642" applyFont="1" applyFill="1" applyBorder="1" applyAlignment="1">
      <alignment horizontal="center" vertical="center" wrapText="1"/>
    </xf>
    <xf numFmtId="0" fontId="56" fillId="24" borderId="40" xfId="642" applyFont="1" applyFill="1" applyBorder="1" applyAlignment="1">
      <alignment horizontal="center" vertical="center" wrapText="1"/>
    </xf>
    <xf numFmtId="0" fontId="56" fillId="24" borderId="11" xfId="642" applyFont="1" applyFill="1" applyBorder="1" applyAlignment="1">
      <alignment horizontal="center" vertical="center" wrapText="1"/>
    </xf>
    <xf numFmtId="0" fontId="56" fillId="25" borderId="34" xfId="642" applyFont="1" applyFill="1" applyBorder="1" applyAlignment="1">
      <alignment horizontal="center" vertical="center"/>
    </xf>
    <xf numFmtId="3" fontId="36" fillId="25" borderId="21" xfId="530" applyNumberFormat="1" applyFont="1" applyFill="1" applyBorder="1" applyAlignment="1">
      <alignment horizontal="center" vertical="center"/>
    </xf>
    <xf numFmtId="3" fontId="36" fillId="25" borderId="40" xfId="530" applyNumberFormat="1" applyFont="1" applyFill="1" applyBorder="1" applyAlignment="1">
      <alignment horizontal="center" vertical="center"/>
    </xf>
    <xf numFmtId="3" fontId="36" fillId="25" borderId="11" xfId="530" applyNumberFormat="1" applyFont="1" applyFill="1" applyBorder="1" applyAlignment="1">
      <alignment horizontal="center" vertical="center"/>
    </xf>
    <xf numFmtId="3" fontId="56" fillId="25" borderId="39" xfId="642" applyNumberFormat="1" applyFont="1" applyFill="1" applyBorder="1" applyAlignment="1">
      <alignment horizontal="center" vertical="center"/>
    </xf>
    <xf numFmtId="3" fontId="56" fillId="25" borderId="21" xfId="642" applyNumberFormat="1" applyFont="1" applyFill="1" applyBorder="1" applyAlignment="1">
      <alignment horizontal="center" vertical="center"/>
    </xf>
    <xf numFmtId="3" fontId="56" fillId="25" borderId="40" xfId="642" applyNumberFormat="1" applyFont="1" applyFill="1" applyBorder="1" applyAlignment="1">
      <alignment horizontal="center" vertical="center"/>
    </xf>
    <xf numFmtId="3" fontId="56" fillId="25" borderId="22" xfId="642" applyNumberFormat="1" applyFont="1" applyFill="1" applyBorder="1" applyAlignment="1">
      <alignment horizontal="center" vertical="center"/>
    </xf>
    <xf numFmtId="3" fontId="55" fillId="0" borderId="0" xfId="642" applyNumberFormat="1" applyFont="1" applyBorder="1"/>
    <xf numFmtId="0" fontId="60" fillId="0" borderId="26" xfId="642" applyFont="1" applyBorder="1" applyAlignment="1">
      <alignment horizontal="center" vertical="center"/>
    </xf>
    <xf numFmtId="0" fontId="7" fillId="0" borderId="53" xfId="642" applyFont="1" applyBorder="1" applyAlignment="1">
      <alignment horizontal="left" vertical="center"/>
    </xf>
    <xf numFmtId="3" fontId="7" fillId="0" borderId="58" xfId="530" applyNumberFormat="1" applyFont="1" applyBorder="1" applyAlignment="1">
      <alignment horizontal="center" vertical="center"/>
    </xf>
    <xf numFmtId="3" fontId="7" fillId="0" borderId="30" xfId="530" applyNumberFormat="1" applyFont="1" applyBorder="1" applyAlignment="1">
      <alignment horizontal="center" vertical="center"/>
    </xf>
    <xf numFmtId="3" fontId="7" fillId="0" borderId="61" xfId="530" applyNumberFormat="1" applyFont="1" applyBorder="1" applyAlignment="1">
      <alignment horizontal="center" vertical="center"/>
    </xf>
    <xf numFmtId="3" fontId="55" fillId="0" borderId="58" xfId="642" applyNumberFormat="1" applyFont="1" applyBorder="1" applyAlignment="1">
      <alignment horizontal="center" vertical="center"/>
    </xf>
    <xf numFmtId="3" fontId="55" fillId="0" borderId="60" xfId="642" applyNumberFormat="1" applyFont="1" applyBorder="1" applyAlignment="1">
      <alignment horizontal="center" vertical="center"/>
    </xf>
    <xf numFmtId="3" fontId="55" fillId="0" borderId="30" xfId="642" applyNumberFormat="1" applyFont="1" applyBorder="1" applyAlignment="1">
      <alignment horizontal="center" vertical="center"/>
    </xf>
    <xf numFmtId="3" fontId="56" fillId="25" borderId="69" xfId="642" applyNumberFormat="1" applyFont="1" applyFill="1" applyBorder="1" applyAlignment="1">
      <alignment horizontal="center" vertical="center"/>
    </xf>
    <xf numFmtId="0" fontId="55" fillId="0" borderId="26" xfId="642" applyFont="1" applyBorder="1" applyAlignment="1">
      <alignment horizontal="center" vertical="center"/>
    </xf>
    <xf numFmtId="0" fontId="55" fillId="0" borderId="10" xfId="642" applyFont="1" applyBorder="1" applyAlignment="1">
      <alignment horizontal="left" vertical="center"/>
    </xf>
    <xf numFmtId="3" fontId="7" fillId="0" borderId="53" xfId="530" applyNumberFormat="1" applyFont="1" applyBorder="1" applyAlignment="1">
      <alignment horizontal="center" vertical="center"/>
    </xf>
    <xf numFmtId="3" fontId="7" fillId="0" borderId="44" xfId="530" applyNumberFormat="1" applyFont="1" applyBorder="1" applyAlignment="1">
      <alignment horizontal="center" vertical="center"/>
    </xf>
    <xf numFmtId="3" fontId="7" fillId="0" borderId="13" xfId="530" applyNumberFormat="1" applyFont="1" applyBorder="1" applyAlignment="1">
      <alignment horizontal="center" vertical="center"/>
    </xf>
    <xf numFmtId="3" fontId="55" fillId="0" borderId="53" xfId="642" applyNumberFormat="1" applyFont="1" applyBorder="1" applyAlignment="1">
      <alignment horizontal="center" vertical="center"/>
    </xf>
    <xf numFmtId="3" fontId="55" fillId="0" borderId="10" xfId="642" applyNumberFormat="1" applyFont="1" applyBorder="1" applyAlignment="1">
      <alignment horizontal="center" vertical="center"/>
    </xf>
    <xf numFmtId="3" fontId="55" fillId="0" borderId="44" xfId="642" applyNumberFormat="1" applyFont="1" applyBorder="1" applyAlignment="1">
      <alignment horizontal="center" vertical="center"/>
    </xf>
    <xf numFmtId="3" fontId="56" fillId="25" borderId="26" xfId="642" applyNumberFormat="1" applyFont="1" applyFill="1" applyBorder="1" applyAlignment="1">
      <alignment horizontal="center" vertical="center"/>
    </xf>
    <xf numFmtId="3" fontId="7" fillId="0" borderId="53" xfId="642" applyNumberFormat="1" applyFont="1" applyBorder="1" applyAlignment="1">
      <alignment horizontal="center" vertical="center"/>
    </xf>
    <xf numFmtId="3" fontId="7" fillId="0" borderId="44" xfId="642" applyNumberFormat="1" applyFont="1" applyBorder="1" applyAlignment="1">
      <alignment horizontal="center" vertical="center"/>
    </xf>
    <xf numFmtId="3" fontId="7" fillId="0" borderId="13" xfId="642" applyNumberFormat="1" applyFont="1" applyBorder="1" applyAlignment="1">
      <alignment horizontal="center" vertical="center"/>
    </xf>
    <xf numFmtId="0" fontId="60" fillId="0" borderId="26" xfId="642" applyFont="1" applyBorder="1" applyAlignment="1">
      <alignment horizontal="center" vertical="center" wrapText="1"/>
    </xf>
    <xf numFmtId="0" fontId="7" fillId="0" borderId="53" xfId="642" applyFont="1" applyBorder="1" applyAlignment="1">
      <alignment horizontal="left" vertical="center" wrapText="1"/>
    </xf>
    <xf numFmtId="3" fontId="7" fillId="0" borderId="53" xfId="530" applyNumberFormat="1" applyFont="1" applyBorder="1" applyAlignment="1">
      <alignment horizontal="center" vertical="center" wrapText="1"/>
    </xf>
    <xf numFmtId="3" fontId="7" fillId="0" borderId="44" xfId="530" applyNumberFormat="1" applyFont="1" applyBorder="1" applyAlignment="1">
      <alignment horizontal="center" vertical="center" wrapText="1"/>
    </xf>
    <xf numFmtId="3" fontId="7" fillId="0" borderId="13" xfId="530" applyNumberFormat="1" applyFont="1" applyBorder="1" applyAlignment="1">
      <alignment horizontal="center" vertical="center" wrapText="1"/>
    </xf>
    <xf numFmtId="3" fontId="7" fillId="0" borderId="53" xfId="530" applyNumberFormat="1" applyFont="1" applyFill="1" applyBorder="1" applyAlignment="1">
      <alignment horizontal="center" vertical="center" wrapText="1"/>
    </xf>
    <xf numFmtId="3" fontId="7" fillId="0" borderId="44" xfId="530" applyNumberFormat="1" applyFont="1" applyFill="1" applyBorder="1" applyAlignment="1">
      <alignment horizontal="center" vertical="center" wrapText="1"/>
    </xf>
    <xf numFmtId="3" fontId="7" fillId="0" borderId="13" xfId="530" applyNumberFormat="1" applyFont="1" applyFill="1" applyBorder="1" applyAlignment="1">
      <alignment horizontal="center" vertical="center" wrapText="1"/>
    </xf>
    <xf numFmtId="0" fontId="7" fillId="0" borderId="10" xfId="530" applyFont="1" applyBorder="1" applyAlignment="1">
      <alignment horizontal="left" vertical="center"/>
    </xf>
    <xf numFmtId="3" fontId="7" fillId="0" borderId="53" xfId="530" applyNumberFormat="1" applyFont="1" applyFill="1" applyBorder="1" applyAlignment="1">
      <alignment horizontal="center" vertical="center"/>
    </xf>
    <xf numFmtId="3" fontId="7" fillId="0" borderId="44" xfId="530" applyNumberFormat="1" applyFont="1" applyFill="1" applyBorder="1" applyAlignment="1">
      <alignment horizontal="center" vertical="center"/>
    </xf>
    <xf numFmtId="3" fontId="7" fillId="0" borderId="13" xfId="530" applyNumberFormat="1" applyFont="1" applyFill="1" applyBorder="1" applyAlignment="1">
      <alignment horizontal="center" vertical="center"/>
    </xf>
    <xf numFmtId="3" fontId="7" fillId="0" borderId="55" xfId="530" applyNumberFormat="1" applyFont="1" applyFill="1" applyBorder="1" applyAlignment="1">
      <alignment horizontal="center" vertical="center" wrapText="1"/>
    </xf>
    <xf numFmtId="3" fontId="7" fillId="0" borderId="46" xfId="530" applyNumberFormat="1" applyFont="1" applyFill="1" applyBorder="1" applyAlignment="1">
      <alignment horizontal="center" vertical="center" wrapText="1"/>
    </xf>
    <xf numFmtId="3" fontId="7" fillId="0" borderId="38" xfId="530" applyNumberFormat="1" applyFont="1" applyFill="1" applyBorder="1" applyAlignment="1">
      <alignment horizontal="center" vertical="center" wrapText="1"/>
    </xf>
    <xf numFmtId="3" fontId="55" fillId="0" borderId="55" xfId="642" applyNumberFormat="1" applyFont="1" applyBorder="1" applyAlignment="1">
      <alignment horizontal="center" vertical="center"/>
    </xf>
    <xf numFmtId="3" fontId="55" fillId="0" borderId="37" xfId="642" applyNumberFormat="1" applyFont="1" applyBorder="1" applyAlignment="1">
      <alignment horizontal="center" vertical="center"/>
    </xf>
    <xf numFmtId="3" fontId="55" fillId="0" borderId="46" xfId="642" applyNumberFormat="1" applyFont="1" applyBorder="1" applyAlignment="1">
      <alignment horizontal="center" vertical="center"/>
    </xf>
    <xf numFmtId="3" fontId="56" fillId="25" borderId="32" xfId="642" applyNumberFormat="1" applyFont="1" applyFill="1" applyBorder="1" applyAlignment="1">
      <alignment horizontal="center" vertical="center"/>
    </xf>
    <xf numFmtId="0" fontId="56" fillId="25" borderId="26" xfId="642" applyFont="1" applyFill="1" applyBorder="1" applyAlignment="1">
      <alignment horizontal="center" vertical="center"/>
    </xf>
    <xf numFmtId="3" fontId="36" fillId="25" borderId="39" xfId="530" applyNumberFormat="1" applyFont="1" applyFill="1" applyBorder="1" applyAlignment="1">
      <alignment horizontal="center" vertical="center"/>
    </xf>
    <xf numFmtId="0" fontId="60" fillId="0" borderId="43" xfId="642" applyFont="1" applyBorder="1" applyAlignment="1">
      <alignment horizontal="center" vertical="center"/>
    </xf>
    <xf numFmtId="0" fontId="7" fillId="0" borderId="41" xfId="642" applyFont="1" applyBorder="1" applyAlignment="1">
      <alignment horizontal="left" vertical="center"/>
    </xf>
    <xf numFmtId="3" fontId="7" fillId="0" borderId="60" xfId="530" applyNumberFormat="1" applyFont="1" applyBorder="1" applyAlignment="1">
      <alignment horizontal="center" vertical="center"/>
    </xf>
    <xf numFmtId="3" fontId="7" fillId="0" borderId="62" xfId="530" applyNumberFormat="1" applyFont="1" applyBorder="1" applyAlignment="1">
      <alignment horizontal="center" vertical="center"/>
    </xf>
    <xf numFmtId="0" fontId="55" fillId="0" borderId="43" xfId="642" applyFont="1" applyBorder="1" applyAlignment="1">
      <alignment horizontal="center" vertical="center"/>
    </xf>
    <xf numFmtId="0" fontId="7" fillId="0" borderId="43" xfId="642" applyFont="1" applyBorder="1" applyAlignment="1">
      <alignment horizontal="left" vertical="center"/>
    </xf>
    <xf numFmtId="3" fontId="7" fillId="0" borderId="10" xfId="530" applyNumberFormat="1" applyFont="1" applyBorder="1" applyAlignment="1">
      <alignment horizontal="center" vertical="center"/>
    </xf>
    <xf numFmtId="3" fontId="7" fillId="0" borderId="31" xfId="530" applyNumberFormat="1" applyFont="1" applyBorder="1" applyAlignment="1">
      <alignment horizontal="center" vertical="center"/>
    </xf>
    <xf numFmtId="3" fontId="7" fillId="0" borderId="10" xfId="530" applyNumberFormat="1" applyFont="1" applyFill="1" applyBorder="1" applyAlignment="1">
      <alignment horizontal="center" vertical="center"/>
    </xf>
    <xf numFmtId="0" fontId="60" fillId="0" borderId="43" xfId="642" applyFont="1" applyBorder="1" applyAlignment="1">
      <alignment horizontal="center" vertical="center" wrapText="1"/>
    </xf>
    <xf numFmtId="0" fontId="7" fillId="0" borderId="43" xfId="642" applyFont="1" applyBorder="1" applyAlignment="1">
      <alignment horizontal="left" vertical="center" wrapText="1"/>
    </xf>
    <xf numFmtId="3" fontId="7" fillId="0" borderId="10" xfId="530" applyNumberFormat="1" applyFont="1" applyBorder="1" applyAlignment="1">
      <alignment horizontal="center" vertical="center" wrapText="1"/>
    </xf>
    <xf numFmtId="3" fontId="7" fillId="0" borderId="63" xfId="530" applyNumberFormat="1" applyFont="1" applyBorder="1" applyAlignment="1">
      <alignment horizontal="center" vertical="center"/>
    </xf>
    <xf numFmtId="3" fontId="7" fillId="0" borderId="28" xfId="530" applyNumberFormat="1" applyFont="1" applyBorder="1" applyAlignment="1">
      <alignment horizontal="center" vertical="center"/>
    </xf>
    <xf numFmtId="3" fontId="7" fillId="0" borderId="64" xfId="530" applyNumberFormat="1" applyFont="1" applyBorder="1" applyAlignment="1">
      <alignment horizontal="center" vertical="center"/>
    </xf>
    <xf numFmtId="3" fontId="7" fillId="0" borderId="15" xfId="530" applyNumberFormat="1" applyFont="1" applyBorder="1" applyAlignment="1">
      <alignment horizontal="center" vertical="center"/>
    </xf>
    <xf numFmtId="3" fontId="7" fillId="0" borderId="58" xfId="530" applyNumberFormat="1" applyFont="1" applyFill="1" applyBorder="1" applyAlignment="1">
      <alignment horizontal="center" vertical="center" wrapText="1"/>
    </xf>
    <xf numFmtId="3" fontId="7" fillId="0" borderId="60" xfId="530" applyNumberFormat="1" applyFont="1" applyFill="1" applyBorder="1" applyAlignment="1">
      <alignment horizontal="center" vertical="center" wrapText="1"/>
    </xf>
    <xf numFmtId="3" fontId="7" fillId="0" borderId="30" xfId="530" applyNumberFormat="1" applyFont="1" applyFill="1" applyBorder="1" applyAlignment="1">
      <alignment horizontal="center" vertical="center" wrapText="1"/>
    </xf>
    <xf numFmtId="3" fontId="7" fillId="0" borderId="61" xfId="530" applyNumberFormat="1" applyFont="1" applyFill="1" applyBorder="1" applyAlignment="1">
      <alignment horizontal="center" vertical="center" wrapText="1"/>
    </xf>
    <xf numFmtId="0" fontId="7" fillId="0" borderId="45" xfId="642" applyFont="1" applyBorder="1" applyAlignment="1">
      <alignment horizontal="left" vertical="center"/>
    </xf>
    <xf numFmtId="0" fontId="7" fillId="0" borderId="37" xfId="530" applyFont="1" applyBorder="1" applyAlignment="1">
      <alignment horizontal="left" vertical="center"/>
    </xf>
    <xf numFmtId="0" fontId="55" fillId="0" borderId="37" xfId="642" applyFont="1" applyBorder="1" applyAlignment="1">
      <alignment horizontal="left" vertical="center"/>
    </xf>
    <xf numFmtId="3" fontId="7" fillId="0" borderId="37" xfId="530" applyNumberFormat="1" applyFont="1" applyBorder="1" applyAlignment="1">
      <alignment horizontal="center" vertical="center"/>
    </xf>
    <xf numFmtId="0" fontId="56" fillId="25" borderId="43" xfId="642" applyFont="1" applyFill="1" applyBorder="1" applyAlignment="1">
      <alignment horizontal="center" vertical="center"/>
    </xf>
    <xf numFmtId="0" fontId="56" fillId="0" borderId="0" xfId="642" applyFont="1" applyBorder="1"/>
    <xf numFmtId="0" fontId="56" fillId="0" borderId="0" xfId="642" applyFont="1"/>
    <xf numFmtId="0" fontId="36" fillId="25" borderId="12" xfId="530" applyFont="1" applyFill="1" applyBorder="1" applyAlignment="1">
      <alignment horizontal="left" vertical="center"/>
    </xf>
    <xf numFmtId="0" fontId="56" fillId="25" borderId="68" xfId="642" applyFont="1" applyFill="1" applyBorder="1" applyAlignment="1">
      <alignment horizontal="left" vertical="center"/>
    </xf>
    <xf numFmtId="0" fontId="56" fillId="25" borderId="40" xfId="642" applyFont="1" applyFill="1" applyBorder="1" applyAlignment="1">
      <alignment horizontal="left" vertical="center"/>
    </xf>
    <xf numFmtId="0" fontId="56" fillId="25" borderId="39" xfId="642" applyFont="1" applyFill="1" applyBorder="1" applyAlignment="1">
      <alignment horizontal="center" vertical="center"/>
    </xf>
    <xf numFmtId="3" fontId="36" fillId="25" borderId="80" xfId="642" applyNumberFormat="1" applyFont="1" applyFill="1" applyBorder="1" applyAlignment="1">
      <alignment horizontal="center" vertical="center"/>
    </xf>
    <xf numFmtId="3" fontId="36" fillId="25" borderId="104" xfId="642" applyNumberFormat="1" applyFont="1" applyFill="1" applyBorder="1" applyAlignment="1">
      <alignment horizontal="center" vertical="center"/>
    </xf>
    <xf numFmtId="3" fontId="36" fillId="25" borderId="50" xfId="642" applyNumberFormat="1" applyFont="1" applyFill="1" applyBorder="1" applyAlignment="1">
      <alignment horizontal="center" vertical="center"/>
    </xf>
    <xf numFmtId="0" fontId="7" fillId="0" borderId="29" xfId="642" applyFont="1" applyBorder="1" applyAlignment="1">
      <alignment horizontal="left" vertical="center"/>
    </xf>
    <xf numFmtId="3" fontId="7" fillId="0" borderId="66" xfId="530" applyNumberFormat="1" applyFont="1" applyBorder="1" applyAlignment="1">
      <alignment horizontal="center" vertical="center"/>
    </xf>
    <xf numFmtId="3" fontId="7" fillId="0" borderId="46" xfId="530" applyNumberFormat="1" applyFont="1" applyBorder="1" applyAlignment="1">
      <alignment horizontal="center" vertical="center"/>
    </xf>
    <xf numFmtId="3" fontId="7" fillId="0" borderId="38" xfId="530" applyNumberFormat="1" applyFont="1" applyBorder="1" applyAlignment="1">
      <alignment horizontal="center" vertical="center"/>
    </xf>
    <xf numFmtId="3" fontId="36" fillId="25" borderId="80" xfId="530" applyNumberFormat="1" applyFont="1" applyFill="1" applyBorder="1" applyAlignment="1">
      <alignment horizontal="center" vertical="center"/>
    </xf>
    <xf numFmtId="3" fontId="36" fillId="25" borderId="104" xfId="530" applyNumberFormat="1" applyFont="1" applyFill="1" applyBorder="1" applyAlignment="1">
      <alignment horizontal="center" vertical="center"/>
    </xf>
    <xf numFmtId="3" fontId="36" fillId="25" borderId="50" xfId="530" applyNumberFormat="1" applyFont="1" applyFill="1" applyBorder="1" applyAlignment="1">
      <alignment horizontal="center" vertical="center"/>
    </xf>
    <xf numFmtId="3" fontId="56" fillId="25" borderId="77" xfId="642" applyNumberFormat="1" applyFont="1" applyFill="1" applyBorder="1" applyAlignment="1">
      <alignment horizontal="center" vertical="center"/>
    </xf>
    <xf numFmtId="3" fontId="56" fillId="25" borderId="80" xfId="642" applyNumberFormat="1" applyFont="1" applyFill="1" applyBorder="1" applyAlignment="1">
      <alignment horizontal="center" vertical="center"/>
    </xf>
    <xf numFmtId="3" fontId="56" fillId="25" borderId="104" xfId="642" applyNumberFormat="1" applyFont="1" applyFill="1" applyBorder="1" applyAlignment="1">
      <alignment horizontal="center" vertical="center"/>
    </xf>
    <xf numFmtId="3" fontId="56" fillId="25" borderId="20" xfId="642" applyNumberFormat="1" applyFont="1" applyFill="1" applyBorder="1" applyAlignment="1">
      <alignment horizontal="center" vertical="center"/>
    </xf>
    <xf numFmtId="3" fontId="7" fillId="0" borderId="60" xfId="530" applyNumberFormat="1" applyFont="1" applyBorder="1" applyAlignment="1">
      <alignment horizontal="center" vertical="center" wrapText="1"/>
    </xf>
    <xf numFmtId="3" fontId="7" fillId="0" borderId="30" xfId="530" applyNumberFormat="1" applyFont="1" applyBorder="1" applyAlignment="1">
      <alignment horizontal="center" vertical="center" wrapText="1"/>
    </xf>
    <xf numFmtId="3" fontId="7" fillId="0" borderId="61" xfId="530" applyNumberFormat="1" applyFont="1" applyBorder="1" applyAlignment="1">
      <alignment horizontal="center" vertical="center" wrapText="1"/>
    </xf>
    <xf numFmtId="3" fontId="7" fillId="0" borderId="55" xfId="530" applyNumberFormat="1" applyFont="1" applyBorder="1" applyAlignment="1">
      <alignment horizontal="center" vertical="center" wrapText="1"/>
    </xf>
    <xf numFmtId="3" fontId="7" fillId="0" borderId="37" xfId="530" applyNumberFormat="1" applyFont="1" applyBorder="1" applyAlignment="1">
      <alignment horizontal="center" vertical="center" wrapText="1"/>
    </xf>
    <xf numFmtId="3" fontId="7" fillId="0" borderId="46" xfId="530" applyNumberFormat="1" applyFont="1" applyBorder="1" applyAlignment="1">
      <alignment horizontal="center" vertical="center" wrapText="1"/>
    </xf>
    <xf numFmtId="3" fontId="7" fillId="0" borderId="38" xfId="530" applyNumberFormat="1" applyFont="1" applyBorder="1" applyAlignment="1">
      <alignment horizontal="center" vertical="center" wrapText="1"/>
    </xf>
    <xf numFmtId="3" fontId="36" fillId="25" borderId="39" xfId="530" applyNumberFormat="1" applyFont="1" applyFill="1" applyBorder="1" applyAlignment="1">
      <alignment horizontal="center" vertical="center" wrapText="1"/>
    </xf>
    <xf numFmtId="3" fontId="36" fillId="25" borderId="40" xfId="530" applyNumberFormat="1" applyFont="1" applyFill="1" applyBorder="1" applyAlignment="1">
      <alignment horizontal="center" vertical="center" wrapText="1"/>
    </xf>
    <xf numFmtId="3" fontId="36" fillId="25" borderId="11" xfId="530" applyNumberFormat="1" applyFont="1" applyFill="1" applyBorder="1" applyAlignment="1">
      <alignment horizontal="center" vertical="center" wrapText="1"/>
    </xf>
    <xf numFmtId="0" fontId="7" fillId="0" borderId="58" xfId="642" applyFont="1" applyBorder="1" applyAlignment="1">
      <alignment horizontal="left" vertical="center"/>
    </xf>
    <xf numFmtId="3" fontId="7" fillId="0" borderId="62" xfId="642" applyNumberFormat="1" applyFont="1" applyBorder="1" applyAlignment="1">
      <alignment horizontal="center" vertical="center" wrapText="1"/>
    </xf>
    <xf numFmtId="3" fontId="7" fillId="0" borderId="66" xfId="642" applyNumberFormat="1" applyFont="1" applyBorder="1" applyAlignment="1">
      <alignment horizontal="center" vertical="center" wrapText="1"/>
    </xf>
    <xf numFmtId="3" fontId="7" fillId="0" borderId="30" xfId="642" applyNumberFormat="1" applyFont="1" applyBorder="1" applyAlignment="1">
      <alignment horizontal="center" vertical="center" wrapText="1"/>
    </xf>
    <xf numFmtId="3" fontId="7" fillId="0" borderId="61" xfId="642" applyNumberFormat="1" applyFont="1" applyBorder="1" applyAlignment="1">
      <alignment horizontal="center" vertical="center" wrapText="1"/>
    </xf>
    <xf numFmtId="0" fontId="7" fillId="0" borderId="10" xfId="642" applyFont="1" applyBorder="1" applyAlignment="1">
      <alignment horizontal="left" vertical="center"/>
    </xf>
    <xf numFmtId="3" fontId="7" fillId="0" borderId="31" xfId="642" applyNumberFormat="1" applyFont="1" applyBorder="1" applyAlignment="1">
      <alignment horizontal="center" vertical="center"/>
    </xf>
    <xf numFmtId="3" fontId="7" fillId="0" borderId="54" xfId="642" applyNumberFormat="1" applyFont="1" applyBorder="1" applyAlignment="1">
      <alignment horizontal="center" vertical="center"/>
    </xf>
    <xf numFmtId="3" fontId="7" fillId="0" borderId="31" xfId="642" applyNumberFormat="1" applyFont="1" applyBorder="1" applyAlignment="1">
      <alignment horizontal="center" vertical="center" wrapText="1"/>
    </xf>
    <xf numFmtId="3" fontId="7" fillId="0" borderId="54" xfId="642" applyNumberFormat="1" applyFont="1" applyBorder="1" applyAlignment="1">
      <alignment horizontal="center" vertical="center" wrapText="1"/>
    </xf>
    <xf numFmtId="3" fontId="7" fillId="0" borderId="44" xfId="642" applyNumberFormat="1" applyFont="1" applyBorder="1" applyAlignment="1">
      <alignment horizontal="center" vertical="center" wrapText="1"/>
    </xf>
    <xf numFmtId="3" fontId="7" fillId="0" borderId="13" xfId="642" applyNumberFormat="1" applyFont="1" applyBorder="1" applyAlignment="1">
      <alignment horizontal="center" vertical="center" wrapText="1"/>
    </xf>
    <xf numFmtId="3" fontId="7" fillId="0" borderId="53" xfId="642" applyNumberFormat="1" applyFont="1" applyBorder="1" applyAlignment="1">
      <alignment horizontal="center" vertical="center" wrapText="1"/>
    </xf>
    <xf numFmtId="0" fontId="7" fillId="0" borderId="28" xfId="642" applyFont="1" applyBorder="1" applyAlignment="1">
      <alignment horizontal="left" vertical="center"/>
    </xf>
    <xf numFmtId="3" fontId="7" fillId="0" borderId="103" xfId="642" applyNumberFormat="1" applyFont="1" applyBorder="1" applyAlignment="1">
      <alignment horizontal="center" vertical="center" wrapText="1"/>
    </xf>
    <xf numFmtId="3" fontId="7" fillId="0" borderId="57" xfId="642" applyNumberFormat="1" applyFont="1" applyBorder="1" applyAlignment="1">
      <alignment horizontal="center" vertical="center" wrapText="1"/>
    </xf>
    <xf numFmtId="3" fontId="7" fillId="0" borderId="64" xfId="642" applyNumberFormat="1" applyFont="1" applyBorder="1" applyAlignment="1">
      <alignment horizontal="center" vertical="center" wrapText="1"/>
    </xf>
    <xf numFmtId="3" fontId="7" fillId="0" borderId="15" xfId="642" applyNumberFormat="1" applyFont="1" applyBorder="1" applyAlignment="1">
      <alignment horizontal="center" vertical="center" wrapText="1"/>
    </xf>
    <xf numFmtId="3" fontId="55" fillId="0" borderId="63" xfId="642" applyNumberFormat="1" applyFont="1" applyBorder="1" applyAlignment="1">
      <alignment horizontal="center" vertical="center"/>
    </xf>
    <xf numFmtId="3" fontId="55" fillId="0" borderId="28" xfId="642" applyNumberFormat="1" applyFont="1" applyBorder="1" applyAlignment="1">
      <alignment horizontal="center" vertical="center"/>
    </xf>
    <xf numFmtId="3" fontId="55" fillId="0" borderId="64" xfId="642" applyNumberFormat="1" applyFont="1" applyBorder="1" applyAlignment="1">
      <alignment horizontal="center" vertical="center"/>
    </xf>
    <xf numFmtId="3" fontId="56" fillId="25" borderId="27" xfId="642" applyNumberFormat="1" applyFont="1" applyFill="1" applyBorder="1" applyAlignment="1">
      <alignment horizontal="center" vertical="center"/>
    </xf>
    <xf numFmtId="3" fontId="36" fillId="25" borderId="21" xfId="530" applyNumberFormat="1" applyFont="1" applyFill="1" applyBorder="1" applyAlignment="1">
      <alignment horizontal="center" vertical="center" wrapText="1"/>
    </xf>
    <xf numFmtId="0" fontId="7" fillId="0" borderId="56" xfId="642" applyFont="1" applyBorder="1" applyAlignment="1">
      <alignment horizontal="left" vertical="center"/>
    </xf>
    <xf numFmtId="3" fontId="7" fillId="0" borderId="55" xfId="530" applyNumberFormat="1" applyFont="1" applyBorder="1" applyAlignment="1">
      <alignment horizontal="center" vertical="center"/>
    </xf>
    <xf numFmtId="3" fontId="7" fillId="0" borderId="58" xfId="530" applyNumberFormat="1" applyFont="1" applyBorder="1" applyAlignment="1">
      <alignment horizontal="center" vertical="center" wrapText="1"/>
    </xf>
    <xf numFmtId="3" fontId="7" fillId="0" borderId="63" xfId="530" applyNumberFormat="1" applyFont="1" applyFill="1" applyBorder="1" applyAlignment="1">
      <alignment horizontal="center" vertical="center"/>
    </xf>
    <xf numFmtId="3" fontId="7" fillId="0" borderId="64" xfId="530" applyNumberFormat="1" applyFont="1" applyFill="1" applyBorder="1" applyAlignment="1">
      <alignment horizontal="center" vertical="center"/>
    </xf>
    <xf numFmtId="3" fontId="7" fillId="0" borderId="38" xfId="530" applyNumberFormat="1" applyFont="1" applyFill="1" applyBorder="1" applyAlignment="1">
      <alignment horizontal="center" vertical="center"/>
    </xf>
    <xf numFmtId="3" fontId="56" fillId="25" borderId="67" xfId="642" applyNumberFormat="1" applyFont="1" applyFill="1" applyBorder="1" applyAlignment="1">
      <alignment horizontal="center" vertical="center"/>
    </xf>
    <xf numFmtId="3" fontId="55" fillId="0" borderId="13" xfId="642" applyNumberFormat="1" applyFont="1" applyBorder="1" applyAlignment="1">
      <alignment horizontal="center" vertical="center"/>
    </xf>
    <xf numFmtId="0" fontId="60" fillId="0" borderId="43" xfId="642" applyFont="1" applyBorder="1" applyAlignment="1">
      <alignment vertical="center"/>
    </xf>
    <xf numFmtId="3" fontId="7" fillId="0" borderId="63" xfId="530" applyNumberFormat="1" applyFont="1" applyBorder="1" applyAlignment="1">
      <alignment horizontal="center" vertical="center" wrapText="1"/>
    </xf>
    <xf numFmtId="3" fontId="7" fillId="0" borderId="64" xfId="530" applyNumberFormat="1" applyFont="1" applyBorder="1" applyAlignment="1">
      <alignment horizontal="center" vertical="center" wrapText="1"/>
    </xf>
    <xf numFmtId="3" fontId="7" fillId="0" borderId="15" xfId="530" applyNumberFormat="1" applyFont="1" applyBorder="1" applyAlignment="1">
      <alignment horizontal="center" vertical="center" wrapText="1"/>
    </xf>
    <xf numFmtId="0" fontId="7" fillId="0" borderId="51" xfId="642" applyFont="1" applyBorder="1" applyAlignment="1">
      <alignment horizontal="left" vertical="center"/>
    </xf>
    <xf numFmtId="0" fontId="7" fillId="0" borderId="63" xfId="642" applyFont="1" applyBorder="1" applyAlignment="1">
      <alignment horizontal="left" vertical="center"/>
    </xf>
    <xf numFmtId="0" fontId="36" fillId="25" borderId="98" xfId="530" applyFont="1" applyFill="1" applyBorder="1" applyAlignment="1">
      <alignment vertical="center"/>
    </xf>
    <xf numFmtId="0" fontId="56" fillId="25" borderId="21" xfId="642" applyFont="1" applyFill="1" applyBorder="1" applyAlignment="1">
      <alignment horizontal="left" vertical="center"/>
    </xf>
    <xf numFmtId="0" fontId="36" fillId="25" borderId="17" xfId="530" applyFont="1" applyFill="1" applyBorder="1" applyAlignment="1">
      <alignment vertical="center"/>
    </xf>
    <xf numFmtId="0" fontId="36" fillId="25" borderId="77" xfId="530" applyFont="1" applyFill="1" applyBorder="1" applyAlignment="1">
      <alignment vertical="center"/>
    </xf>
    <xf numFmtId="3" fontId="36" fillId="25" borderId="77" xfId="530" applyNumberFormat="1" applyFont="1" applyFill="1" applyBorder="1" applyAlignment="1">
      <alignment horizontal="center" vertical="center"/>
    </xf>
    <xf numFmtId="3" fontId="56" fillId="25" borderId="11" xfId="642" applyNumberFormat="1" applyFont="1" applyFill="1" applyBorder="1" applyAlignment="1">
      <alignment horizontal="center" vertical="center"/>
    </xf>
    <xf numFmtId="3" fontId="7" fillId="0" borderId="55" xfId="530" applyNumberFormat="1" applyFont="1" applyFill="1" applyBorder="1" applyAlignment="1">
      <alignment horizontal="center" vertical="center"/>
    </xf>
    <xf numFmtId="3" fontId="7" fillId="0" borderId="37" xfId="530" applyNumberFormat="1" applyFont="1" applyFill="1" applyBorder="1" applyAlignment="1">
      <alignment horizontal="center" vertical="center"/>
    </xf>
    <xf numFmtId="3" fontId="7" fillId="0" borderId="46" xfId="530" applyNumberFormat="1" applyFont="1" applyFill="1" applyBorder="1" applyAlignment="1">
      <alignment horizontal="center" vertical="center"/>
    </xf>
    <xf numFmtId="3" fontId="36" fillId="25" borderId="77" xfId="642" applyNumberFormat="1" applyFont="1" applyFill="1" applyBorder="1" applyAlignment="1">
      <alignment horizontal="center" vertical="center"/>
    </xf>
    <xf numFmtId="0" fontId="56" fillId="25" borderId="69" xfId="642" applyFont="1" applyFill="1" applyBorder="1" applyAlignment="1">
      <alignment horizontal="center" vertical="center"/>
    </xf>
    <xf numFmtId="3" fontId="36" fillId="25" borderId="39" xfId="642" applyNumberFormat="1" applyFont="1" applyFill="1" applyBorder="1" applyAlignment="1">
      <alignment horizontal="center" vertical="center"/>
    </xf>
    <xf numFmtId="3" fontId="36" fillId="25" borderId="40" xfId="642" applyNumberFormat="1" applyFont="1" applyFill="1" applyBorder="1" applyAlignment="1">
      <alignment horizontal="center" vertical="center"/>
    </xf>
    <xf numFmtId="3" fontId="36" fillId="25" borderId="11" xfId="642" applyNumberFormat="1" applyFont="1" applyFill="1" applyBorder="1" applyAlignment="1">
      <alignment horizontal="center" vertical="center"/>
    </xf>
    <xf numFmtId="0" fontId="56" fillId="25" borderId="32" xfId="642" applyFont="1" applyFill="1" applyBorder="1" applyAlignment="1">
      <alignment horizontal="center" vertical="center"/>
    </xf>
    <xf numFmtId="3" fontId="56" fillId="25" borderId="50" xfId="642" applyNumberFormat="1" applyFont="1" applyFill="1" applyBorder="1" applyAlignment="1">
      <alignment horizontal="center" vertical="center"/>
    </xf>
    <xf numFmtId="0" fontId="61" fillId="0" borderId="0" xfId="642" applyFont="1"/>
    <xf numFmtId="0" fontId="36" fillId="0" borderId="0" xfId="642" applyFont="1" applyBorder="1" applyAlignment="1">
      <alignment horizontal="center"/>
    </xf>
    <xf numFmtId="0" fontId="34" fillId="0" borderId="0" xfId="642" applyFont="1" applyBorder="1" applyAlignment="1">
      <alignment horizontal="center" vertical="center"/>
    </xf>
    <xf numFmtId="0" fontId="45" fillId="0" borderId="0" xfId="644" applyFont="1" applyFill="1" applyAlignment="1">
      <alignment horizontal="right" vertical="center" wrapText="1"/>
    </xf>
    <xf numFmtId="164" fontId="34" fillId="0" borderId="0" xfId="647" applyNumberFormat="1" applyFont="1" applyFill="1" applyBorder="1" applyAlignment="1">
      <alignment horizontal="center" wrapText="1"/>
    </xf>
    <xf numFmtId="0" fontId="7" fillId="0" borderId="0" xfId="650" applyFont="1"/>
    <xf numFmtId="0" fontId="7" fillId="0" borderId="0" xfId="650" applyFont="1" applyFill="1" applyAlignment="1">
      <alignment wrapText="1"/>
    </xf>
    <xf numFmtId="0" fontId="36" fillId="25" borderId="45" xfId="650" applyFont="1" applyFill="1" applyBorder="1" applyAlignment="1">
      <alignment horizontal="center" vertical="center" wrapText="1"/>
    </xf>
    <xf numFmtId="0" fontId="36" fillId="25" borderId="37" xfId="650" applyFont="1" applyFill="1" applyBorder="1" applyAlignment="1">
      <alignment horizontal="center" vertical="center" wrapText="1"/>
    </xf>
    <xf numFmtId="0" fontId="36" fillId="25" borderId="33" xfId="650" applyFont="1" applyFill="1" applyBorder="1" applyAlignment="1">
      <alignment horizontal="center" vertical="center" wrapText="1"/>
    </xf>
    <xf numFmtId="0" fontId="36" fillId="25" borderId="38" xfId="650" applyFont="1" applyFill="1" applyBorder="1" applyAlignment="1">
      <alignment horizontal="center" vertical="center" wrapText="1"/>
    </xf>
    <xf numFmtId="0" fontId="7" fillId="0" borderId="34" xfId="650" applyFont="1" applyBorder="1" applyAlignment="1">
      <alignment vertical="center" wrapText="1"/>
    </xf>
    <xf numFmtId="0" fontId="7" fillId="0" borderId="26" xfId="650" applyFont="1" applyBorder="1" applyAlignment="1">
      <alignment vertical="center" wrapText="1"/>
    </xf>
    <xf numFmtId="0" fontId="36" fillId="0" borderId="26" xfId="650" applyFont="1" applyBorder="1" applyAlignment="1">
      <alignment vertical="center" wrapText="1"/>
    </xf>
    <xf numFmtId="3" fontId="36" fillId="0" borderId="16" xfId="648" applyNumberFormat="1" applyFont="1" applyBorder="1" applyAlignment="1">
      <alignment horizontal="right" vertical="center" wrapText="1"/>
    </xf>
    <xf numFmtId="3" fontId="36" fillId="0" borderId="36" xfId="648" applyNumberFormat="1" applyFont="1" applyBorder="1" applyAlignment="1">
      <alignment horizontal="right" vertical="center" wrapText="1"/>
    </xf>
    <xf numFmtId="3" fontId="36" fillId="0" borderId="37" xfId="648" applyNumberFormat="1" applyFont="1" applyBorder="1" applyAlignment="1">
      <alignment horizontal="right" vertical="center" wrapText="1"/>
    </xf>
    <xf numFmtId="3" fontId="36" fillId="0" borderId="38" xfId="648" applyNumberFormat="1" applyFont="1" applyBorder="1" applyAlignment="1">
      <alignment horizontal="right" vertical="center" wrapText="1"/>
    </xf>
    <xf numFmtId="3" fontId="36" fillId="0" borderId="45" xfId="648" applyNumberFormat="1" applyFont="1" applyBorder="1" applyAlignment="1">
      <alignment horizontal="right" vertical="center" wrapText="1"/>
    </xf>
    <xf numFmtId="3" fontId="36" fillId="0" borderId="55" xfId="648" applyNumberFormat="1" applyFont="1" applyBorder="1" applyAlignment="1">
      <alignment horizontal="right" vertical="center" wrapText="1"/>
    </xf>
    <xf numFmtId="3" fontId="7" fillId="0" borderId="34" xfId="648" applyNumberFormat="1" applyFont="1" applyBorder="1" applyAlignment="1">
      <alignment horizontal="right" vertical="center" wrapText="1"/>
    </xf>
    <xf numFmtId="3" fontId="7" fillId="0" borderId="96" xfId="648" applyNumberFormat="1" applyFont="1" applyBorder="1" applyAlignment="1">
      <alignment wrapText="1"/>
    </xf>
    <xf numFmtId="3" fontId="7" fillId="0" borderId="0" xfId="648" applyNumberFormat="1" applyFont="1" applyBorder="1" applyAlignment="1">
      <alignment wrapText="1"/>
    </xf>
    <xf numFmtId="3" fontId="7" fillId="0" borderId="97" xfId="648" applyNumberFormat="1" applyFont="1" applyBorder="1" applyAlignment="1">
      <alignment wrapText="1"/>
    </xf>
    <xf numFmtId="0" fontId="7" fillId="0" borderId="27" xfId="650" applyFont="1" applyBorder="1" applyAlignment="1">
      <alignment vertical="center" wrapText="1"/>
    </xf>
    <xf numFmtId="3" fontId="7" fillId="0" borderId="16" xfId="648" applyNumberFormat="1" applyFont="1" applyBorder="1" applyAlignment="1">
      <alignment horizontal="right" vertical="center" wrapText="1"/>
    </xf>
    <xf numFmtId="0" fontId="36" fillId="0" borderId="32" xfId="650" applyFont="1" applyBorder="1" applyAlignment="1">
      <alignment vertical="center" wrapText="1"/>
    </xf>
    <xf numFmtId="3" fontId="36" fillId="0" borderId="98" xfId="648" applyNumberFormat="1" applyFont="1" applyBorder="1" applyAlignment="1">
      <alignment wrapText="1"/>
    </xf>
    <xf numFmtId="3" fontId="36" fillId="0" borderId="17" xfId="648" applyNumberFormat="1" applyFont="1" applyBorder="1" applyAlignment="1">
      <alignment wrapText="1"/>
    </xf>
    <xf numFmtId="3" fontId="36" fillId="0" borderId="50" xfId="648" applyNumberFormat="1" applyFont="1" applyBorder="1" applyAlignment="1">
      <alignment wrapText="1"/>
    </xf>
    <xf numFmtId="3" fontId="7" fillId="0" borderId="51" xfId="648" applyNumberFormat="1" applyFont="1" applyBorder="1" applyAlignment="1">
      <alignment horizontal="right" vertical="center" wrapText="1"/>
    </xf>
    <xf numFmtId="0" fontId="7" fillId="0" borderId="0" xfId="650" applyFont="1" applyBorder="1" applyAlignment="1">
      <alignment vertical="center" wrapText="1"/>
    </xf>
    <xf numFmtId="3" fontId="36" fillId="0" borderId="96" xfId="648" applyNumberFormat="1" applyFont="1" applyBorder="1" applyAlignment="1">
      <alignment wrapText="1"/>
    </xf>
    <xf numFmtId="3" fontId="36" fillId="0" borderId="0" xfId="648" applyNumberFormat="1" applyFont="1" applyBorder="1" applyAlignment="1">
      <alignment wrapText="1"/>
    </xf>
    <xf numFmtId="3" fontId="36" fillId="0" borderId="97" xfId="648" applyNumberFormat="1" applyFont="1" applyBorder="1" applyAlignment="1">
      <alignment wrapText="1"/>
    </xf>
    <xf numFmtId="3" fontId="7" fillId="0" borderId="41" xfId="648" applyNumberFormat="1" applyFont="1" applyBorder="1" applyAlignment="1">
      <alignment vertical="center" wrapText="1"/>
    </xf>
    <xf numFmtId="3" fontId="7" fillId="0" borderId="24" xfId="648" applyNumberFormat="1" applyFont="1" applyBorder="1" applyAlignment="1">
      <alignment vertical="center" wrapText="1"/>
    </xf>
    <xf numFmtId="3" fontId="7" fillId="0" borderId="52" xfId="648" applyNumberFormat="1" applyFont="1" applyBorder="1" applyAlignment="1">
      <alignment vertical="center" wrapText="1"/>
    </xf>
    <xf numFmtId="3" fontId="7" fillId="0" borderId="42" xfId="648" applyNumberFormat="1" applyFont="1" applyBorder="1" applyAlignment="1">
      <alignment vertical="center" wrapText="1"/>
    </xf>
    <xf numFmtId="164" fontId="7" fillId="0" borderId="43" xfId="647" applyNumberFormat="1" applyFont="1" applyBorder="1" applyAlignment="1">
      <alignment horizontal="right" wrapText="1"/>
    </xf>
    <xf numFmtId="0" fontId="7" fillId="0" borderId="32" xfId="650" applyFont="1" applyBorder="1" applyAlignment="1">
      <alignment vertical="center" wrapText="1"/>
    </xf>
    <xf numFmtId="0" fontId="45" fillId="0" borderId="0" xfId="650" applyFont="1" applyFill="1" applyAlignment="1">
      <alignment horizontal="right" vertical="center" wrapText="1"/>
    </xf>
    <xf numFmtId="0" fontId="36" fillId="0" borderId="0" xfId="650" applyFont="1"/>
    <xf numFmtId="0" fontId="36" fillId="0" borderId="50" xfId="650" applyFont="1" applyBorder="1"/>
    <xf numFmtId="169" fontId="36" fillId="0" borderId="22" xfId="650" quotePrefix="1" applyNumberFormat="1" applyFont="1" applyBorder="1" applyAlignment="1">
      <alignment horizontal="center"/>
    </xf>
    <xf numFmtId="169" fontId="36" fillId="0" borderId="19" xfId="650" quotePrefix="1" applyNumberFormat="1" applyFont="1" applyBorder="1" applyAlignment="1">
      <alignment horizontal="center"/>
    </xf>
    <xf numFmtId="169" fontId="36" fillId="0" borderId="12" xfId="650" quotePrefix="1" applyNumberFormat="1" applyFont="1" applyBorder="1" applyAlignment="1">
      <alignment horizontal="center"/>
    </xf>
    <xf numFmtId="0" fontId="36" fillId="0" borderId="11" xfId="650" applyFont="1" applyFill="1" applyBorder="1"/>
    <xf numFmtId="0" fontId="51" fillId="0" borderId="0" xfId="650" applyFont="1"/>
    <xf numFmtId="0" fontId="51" fillId="0" borderId="0" xfId="650" applyFont="1" applyBorder="1"/>
    <xf numFmtId="3" fontId="51" fillId="0" borderId="101" xfId="650" applyNumberFormat="1" applyFont="1" applyBorder="1"/>
    <xf numFmtId="3" fontId="51" fillId="0" borderId="96" xfId="650" applyNumberFormat="1" applyFont="1" applyBorder="1"/>
    <xf numFmtId="3" fontId="51" fillId="0" borderId="79" xfId="650" applyNumberFormat="1" applyFont="1" applyBorder="1"/>
    <xf numFmtId="3" fontId="51" fillId="0" borderId="98" xfId="650" applyNumberFormat="1" applyFont="1" applyBorder="1"/>
    <xf numFmtId="3" fontId="43" fillId="0" borderId="22" xfId="650" applyNumberFormat="1" applyFont="1" applyBorder="1"/>
    <xf numFmtId="3" fontId="43" fillId="0" borderId="19" xfId="650" applyNumberFormat="1" applyFont="1" applyBorder="1"/>
    <xf numFmtId="3" fontId="43" fillId="0" borderId="12" xfId="650" applyNumberFormat="1" applyFont="1" applyBorder="1"/>
    <xf numFmtId="0" fontId="43" fillId="0" borderId="0" xfId="650" applyFont="1" applyAlignment="1">
      <alignment horizontal="right"/>
    </xf>
    <xf numFmtId="0" fontId="43" fillId="0" borderId="0" xfId="650" applyFont="1" applyAlignment="1">
      <alignment horizontal="right" vertical="center" wrapText="1"/>
    </xf>
    <xf numFmtId="0" fontId="62" fillId="31" borderId="0" xfId="650" applyFont="1" applyFill="1" applyAlignment="1">
      <alignment vertical="center" wrapText="1"/>
    </xf>
    <xf numFmtId="0" fontId="62" fillId="31" borderId="47" xfId="650" applyFont="1" applyFill="1" applyBorder="1" applyAlignment="1">
      <alignment vertical="center" wrapText="1"/>
    </xf>
    <xf numFmtId="0" fontId="62" fillId="0" borderId="0" xfId="650" applyFont="1" applyAlignment="1">
      <alignment vertical="center" wrapText="1"/>
    </xf>
    <xf numFmtId="0" fontId="58" fillId="31" borderId="0" xfId="650" applyFont="1" applyFill="1" applyBorder="1" applyAlignment="1">
      <alignment horizontal="center" vertical="center" wrapText="1"/>
    </xf>
    <xf numFmtId="3" fontId="58" fillId="31" borderId="0" xfId="650" applyNumberFormat="1" applyFont="1" applyFill="1" applyBorder="1" applyAlignment="1">
      <alignment horizontal="center" vertical="center" wrapText="1"/>
    </xf>
    <xf numFmtId="164" fontId="58" fillId="31" borderId="0" xfId="651" applyNumberFormat="1" applyFont="1" applyFill="1" applyBorder="1" applyAlignment="1">
      <alignment horizontal="center" vertical="center" wrapText="1"/>
    </xf>
    <xf numFmtId="164" fontId="58" fillId="31" borderId="0" xfId="650" applyNumberFormat="1" applyFont="1" applyFill="1" applyBorder="1" applyAlignment="1">
      <alignment horizontal="center" vertical="center" wrapText="1"/>
    </xf>
    <xf numFmtId="164" fontId="58" fillId="31" borderId="0" xfId="647" applyNumberFormat="1" applyFont="1" applyFill="1" applyBorder="1" applyAlignment="1">
      <alignment horizontal="center" vertical="center" wrapText="1"/>
    </xf>
    <xf numFmtId="167" fontId="58" fillId="31" borderId="0" xfId="652" applyNumberFormat="1" applyFont="1" applyFill="1" applyBorder="1" applyAlignment="1">
      <alignment horizontal="center" vertical="center" wrapText="1"/>
    </xf>
    <xf numFmtId="0" fontId="54" fillId="0" borderId="53" xfId="650" applyFont="1" applyBorder="1" applyAlignment="1">
      <alignment horizontal="center" vertical="center" wrapText="1"/>
    </xf>
    <xf numFmtId="0" fontId="54" fillId="0" borderId="10" xfId="650" applyFont="1" applyBorder="1" applyAlignment="1">
      <alignment horizontal="center" vertical="center" wrapText="1"/>
    </xf>
    <xf numFmtId="0" fontId="54" fillId="0" borderId="44" xfId="650" applyFont="1" applyBorder="1" applyAlignment="1">
      <alignment horizontal="center" vertical="center" wrapText="1"/>
    </xf>
    <xf numFmtId="0" fontId="54" fillId="27" borderId="105" xfId="650" applyFont="1" applyFill="1" applyBorder="1" applyAlignment="1">
      <alignment vertical="center" wrapText="1"/>
    </xf>
    <xf numFmtId="3" fontId="54" fillId="27" borderId="106" xfId="650" applyNumberFormat="1" applyFont="1" applyFill="1" applyBorder="1" applyAlignment="1">
      <alignment horizontal="center" vertical="center" wrapText="1"/>
    </xf>
    <xf numFmtId="3" fontId="54" fillId="27" borderId="107" xfId="650" applyNumberFormat="1" applyFont="1" applyFill="1" applyBorder="1" applyAlignment="1">
      <alignment horizontal="center" vertical="center" wrapText="1"/>
    </xf>
    <xf numFmtId="3" fontId="54" fillId="27" borderId="108" xfId="650" applyNumberFormat="1" applyFont="1" applyFill="1" applyBorder="1" applyAlignment="1">
      <alignment horizontal="center" vertical="center" wrapText="1"/>
    </xf>
    <xf numFmtId="164" fontId="54" fillId="27" borderId="106" xfId="651" applyNumberFormat="1" applyFont="1" applyFill="1" applyBorder="1" applyAlignment="1">
      <alignment horizontal="center" vertical="center" wrapText="1"/>
    </xf>
    <xf numFmtId="164" fontId="54" fillId="27" borderId="107" xfId="650" applyNumberFormat="1" applyFont="1" applyFill="1" applyBorder="1" applyAlignment="1">
      <alignment horizontal="center" vertical="center" wrapText="1"/>
    </xf>
    <xf numFmtId="164" fontId="54" fillId="27" borderId="107" xfId="647" applyNumberFormat="1" applyFont="1" applyFill="1" applyBorder="1" applyAlignment="1">
      <alignment horizontal="center" vertical="center" wrapText="1"/>
    </xf>
    <xf numFmtId="164" fontId="54" fillId="27" borderId="108" xfId="647" applyNumberFormat="1" applyFont="1" applyFill="1" applyBorder="1" applyAlignment="1">
      <alignment horizontal="center" vertical="center" wrapText="1"/>
    </xf>
    <xf numFmtId="0" fontId="54" fillId="27" borderId="109" xfId="650" applyFont="1" applyFill="1" applyBorder="1" applyAlignment="1">
      <alignment vertical="center" wrapText="1"/>
    </xf>
    <xf numFmtId="3" fontId="54" fillId="27" borderId="110" xfId="650" applyNumberFormat="1" applyFont="1" applyFill="1" applyBorder="1" applyAlignment="1">
      <alignment horizontal="center" vertical="center" wrapText="1"/>
    </xf>
    <xf numFmtId="3" fontId="54" fillId="27" borderId="111" xfId="650" applyNumberFormat="1" applyFont="1" applyFill="1" applyBorder="1" applyAlignment="1">
      <alignment horizontal="center" vertical="center" wrapText="1"/>
    </xf>
    <xf numFmtId="3" fontId="54" fillId="27" borderId="112" xfId="650" applyNumberFormat="1" applyFont="1" applyFill="1" applyBorder="1" applyAlignment="1">
      <alignment horizontal="center" vertical="center" wrapText="1"/>
    </xf>
    <xf numFmtId="164" fontId="54" fillId="27" borderId="110" xfId="651" applyNumberFormat="1" applyFont="1" applyFill="1" applyBorder="1" applyAlignment="1">
      <alignment horizontal="center" vertical="center" wrapText="1"/>
    </xf>
    <xf numFmtId="164" fontId="54" fillId="27" borderId="111" xfId="650" applyNumberFormat="1" applyFont="1" applyFill="1" applyBorder="1" applyAlignment="1">
      <alignment horizontal="center" vertical="center" wrapText="1"/>
    </xf>
    <xf numFmtId="164" fontId="54" fillId="27" borderId="112" xfId="650" applyNumberFormat="1" applyFont="1" applyFill="1" applyBorder="1" applyAlignment="1">
      <alignment horizontal="center" vertical="center" wrapText="1"/>
    </xf>
    <xf numFmtId="0" fontId="53" fillId="0" borderId="69" xfId="650" applyFont="1" applyBorder="1" applyAlignment="1">
      <alignment horizontal="right" vertical="center" wrapText="1"/>
    </xf>
    <xf numFmtId="3" fontId="53" fillId="0" borderId="58" xfId="650" applyNumberFormat="1" applyFont="1" applyBorder="1" applyAlignment="1">
      <alignment horizontal="right" vertical="center" wrapText="1"/>
    </xf>
    <xf numFmtId="3" fontId="53" fillId="0" borderId="60" xfId="650" applyNumberFormat="1" applyFont="1" applyBorder="1" applyAlignment="1">
      <alignment vertical="center" wrapText="1"/>
    </xf>
    <xf numFmtId="3" fontId="53" fillId="0" borderId="60" xfId="650" applyNumberFormat="1" applyFont="1" applyBorder="1" applyAlignment="1">
      <alignment horizontal="right" vertical="center" wrapText="1"/>
    </xf>
    <xf numFmtId="3" fontId="53" fillId="0" borderId="30" xfId="650" applyNumberFormat="1" applyFont="1" applyBorder="1" applyAlignment="1">
      <alignment horizontal="right" vertical="center" wrapText="1"/>
    </xf>
    <xf numFmtId="164" fontId="53" fillId="0" borderId="58" xfId="651" applyNumberFormat="1" applyFont="1" applyBorder="1" applyAlignment="1">
      <alignment horizontal="right" vertical="center" wrapText="1"/>
    </xf>
    <xf numFmtId="164" fontId="53" fillId="0" borderId="60" xfId="647" applyNumberFormat="1" applyFont="1" applyBorder="1" applyAlignment="1">
      <alignment vertical="center" wrapText="1"/>
    </xf>
    <xf numFmtId="164" fontId="53" fillId="0" borderId="60" xfId="647" applyNumberFormat="1" applyFont="1" applyBorder="1" applyAlignment="1">
      <alignment horizontal="right" vertical="center" wrapText="1"/>
    </xf>
    <xf numFmtId="164" fontId="53" fillId="0" borderId="30" xfId="647" applyNumberFormat="1" applyFont="1" applyBorder="1" applyAlignment="1">
      <alignment horizontal="right" vertical="center" wrapText="1"/>
    </xf>
    <xf numFmtId="3" fontId="53" fillId="0" borderId="30" xfId="650" applyNumberFormat="1" applyFont="1" applyBorder="1" applyAlignment="1">
      <alignment vertical="center" wrapText="1"/>
    </xf>
    <xf numFmtId="0" fontId="53" fillId="0" borderId="26" xfId="650" applyFont="1" applyBorder="1" applyAlignment="1">
      <alignment horizontal="right" vertical="center" wrapText="1"/>
    </xf>
    <xf numFmtId="3" fontId="53" fillId="0" borderId="10" xfId="650" applyNumberFormat="1" applyFont="1" applyBorder="1" applyAlignment="1">
      <alignment vertical="center" wrapText="1"/>
    </xf>
    <xf numFmtId="3" fontId="53" fillId="0" borderId="10" xfId="650" applyNumberFormat="1" applyFont="1" applyBorder="1" applyAlignment="1">
      <alignment horizontal="right" vertical="center" wrapText="1"/>
    </xf>
    <xf numFmtId="164" fontId="53" fillId="0" borderId="10" xfId="647" applyNumberFormat="1" applyFont="1" applyBorder="1" applyAlignment="1">
      <alignment vertical="center" wrapText="1"/>
    </xf>
    <xf numFmtId="164" fontId="53" fillId="0" borderId="10" xfId="647" applyNumberFormat="1" applyFont="1" applyBorder="1" applyAlignment="1">
      <alignment horizontal="right" vertical="center" wrapText="1"/>
    </xf>
    <xf numFmtId="3" fontId="53" fillId="0" borderId="28" xfId="650" applyNumberFormat="1" applyFont="1" applyBorder="1" applyAlignment="1">
      <alignment vertical="center" wrapText="1"/>
    </xf>
    <xf numFmtId="3" fontId="53" fillId="0" borderId="28" xfId="650" applyNumberFormat="1" applyFont="1" applyBorder="1" applyAlignment="1">
      <alignment horizontal="right" vertical="center" wrapText="1"/>
    </xf>
    <xf numFmtId="164" fontId="53" fillId="0" borderId="28" xfId="647" applyNumberFormat="1" applyFont="1" applyBorder="1" applyAlignment="1">
      <alignment vertical="center" wrapText="1"/>
    </xf>
    <xf numFmtId="164" fontId="53" fillId="0" borderId="28" xfId="647" applyNumberFormat="1" applyFont="1" applyBorder="1" applyAlignment="1">
      <alignment horizontal="right" vertical="center" wrapText="1"/>
    </xf>
    <xf numFmtId="0" fontId="54" fillId="32" borderId="109" xfId="650" applyFont="1" applyFill="1" applyBorder="1" applyAlignment="1">
      <alignment vertical="center" wrapText="1"/>
    </xf>
    <xf numFmtId="164" fontId="54" fillId="27" borderId="111" xfId="647" applyNumberFormat="1" applyFont="1" applyFill="1" applyBorder="1" applyAlignment="1">
      <alignment horizontal="center" vertical="center" wrapText="1"/>
    </xf>
    <xf numFmtId="164" fontId="54" fillId="27" borderId="112" xfId="647" applyNumberFormat="1" applyFont="1" applyFill="1" applyBorder="1" applyAlignment="1">
      <alignment horizontal="center" vertical="center" wrapText="1"/>
    </xf>
    <xf numFmtId="0" fontId="54" fillId="27" borderId="113" xfId="650" applyFont="1" applyFill="1" applyBorder="1" applyAlignment="1">
      <alignment horizontal="center" vertical="center" wrapText="1"/>
    </xf>
    <xf numFmtId="3" fontId="54" fillId="27" borderId="88" xfId="650" applyNumberFormat="1" applyFont="1" applyFill="1" applyBorder="1" applyAlignment="1">
      <alignment horizontal="center" vertical="center" wrapText="1"/>
    </xf>
    <xf numFmtId="3" fontId="54" fillId="27" borderId="87" xfId="650" applyNumberFormat="1" applyFont="1" applyFill="1" applyBorder="1" applyAlignment="1">
      <alignment horizontal="center" vertical="center" wrapText="1"/>
    </xf>
    <xf numFmtId="3" fontId="54" fillId="27" borderId="114" xfId="650" applyNumberFormat="1" applyFont="1" applyFill="1" applyBorder="1" applyAlignment="1">
      <alignment horizontal="center" vertical="center" wrapText="1"/>
    </xf>
    <xf numFmtId="164" fontId="54" fillId="27" borderId="88" xfId="651" applyNumberFormat="1" applyFont="1" applyFill="1" applyBorder="1" applyAlignment="1">
      <alignment horizontal="center" vertical="center" wrapText="1"/>
    </xf>
    <xf numFmtId="164" fontId="54" fillId="27" borderId="87" xfId="650" applyNumberFormat="1" applyFont="1" applyFill="1" applyBorder="1" applyAlignment="1">
      <alignment horizontal="center" vertical="center" wrapText="1"/>
    </xf>
    <xf numFmtId="164" fontId="54" fillId="27" borderId="87" xfId="647" applyNumberFormat="1" applyFont="1" applyFill="1" applyBorder="1" applyAlignment="1">
      <alignment horizontal="center" vertical="center" wrapText="1"/>
    </xf>
    <xf numFmtId="164" fontId="54" fillId="27" borderId="114" xfId="647" applyNumberFormat="1" applyFont="1" applyFill="1" applyBorder="1" applyAlignment="1">
      <alignment horizontal="center" vertical="center" wrapText="1"/>
    </xf>
    <xf numFmtId="167" fontId="51" fillId="0" borderId="10" xfId="652" applyNumberFormat="1" applyFont="1" applyBorder="1"/>
    <xf numFmtId="167" fontId="51" fillId="0" borderId="54" xfId="652" applyNumberFormat="1" applyFont="1" applyBorder="1"/>
    <xf numFmtId="167" fontId="43" fillId="33" borderId="54" xfId="650" applyNumberFormat="1" applyFont="1" applyFill="1" applyBorder="1"/>
    <xf numFmtId="167" fontId="43" fillId="33" borderId="10" xfId="650" applyNumberFormat="1" applyFont="1" applyFill="1" applyBorder="1"/>
    <xf numFmtId="0" fontId="51" fillId="31" borderId="0" xfId="650" applyFont="1" applyFill="1" applyBorder="1"/>
    <xf numFmtId="0" fontId="36" fillId="31" borderId="0" xfId="653" applyFont="1" applyFill="1" applyBorder="1" applyAlignment="1">
      <alignment vertical="center" wrapText="1"/>
    </xf>
    <xf numFmtId="167" fontId="43" fillId="31" borderId="0" xfId="650" applyNumberFormat="1" applyFont="1" applyFill="1" applyBorder="1"/>
    <xf numFmtId="0" fontId="51" fillId="0" borderId="0" xfId="650" applyFont="1" applyFill="1"/>
    <xf numFmtId="0" fontId="51" fillId="0" borderId="0" xfId="650" applyFont="1" applyAlignment="1"/>
    <xf numFmtId="0" fontId="43" fillId="33" borderId="10" xfId="650" applyFont="1" applyFill="1" applyBorder="1" applyAlignment="1">
      <alignment horizontal="center" vertical="center" wrapText="1"/>
    </xf>
    <xf numFmtId="0" fontId="43" fillId="33" borderId="54" xfId="650" applyFont="1" applyFill="1" applyBorder="1" applyAlignment="1">
      <alignment horizontal="center" vertical="center" wrapText="1"/>
    </xf>
    <xf numFmtId="0" fontId="7" fillId="33" borderId="53" xfId="653" applyFont="1" applyFill="1" applyBorder="1" applyAlignment="1">
      <alignment horizontal="left" vertical="center" wrapText="1"/>
    </xf>
    <xf numFmtId="0" fontId="36" fillId="33" borderId="53" xfId="653" applyFont="1" applyFill="1" applyBorder="1" applyAlignment="1">
      <alignment horizontal="left" vertical="center" wrapText="1"/>
    </xf>
    <xf numFmtId="0" fontId="62" fillId="0" borderId="0" xfId="642" applyFont="1"/>
    <xf numFmtId="0" fontId="34" fillId="0" borderId="0" xfId="654" applyFont="1" applyAlignment="1">
      <alignment horizontal="center" vertical="center" wrapText="1"/>
    </xf>
    <xf numFmtId="0" fontId="36" fillId="0" borderId="0" xfId="654" applyFont="1" applyAlignment="1">
      <alignment horizontal="right" vertical="center" wrapText="1"/>
    </xf>
    <xf numFmtId="0" fontId="63" fillId="0" borderId="21" xfId="642" applyFont="1" applyBorder="1" applyAlignment="1">
      <alignment horizontal="center" vertical="center" wrapText="1"/>
    </xf>
    <xf numFmtId="0" fontId="63" fillId="0" borderId="40" xfId="642" applyFont="1" applyBorder="1" applyAlignment="1">
      <alignment horizontal="center" vertical="center" wrapText="1"/>
    </xf>
    <xf numFmtId="0" fontId="55" fillId="0" borderId="29" xfId="642" applyFont="1" applyBorder="1" applyAlignment="1">
      <alignment horizontal="left" vertical="center" wrapText="1"/>
    </xf>
    <xf numFmtId="0" fontId="55" fillId="0" borderId="43" xfId="642" applyFont="1" applyBorder="1" applyAlignment="1">
      <alignment horizontal="left" vertical="center" wrapText="1"/>
    </xf>
    <xf numFmtId="0" fontId="55" fillId="0" borderId="45" xfId="642" applyFont="1" applyBorder="1" applyAlignment="1">
      <alignment horizontal="left" vertical="center" wrapText="1"/>
    </xf>
    <xf numFmtId="0" fontId="63" fillId="0" borderId="68" xfId="642" applyFont="1" applyBorder="1" applyAlignment="1">
      <alignment horizontal="center" vertical="center" wrapText="1"/>
    </xf>
    <xf numFmtId="0" fontId="64" fillId="0" borderId="60" xfId="642" applyFont="1" applyBorder="1" applyAlignment="1">
      <alignment horizontal="center" vertical="center" wrapText="1"/>
    </xf>
    <xf numFmtId="0" fontId="64" fillId="0" borderId="30" xfId="642" applyFont="1" applyBorder="1" applyAlignment="1">
      <alignment horizontal="center" vertical="center" wrapText="1"/>
    </xf>
    <xf numFmtId="0" fontId="64" fillId="0" borderId="10" xfId="642" applyFont="1" applyBorder="1" applyAlignment="1">
      <alignment horizontal="center" vertical="center" wrapText="1"/>
    </xf>
    <xf numFmtId="0" fontId="64" fillId="0" borderId="44" xfId="642" applyFont="1" applyBorder="1" applyAlignment="1">
      <alignment horizontal="center" vertical="center" wrapText="1"/>
    </xf>
    <xf numFmtId="0" fontId="63" fillId="0" borderId="44" xfId="642" applyFont="1" applyBorder="1" applyAlignment="1">
      <alignment horizontal="center" vertical="center" wrapText="1"/>
    </xf>
    <xf numFmtId="0" fontId="64" fillId="0" borderId="37" xfId="642" applyFont="1" applyBorder="1" applyAlignment="1">
      <alignment horizontal="center" vertical="center" wrapText="1"/>
    </xf>
    <xf numFmtId="0" fontId="64" fillId="0" borderId="46" xfId="642" applyFont="1" applyBorder="1" applyAlignment="1">
      <alignment horizontal="center" vertical="center" wrapText="1"/>
    </xf>
    <xf numFmtId="0" fontId="7" fillId="0" borderId="0" xfId="530" applyFont="1"/>
    <xf numFmtId="0" fontId="43" fillId="31" borderId="0" xfId="655" applyFont="1" applyFill="1" applyAlignment="1">
      <alignment horizontal="right" wrapText="1"/>
    </xf>
    <xf numFmtId="0" fontId="36" fillId="0" borderId="0" xfId="530" applyFont="1" applyAlignment="1">
      <alignment horizontal="right"/>
    </xf>
    <xf numFmtId="0" fontId="43" fillId="31" borderId="0" xfId="655" applyFont="1" applyFill="1" applyAlignment="1">
      <alignment vertical="center" wrapText="1"/>
    </xf>
    <xf numFmtId="0" fontId="43" fillId="0" borderId="11" xfId="530" applyFont="1" applyBorder="1" applyAlignment="1">
      <alignment horizontal="center" vertical="center" wrapText="1"/>
    </xf>
    <xf numFmtId="0" fontId="43" fillId="31" borderId="19" xfId="530" applyFont="1" applyFill="1" applyBorder="1" applyAlignment="1">
      <alignment horizontal="center" vertical="center" wrapText="1"/>
    </xf>
    <xf numFmtId="0" fontId="43" fillId="0" borderId="19" xfId="530" applyFont="1" applyFill="1" applyBorder="1" applyAlignment="1">
      <alignment horizontal="center" vertical="center" wrapText="1"/>
    </xf>
    <xf numFmtId="0" fontId="51" fillId="31" borderId="97" xfId="530" applyFont="1" applyFill="1" applyBorder="1" applyAlignment="1">
      <alignment horizontal="left" vertical="center" wrapText="1"/>
    </xf>
    <xf numFmtId="3" fontId="51" fillId="31" borderId="0" xfId="530" applyNumberFormat="1" applyFont="1" applyFill="1" applyAlignment="1">
      <alignment horizontal="center" vertical="center" wrapText="1"/>
    </xf>
    <xf numFmtId="3" fontId="51" fillId="0" borderId="0" xfId="530" applyNumberFormat="1" applyFont="1" applyFill="1" applyBorder="1" applyAlignment="1">
      <alignment horizontal="center" vertical="center" wrapText="1"/>
    </xf>
    <xf numFmtId="164" fontId="51" fillId="31" borderId="0" xfId="656" applyNumberFormat="1" applyFont="1" applyFill="1" applyAlignment="1">
      <alignment horizontal="center" vertical="center" wrapText="1"/>
    </xf>
    <xf numFmtId="170" fontId="7" fillId="0" borderId="0" xfId="530" applyNumberFormat="1" applyFont="1"/>
    <xf numFmtId="0" fontId="51" fillId="0" borderId="89" xfId="530" applyFont="1" applyBorder="1" applyAlignment="1">
      <alignment horizontal="left" vertical="center" wrapText="1"/>
    </xf>
    <xf numFmtId="3" fontId="51" fillId="31" borderId="115" xfId="530" applyNumberFormat="1" applyFont="1" applyFill="1" applyBorder="1" applyAlignment="1">
      <alignment horizontal="center" vertical="center" wrapText="1"/>
    </xf>
    <xf numFmtId="3" fontId="51" fillId="0" borderId="115" xfId="530" applyNumberFormat="1" applyFont="1" applyFill="1" applyBorder="1" applyAlignment="1">
      <alignment horizontal="center" vertical="center" wrapText="1"/>
    </xf>
    <xf numFmtId="164" fontId="51" fillId="31" borderId="115" xfId="656" applyNumberFormat="1" applyFont="1" applyFill="1" applyBorder="1" applyAlignment="1">
      <alignment horizontal="center" vertical="center" wrapText="1"/>
    </xf>
    <xf numFmtId="0" fontId="51" fillId="31" borderId="0" xfId="530" applyFont="1" applyFill="1" applyAlignment="1">
      <alignment wrapText="1"/>
    </xf>
    <xf numFmtId="0" fontId="7" fillId="0" borderId="0" xfId="530" applyFont="1" applyAlignment="1">
      <alignment wrapText="1"/>
    </xf>
    <xf numFmtId="0" fontId="61" fillId="0" borderId="0" xfId="671" applyFont="1"/>
    <xf numFmtId="0" fontId="61" fillId="0" borderId="0" xfId="671" applyFont="1" applyBorder="1"/>
    <xf numFmtId="0" fontId="61" fillId="0" borderId="0" xfId="671" applyFont="1" applyFill="1"/>
    <xf numFmtId="14" fontId="56" fillId="24" borderId="55" xfId="671" applyNumberFormat="1" applyFont="1" applyFill="1" applyBorder="1" applyAlignment="1">
      <alignment horizontal="center" vertical="center"/>
    </xf>
    <xf numFmtId="14" fontId="56" fillId="24" borderId="65" xfId="671" applyNumberFormat="1" applyFont="1" applyFill="1" applyBorder="1" applyAlignment="1">
      <alignment horizontal="center" vertical="center"/>
    </xf>
    <xf numFmtId="14" fontId="56" fillId="24" borderId="45" xfId="671" applyNumberFormat="1" applyFont="1" applyFill="1" applyBorder="1" applyAlignment="1">
      <alignment horizontal="center" vertical="center"/>
    </xf>
    <xf numFmtId="14" fontId="56" fillId="24" borderId="46" xfId="671" applyNumberFormat="1" applyFont="1" applyFill="1" applyBorder="1" applyAlignment="1">
      <alignment horizontal="center" vertical="center"/>
    </xf>
    <xf numFmtId="14" fontId="56" fillId="24" borderId="33" xfId="671" applyNumberFormat="1" applyFont="1" applyFill="1" applyBorder="1" applyAlignment="1">
      <alignment horizontal="center" vertical="center" wrapText="1"/>
    </xf>
    <xf numFmtId="14" fontId="56" fillId="24" borderId="37" xfId="671" applyNumberFormat="1" applyFont="1" applyFill="1" applyBorder="1" applyAlignment="1">
      <alignment horizontal="center" vertical="center" wrapText="1"/>
    </xf>
    <xf numFmtId="14" fontId="56" fillId="24" borderId="46" xfId="671" applyNumberFormat="1" applyFont="1" applyFill="1" applyBorder="1" applyAlignment="1">
      <alignment horizontal="center" vertical="center" wrapText="1"/>
    </xf>
    <xf numFmtId="0" fontId="59" fillId="0" borderId="0" xfId="671" applyFont="1" applyFill="1"/>
    <xf numFmtId="0" fontId="56" fillId="24" borderId="69" xfId="671" applyFont="1" applyFill="1" applyBorder="1" applyAlignment="1">
      <alignment horizontal="center" vertical="center"/>
    </xf>
    <xf numFmtId="0" fontId="56" fillId="26" borderId="69" xfId="672" applyFont="1" applyFill="1" applyBorder="1" applyAlignment="1">
      <alignment horizontal="left" vertical="center"/>
    </xf>
    <xf numFmtId="3" fontId="56" fillId="24" borderId="58" xfId="671" applyNumberFormat="1" applyFont="1" applyFill="1" applyBorder="1" applyAlignment="1">
      <alignment horizontal="right" vertical="center"/>
    </xf>
    <xf numFmtId="3" fontId="56" fillId="24" borderId="66" xfId="671" applyNumberFormat="1" applyFont="1" applyFill="1" applyBorder="1" applyAlignment="1">
      <alignment horizontal="right" vertical="center"/>
    </xf>
    <xf numFmtId="164" fontId="56" fillId="24" borderId="29" xfId="647" applyNumberFormat="1" applyFont="1" applyFill="1" applyBorder="1" applyAlignment="1">
      <alignment horizontal="right" vertical="center"/>
    </xf>
    <xf numFmtId="164" fontId="56" fillId="24" borderId="30" xfId="647" applyNumberFormat="1" applyFont="1" applyFill="1" applyBorder="1" applyAlignment="1">
      <alignment horizontal="right" vertical="center"/>
    </xf>
    <xf numFmtId="0" fontId="59" fillId="0" borderId="0" xfId="671" applyFont="1"/>
    <xf numFmtId="0" fontId="56" fillId="25" borderId="26" xfId="671" applyFont="1" applyFill="1" applyBorder="1" applyAlignment="1">
      <alignment horizontal="right" vertical="center"/>
    </xf>
    <xf numFmtId="0" fontId="56" fillId="25" borderId="26" xfId="672" applyFont="1" applyFill="1" applyBorder="1" applyAlignment="1">
      <alignment horizontal="left" vertical="center"/>
    </xf>
    <xf numFmtId="3" fontId="56" fillId="25" borderId="53" xfId="671" applyNumberFormat="1" applyFont="1" applyFill="1" applyBorder="1" applyAlignment="1">
      <alignment horizontal="center" vertical="center"/>
    </xf>
    <xf numFmtId="3" fontId="56" fillId="25" borderId="54" xfId="671" applyNumberFormat="1" applyFont="1" applyFill="1" applyBorder="1" applyAlignment="1">
      <alignment horizontal="center" vertical="center"/>
    </xf>
    <xf numFmtId="164" fontId="56" fillId="25" borderId="43" xfId="647" applyNumberFormat="1" applyFont="1" applyFill="1" applyBorder="1" applyAlignment="1">
      <alignment horizontal="center" vertical="center"/>
    </xf>
    <xf numFmtId="164" fontId="56" fillId="25" borderId="44" xfId="647" applyNumberFormat="1" applyFont="1" applyFill="1" applyBorder="1" applyAlignment="1">
      <alignment horizontal="center" vertical="center"/>
    </xf>
    <xf numFmtId="164" fontId="59" fillId="0" borderId="0" xfId="671" applyNumberFormat="1" applyFont="1"/>
    <xf numFmtId="0" fontId="56" fillId="0" borderId="26" xfId="671" applyFont="1" applyFill="1" applyBorder="1" applyAlignment="1">
      <alignment horizontal="right" vertical="center"/>
    </xf>
    <xf numFmtId="0" fontId="55" fillId="0" borderId="26" xfId="672" applyFont="1" applyFill="1" applyBorder="1" applyAlignment="1">
      <alignment vertical="center"/>
    </xf>
    <xf numFmtId="3" fontId="55" fillId="0" borderId="10" xfId="671" applyNumberFormat="1" applyFont="1" applyFill="1" applyBorder="1" applyAlignment="1">
      <alignment horizontal="center" vertical="center"/>
    </xf>
    <xf numFmtId="3" fontId="55" fillId="0" borderId="54" xfId="671" applyNumberFormat="1" applyFont="1" applyFill="1" applyBorder="1" applyAlignment="1">
      <alignment horizontal="center" vertical="center"/>
    </xf>
    <xf numFmtId="164" fontId="55" fillId="0" borderId="43" xfId="647" applyNumberFormat="1" applyFont="1" applyFill="1" applyBorder="1" applyAlignment="1">
      <alignment horizontal="center" vertical="center"/>
    </xf>
    <xf numFmtId="164" fontId="55" fillId="0" borderId="44" xfId="647" applyNumberFormat="1" applyFont="1" applyFill="1" applyBorder="1" applyAlignment="1">
      <alignment horizontal="center" vertical="center"/>
    </xf>
    <xf numFmtId="49" fontId="56" fillId="25" borderId="26" xfId="671" applyNumberFormat="1" applyFont="1" applyFill="1" applyBorder="1" applyAlignment="1">
      <alignment horizontal="right" vertical="center"/>
    </xf>
    <xf numFmtId="0" fontId="56" fillId="0" borderId="26" xfId="671" applyFont="1" applyFill="1" applyBorder="1" applyAlignment="1">
      <alignment horizontal="center" vertical="center"/>
    </xf>
    <xf numFmtId="0" fontId="55" fillId="0" borderId="26" xfId="672" applyFont="1" applyFill="1" applyBorder="1" applyAlignment="1">
      <alignment horizontal="left" vertical="center" wrapText="1"/>
    </xf>
    <xf numFmtId="0" fontId="56" fillId="24" borderId="20" xfId="671" applyFont="1" applyFill="1" applyBorder="1" applyAlignment="1">
      <alignment horizontal="center" vertical="center"/>
    </xf>
    <xf numFmtId="0" fontId="56" fillId="26" borderId="20" xfId="672" applyFont="1" applyFill="1" applyBorder="1" applyAlignment="1">
      <alignment horizontal="left" vertical="center"/>
    </xf>
    <xf numFmtId="3" fontId="56" fillId="24" borderId="77" xfId="671" applyNumberFormat="1" applyFont="1" applyFill="1" applyBorder="1" applyAlignment="1">
      <alignment horizontal="right" vertical="center"/>
    </xf>
    <xf numFmtId="3" fontId="56" fillId="24" borderId="100" xfId="671" applyNumberFormat="1" applyFont="1" applyFill="1" applyBorder="1" applyAlignment="1">
      <alignment horizontal="right" vertical="center"/>
    </xf>
    <xf numFmtId="164" fontId="56" fillId="24" borderId="79" xfId="647" applyNumberFormat="1" applyFont="1" applyFill="1" applyBorder="1" applyAlignment="1">
      <alignment horizontal="right" vertical="center"/>
    </xf>
    <xf numFmtId="164" fontId="56" fillId="24" borderId="104" xfId="647" applyNumberFormat="1" applyFont="1" applyFill="1" applyBorder="1" applyAlignment="1">
      <alignment horizontal="right" vertical="center"/>
    </xf>
    <xf numFmtId="0" fontId="61" fillId="0" borderId="0" xfId="671" applyFont="1" applyAlignment="1">
      <alignment wrapText="1"/>
    </xf>
    <xf numFmtId="3" fontId="61" fillId="0" borderId="0" xfId="671" applyNumberFormat="1" applyFont="1"/>
    <xf numFmtId="164" fontId="61" fillId="0" borderId="0" xfId="671" applyNumberFormat="1" applyFont="1"/>
    <xf numFmtId="167" fontId="61" fillId="0" borderId="0" xfId="648" applyNumberFormat="1" applyFont="1"/>
    <xf numFmtId="167" fontId="61" fillId="0" borderId="0" xfId="671" applyNumberFormat="1" applyFont="1"/>
    <xf numFmtId="170" fontId="61" fillId="0" borderId="0" xfId="671" applyNumberFormat="1" applyFont="1"/>
    <xf numFmtId="3" fontId="1" fillId="0" borderId="0" xfId="655" applyNumberFormat="1" applyAlignment="1">
      <alignment vertical="top" wrapText="1"/>
    </xf>
    <xf numFmtId="164" fontId="61" fillId="0" borderId="0" xfId="647" applyNumberFormat="1" applyFont="1"/>
    <xf numFmtId="0" fontId="59" fillId="0" borderId="0" xfId="672" applyFont="1" applyAlignment="1">
      <alignment horizontal="center"/>
    </xf>
    <xf numFmtId="0" fontId="59" fillId="0" borderId="0" xfId="672" applyFont="1" applyAlignment="1">
      <alignment horizontal="center" vertical="center" wrapText="1"/>
    </xf>
    <xf numFmtId="164" fontId="56" fillId="24" borderId="66" xfId="647" applyNumberFormat="1" applyFont="1" applyFill="1" applyBorder="1" applyAlignment="1">
      <alignment horizontal="right" vertical="center"/>
    </xf>
    <xf numFmtId="164" fontId="56" fillId="25" borderId="54" xfId="647" applyNumberFormat="1" applyFont="1" applyFill="1" applyBorder="1" applyAlignment="1">
      <alignment horizontal="center" vertical="center"/>
    </xf>
    <xf numFmtId="164" fontId="55" fillId="0" borderId="54" xfId="647" applyNumberFormat="1" applyFont="1" applyFill="1" applyBorder="1" applyAlignment="1">
      <alignment horizontal="center" vertical="center"/>
    </xf>
    <xf numFmtId="164" fontId="56" fillId="24" borderId="100" xfId="647" applyNumberFormat="1" applyFont="1" applyFill="1" applyBorder="1" applyAlignment="1">
      <alignment horizontal="right" vertical="center"/>
    </xf>
    <xf numFmtId="164" fontId="56" fillId="24" borderId="42" xfId="647" applyNumberFormat="1" applyFont="1" applyFill="1" applyBorder="1" applyAlignment="1">
      <alignment horizontal="right" vertical="center"/>
    </xf>
    <xf numFmtId="0" fontId="42" fillId="31" borderId="0" xfId="655" applyFont="1" applyFill="1" applyAlignment="1">
      <alignment horizontal="center" vertical="center" wrapText="1"/>
    </xf>
    <xf numFmtId="0" fontId="7" fillId="0" borderId="0" xfId="530" applyFont="1" applyAlignment="1">
      <alignment horizontal="left" vertical="center" wrapText="1"/>
    </xf>
    <xf numFmtId="0" fontId="56" fillId="25" borderId="68" xfId="642" applyFont="1" applyFill="1" applyBorder="1" applyAlignment="1">
      <alignment horizontal="left" vertical="center"/>
    </xf>
    <xf numFmtId="0" fontId="56" fillId="25" borderId="21" xfId="642" applyFont="1" applyFill="1" applyBorder="1" applyAlignment="1">
      <alignment horizontal="left" vertical="center"/>
    </xf>
    <xf numFmtId="0" fontId="56" fillId="25" borderId="80" xfId="642" applyFont="1" applyFill="1" applyBorder="1" applyAlignment="1">
      <alignment horizontal="left" vertical="center"/>
    </xf>
    <xf numFmtId="0" fontId="7" fillId="0" borderId="10" xfId="642" applyFont="1" applyBorder="1" applyAlignment="1">
      <alignment horizontal="left" vertical="center"/>
    </xf>
    <xf numFmtId="0" fontId="7" fillId="0" borderId="54" xfId="642" applyFont="1" applyBorder="1" applyAlignment="1">
      <alignment horizontal="left" vertical="center" wrapText="1"/>
    </xf>
    <xf numFmtId="0" fontId="7" fillId="0" borderId="31" xfId="642" applyFont="1" applyBorder="1" applyAlignment="1">
      <alignment horizontal="left" vertical="center" wrapText="1"/>
    </xf>
    <xf numFmtId="0" fontId="7" fillId="0" borderId="53" xfId="642" applyFont="1" applyBorder="1" applyAlignment="1">
      <alignment horizontal="left" vertical="center" wrapText="1"/>
    </xf>
    <xf numFmtId="0" fontId="60" fillId="0" borderId="10" xfId="642" applyFont="1" applyBorder="1" applyAlignment="1">
      <alignment horizontal="left" vertical="center" wrapText="1"/>
    </xf>
    <xf numFmtId="0" fontId="60" fillId="0" borderId="10" xfId="642" applyFont="1" applyBorder="1" applyAlignment="1">
      <alignment horizontal="left" vertical="center"/>
    </xf>
    <xf numFmtId="0" fontId="60" fillId="0" borderId="28" xfId="642" applyFont="1" applyFill="1" applyBorder="1" applyAlignment="1">
      <alignment horizontal="left" vertical="center"/>
    </xf>
    <xf numFmtId="0" fontId="55" fillId="0" borderId="10" xfId="642" applyFont="1" applyBorder="1" applyAlignment="1">
      <alignment horizontal="left" vertical="center" wrapText="1"/>
    </xf>
    <xf numFmtId="0" fontId="7" fillId="0" borderId="28" xfId="530" applyFont="1" applyBorder="1" applyAlignment="1">
      <alignment horizontal="left" vertical="center" wrapText="1"/>
    </xf>
    <xf numFmtId="0" fontId="56" fillId="25" borderId="41" xfId="642" applyFont="1" applyFill="1" applyBorder="1" applyAlignment="1">
      <alignment horizontal="left" vertical="center" wrapText="1"/>
    </xf>
    <xf numFmtId="0" fontId="56" fillId="25" borderId="82" xfId="642" applyFont="1" applyFill="1" applyBorder="1" applyAlignment="1">
      <alignment horizontal="left" vertical="center" wrapText="1"/>
    </xf>
    <xf numFmtId="0" fontId="60" fillId="0" borderId="35" xfId="642" applyFont="1" applyBorder="1" applyAlignment="1">
      <alignment horizontal="left" vertical="center" wrapText="1"/>
    </xf>
    <xf numFmtId="0" fontId="7" fillId="0" borderId="28" xfId="642" applyFont="1" applyBorder="1" applyAlignment="1">
      <alignment horizontal="left" vertical="center" wrapText="1"/>
    </xf>
    <xf numFmtId="0" fontId="7" fillId="0" borderId="57" xfId="642" applyFont="1" applyBorder="1" applyAlignment="1">
      <alignment horizontal="left" vertical="center" wrapText="1"/>
    </xf>
    <xf numFmtId="0" fontId="56" fillId="25" borderId="10" xfId="642" applyFont="1" applyFill="1" applyBorder="1" applyAlignment="1">
      <alignment horizontal="left" vertical="center"/>
    </xf>
    <xf numFmtId="0" fontId="56" fillId="25" borderId="90" xfId="642" applyFont="1" applyFill="1" applyBorder="1" applyAlignment="1">
      <alignment horizontal="left" vertical="center"/>
    </xf>
    <xf numFmtId="0" fontId="56" fillId="25" borderId="28" xfId="642" applyFont="1" applyFill="1" applyBorder="1" applyAlignment="1">
      <alignment horizontal="left" vertical="center"/>
    </xf>
    <xf numFmtId="0" fontId="60" fillId="0" borderId="35" xfId="642" applyFont="1" applyBorder="1" applyAlignment="1">
      <alignment horizontal="left" vertical="center"/>
    </xf>
    <xf numFmtId="0" fontId="56" fillId="25" borderId="41" xfId="642" applyFont="1" applyFill="1" applyBorder="1" applyAlignment="1">
      <alignment horizontal="left" vertical="center"/>
    </xf>
    <xf numFmtId="0" fontId="56" fillId="25" borderId="82" xfId="642" applyFont="1" applyFill="1" applyBorder="1" applyAlignment="1">
      <alignment horizontal="left" vertical="center"/>
    </xf>
    <xf numFmtId="0" fontId="60" fillId="0" borderId="52" xfId="642" applyFont="1" applyBorder="1" applyAlignment="1">
      <alignment horizontal="left" vertical="center" wrapText="1"/>
    </xf>
    <xf numFmtId="0" fontId="60" fillId="0" borderId="24" xfId="642" applyFont="1" applyBorder="1" applyAlignment="1">
      <alignment horizontal="left" vertical="center" wrapText="1"/>
    </xf>
    <xf numFmtId="0" fontId="60" fillId="0" borderId="51" xfId="642" applyFont="1" applyBorder="1" applyAlignment="1">
      <alignment horizontal="left" vertical="center" wrapText="1"/>
    </xf>
    <xf numFmtId="0" fontId="60" fillId="0" borderId="54" xfId="642" applyFont="1" applyBorder="1" applyAlignment="1">
      <alignment horizontal="left" vertical="center" wrapText="1"/>
    </xf>
    <xf numFmtId="0" fontId="60" fillId="0" borderId="31" xfId="642" applyFont="1" applyBorder="1" applyAlignment="1">
      <alignment horizontal="left" vertical="center" wrapText="1"/>
    </xf>
    <xf numFmtId="0" fontId="60" fillId="0" borderId="53" xfId="642" applyFont="1" applyBorder="1" applyAlignment="1">
      <alignment horizontal="left" vertical="center" wrapText="1"/>
    </xf>
    <xf numFmtId="0" fontId="56" fillId="25" borderId="35" xfId="642" applyFont="1" applyFill="1" applyBorder="1" applyAlignment="1">
      <alignment horizontal="left" vertical="center" wrapText="1"/>
    </xf>
    <xf numFmtId="0" fontId="60" fillId="0" borderId="57" xfId="642" applyFont="1" applyBorder="1" applyAlignment="1">
      <alignment horizontal="left" vertical="center"/>
    </xf>
    <xf numFmtId="0" fontId="60" fillId="0" borderId="103" xfId="642" applyFont="1" applyBorder="1" applyAlignment="1">
      <alignment horizontal="left" vertical="center"/>
    </xf>
    <xf numFmtId="0" fontId="60" fillId="0" borderId="63" xfId="642" applyFont="1" applyBorder="1" applyAlignment="1">
      <alignment horizontal="left" vertical="center"/>
    </xf>
    <xf numFmtId="0" fontId="7" fillId="0" borderId="60" xfId="642" applyFont="1" applyBorder="1" applyAlignment="1">
      <alignment horizontal="left" vertical="center" wrapText="1"/>
    </xf>
    <xf numFmtId="0" fontId="7" fillId="0" borderId="10" xfId="642" applyFont="1" applyBorder="1" applyAlignment="1">
      <alignment horizontal="left" vertical="center" wrapText="1"/>
    </xf>
    <xf numFmtId="3" fontId="7" fillId="0" borderId="10" xfId="642" applyNumberFormat="1" applyFont="1" applyBorder="1" applyAlignment="1">
      <alignment horizontal="left" vertical="center" wrapText="1"/>
    </xf>
    <xf numFmtId="0" fontId="56" fillId="25" borderId="10" xfId="642" applyFont="1" applyFill="1" applyBorder="1" applyAlignment="1">
      <alignment horizontal="left" vertical="center" wrapText="1"/>
    </xf>
    <xf numFmtId="0" fontId="56" fillId="25" borderId="28" xfId="642" applyFont="1" applyFill="1" applyBorder="1" applyAlignment="1">
      <alignment horizontal="left" vertical="center" wrapText="1"/>
    </xf>
    <xf numFmtId="0" fontId="60" fillId="0" borderId="54" xfId="642" applyFont="1" applyBorder="1" applyAlignment="1">
      <alignment horizontal="left" vertical="center"/>
    </xf>
    <xf numFmtId="0" fontId="56" fillId="25" borderId="68" xfId="642" applyFont="1" applyFill="1" applyBorder="1" applyAlignment="1">
      <alignment horizontal="left" vertical="center" wrapText="1"/>
    </xf>
    <xf numFmtId="0" fontId="56" fillId="25" borderId="21" xfId="642" applyFont="1" applyFill="1" applyBorder="1" applyAlignment="1">
      <alignment horizontal="left" vertical="center" wrapText="1"/>
    </xf>
    <xf numFmtId="0" fontId="60" fillId="0" borderId="37" xfId="642" applyFont="1" applyBorder="1" applyAlignment="1">
      <alignment horizontal="left" vertical="center"/>
    </xf>
    <xf numFmtId="0" fontId="56" fillId="25" borderId="99" xfId="642" applyFont="1" applyFill="1" applyBorder="1" applyAlignment="1">
      <alignment horizontal="left" vertical="center"/>
    </xf>
    <xf numFmtId="0" fontId="55" fillId="0" borderId="10" xfId="642" applyFont="1" applyBorder="1" applyAlignment="1">
      <alignment horizontal="left" vertical="center"/>
    </xf>
    <xf numFmtId="0" fontId="55" fillId="0" borderId="54" xfId="642" applyFont="1" applyBorder="1" applyAlignment="1">
      <alignment horizontal="left" vertical="center"/>
    </xf>
    <xf numFmtId="0" fontId="60" fillId="0" borderId="37" xfId="642" applyFont="1" applyBorder="1" applyAlignment="1">
      <alignment horizontal="left" vertical="center" wrapText="1"/>
    </xf>
    <xf numFmtId="0" fontId="7" fillId="0" borderId="54" xfId="530" applyFont="1" applyFill="1" applyBorder="1" applyAlignment="1">
      <alignment horizontal="left" vertical="center"/>
    </xf>
    <xf numFmtId="0" fontId="7" fillId="0" borderId="53" xfId="530" applyFont="1" applyFill="1" applyBorder="1" applyAlignment="1">
      <alignment horizontal="left" vertical="center"/>
    </xf>
    <xf numFmtId="0" fontId="55" fillId="0" borderId="53" xfId="642" applyFont="1" applyBorder="1" applyAlignment="1">
      <alignment horizontal="left" vertical="center"/>
    </xf>
    <xf numFmtId="0" fontId="7" fillId="0" borderId="60" xfId="530" applyFont="1" applyFill="1" applyBorder="1" applyAlignment="1">
      <alignment horizontal="left" vertical="center" wrapText="1"/>
    </xf>
    <xf numFmtId="0" fontId="7" fillId="0" borderId="54" xfId="530" applyFont="1" applyBorder="1" applyAlignment="1">
      <alignment horizontal="left" vertical="center"/>
    </xf>
    <xf numFmtId="0" fontId="7" fillId="0" borderId="53" xfId="530" applyFont="1" applyBorder="1" applyAlignment="1">
      <alignment horizontal="left" vertical="center"/>
    </xf>
    <xf numFmtId="0" fontId="7" fillId="0" borderId="31" xfId="530" applyFont="1" applyFill="1" applyBorder="1" applyAlignment="1">
      <alignment horizontal="left" vertical="center"/>
    </xf>
    <xf numFmtId="0" fontId="60" fillId="0" borderId="65" xfId="642" applyFont="1" applyFill="1" applyBorder="1" applyAlignment="1">
      <alignment horizontal="left" vertical="center"/>
    </xf>
    <xf numFmtId="0" fontId="60" fillId="0" borderId="33" xfId="642" applyFont="1" applyFill="1" applyBorder="1" applyAlignment="1">
      <alignment horizontal="left" vertical="center"/>
    </xf>
    <xf numFmtId="0" fontId="60" fillId="0" borderId="55" xfId="642" applyFont="1" applyFill="1" applyBorder="1" applyAlignment="1">
      <alignment horizontal="left" vertical="center"/>
    </xf>
    <xf numFmtId="0" fontId="36" fillId="25" borderId="68" xfId="530" applyFont="1" applyFill="1" applyBorder="1" applyAlignment="1">
      <alignment horizontal="left" vertical="center"/>
    </xf>
    <xf numFmtId="0" fontId="36" fillId="25" borderId="21" xfId="530" applyFont="1" applyFill="1" applyBorder="1" applyAlignment="1">
      <alignment horizontal="left" vertical="center"/>
    </xf>
    <xf numFmtId="0" fontId="60" fillId="0" borderId="31" xfId="642" applyFont="1" applyBorder="1" applyAlignment="1">
      <alignment horizontal="left" vertical="center"/>
    </xf>
    <xf numFmtId="0" fontId="60" fillId="0" borderId="53" xfId="642" applyFont="1" applyBorder="1" applyAlignment="1">
      <alignment horizontal="left" vertical="center"/>
    </xf>
    <xf numFmtId="0" fontId="36" fillId="0" borderId="0" xfId="642" applyFont="1" applyBorder="1" applyAlignment="1">
      <alignment horizontal="right"/>
    </xf>
    <xf numFmtId="0" fontId="34" fillId="0" borderId="0" xfId="642" applyFont="1" applyBorder="1" applyAlignment="1">
      <alignment horizontal="center" vertical="center"/>
    </xf>
    <xf numFmtId="0" fontId="55" fillId="0" borderId="17" xfId="642" applyFont="1" applyBorder="1" applyAlignment="1">
      <alignment horizontal="right" vertical="center"/>
    </xf>
    <xf numFmtId="0" fontId="56" fillId="24" borderId="47" xfId="642" applyFont="1" applyFill="1" applyBorder="1" applyAlignment="1">
      <alignment horizontal="center" vertical="center" wrapText="1"/>
    </xf>
    <xf numFmtId="0" fontId="56" fillId="24" borderId="48" xfId="642" applyFont="1" applyFill="1" applyBorder="1" applyAlignment="1">
      <alignment horizontal="center" vertical="center" wrapText="1"/>
    </xf>
    <xf numFmtId="0" fontId="56" fillId="24" borderId="17" xfId="642" applyFont="1" applyFill="1" applyBorder="1" applyAlignment="1">
      <alignment horizontal="center" vertical="center" wrapText="1"/>
    </xf>
    <xf numFmtId="0" fontId="56" fillId="24" borderId="50" xfId="642" applyFont="1" applyFill="1" applyBorder="1" applyAlignment="1">
      <alignment horizontal="center" vertical="center" wrapText="1"/>
    </xf>
    <xf numFmtId="14" fontId="56" fillId="24" borderId="12" xfId="642" applyNumberFormat="1" applyFont="1" applyFill="1" applyBorder="1" applyAlignment="1">
      <alignment horizontal="center" vertical="center" wrapText="1"/>
    </xf>
    <xf numFmtId="0" fontId="56" fillId="24" borderId="19" xfId="642" applyFont="1" applyFill="1" applyBorder="1" applyAlignment="1">
      <alignment horizontal="center" vertical="center" wrapText="1"/>
    </xf>
    <xf numFmtId="0" fontId="56" fillId="24" borderId="11" xfId="642" applyFont="1" applyFill="1" applyBorder="1" applyAlignment="1">
      <alignment horizontal="center" vertical="center" wrapText="1"/>
    </xf>
    <xf numFmtId="14" fontId="36" fillId="26" borderId="19" xfId="642" applyNumberFormat="1" applyFont="1" applyFill="1" applyBorder="1" applyAlignment="1">
      <alignment horizontal="center"/>
    </xf>
    <xf numFmtId="0" fontId="36" fillId="26" borderId="19" xfId="642" applyFont="1" applyFill="1" applyBorder="1" applyAlignment="1">
      <alignment horizontal="center"/>
    </xf>
    <xf numFmtId="0" fontId="36" fillId="26" borderId="11" xfId="642" applyFont="1" applyFill="1" applyBorder="1" applyAlignment="1">
      <alignment horizontal="center"/>
    </xf>
    <xf numFmtId="0" fontId="56" fillId="0" borderId="0" xfId="672" applyFont="1" applyAlignment="1">
      <alignment horizontal="right"/>
    </xf>
    <xf numFmtId="0" fontId="59" fillId="0" borderId="0" xfId="672" applyFont="1" applyAlignment="1">
      <alignment horizontal="center" vertical="center" wrapText="1"/>
    </xf>
    <xf numFmtId="0" fontId="55" fillId="0" borderId="17" xfId="672" applyFont="1" applyBorder="1" applyAlignment="1">
      <alignment horizontal="right"/>
    </xf>
    <xf numFmtId="0" fontId="56" fillId="24" borderId="34" xfId="672" applyFont="1" applyFill="1" applyBorder="1" applyAlignment="1">
      <alignment horizontal="center" vertical="center" wrapText="1"/>
    </xf>
    <xf numFmtId="0" fontId="56" fillId="24" borderId="32" xfId="672" applyFont="1" applyFill="1" applyBorder="1" applyAlignment="1">
      <alignment horizontal="center" vertical="center" wrapText="1"/>
    </xf>
    <xf numFmtId="0" fontId="56" fillId="24" borderId="51" xfId="672" applyFont="1" applyFill="1" applyBorder="1" applyAlignment="1">
      <alignment horizontal="center" vertical="center" wrapText="1"/>
    </xf>
    <xf numFmtId="0" fontId="55" fillId="24" borderId="52" xfId="672" applyFont="1" applyFill="1" applyBorder="1" applyAlignment="1">
      <alignment horizontal="center" vertical="center" wrapText="1"/>
    </xf>
    <xf numFmtId="0" fontId="56" fillId="24" borderId="41" xfId="672" applyFont="1" applyFill="1" applyBorder="1" applyAlignment="1">
      <alignment horizontal="center" vertical="center" wrapText="1"/>
    </xf>
    <xf numFmtId="0" fontId="55" fillId="24" borderId="42" xfId="672" applyFont="1" applyFill="1" applyBorder="1" applyAlignment="1">
      <alignment horizontal="center" vertical="center" wrapText="1"/>
    </xf>
    <xf numFmtId="0" fontId="55" fillId="24" borderId="35" xfId="672" applyFont="1" applyFill="1" applyBorder="1" applyAlignment="1">
      <alignment horizontal="center" vertical="center" wrapText="1"/>
    </xf>
    <xf numFmtId="0" fontId="55" fillId="24" borderId="42" xfId="672" applyFont="1" applyFill="1" applyBorder="1" applyAlignment="1">
      <alignment vertical="center" wrapText="1"/>
    </xf>
    <xf numFmtId="14" fontId="36" fillId="0" borderId="49" xfId="650" applyNumberFormat="1" applyFont="1" applyBorder="1" applyAlignment="1">
      <alignment horizontal="center" vertical="center" textRotation="90" wrapText="1"/>
    </xf>
    <xf numFmtId="0" fontId="36" fillId="0" borderId="96" xfId="650" applyFont="1" applyBorder="1" applyAlignment="1">
      <alignment horizontal="center" vertical="center" textRotation="90" wrapText="1"/>
    </xf>
    <xf numFmtId="0" fontId="36" fillId="0" borderId="98" xfId="650" applyFont="1" applyBorder="1" applyAlignment="1">
      <alignment horizontal="center" vertical="center" textRotation="90" wrapText="1"/>
    </xf>
    <xf numFmtId="14" fontId="36" fillId="0" borderId="18" xfId="650" applyNumberFormat="1" applyFont="1" applyBorder="1" applyAlignment="1">
      <alignment horizontal="center" vertical="center" textRotation="90" wrapText="1"/>
    </xf>
    <xf numFmtId="14" fontId="36" fillId="0" borderId="78" xfId="650" applyNumberFormat="1" applyFont="1" applyBorder="1" applyAlignment="1">
      <alignment horizontal="center" vertical="center" textRotation="90" wrapText="1"/>
    </xf>
    <xf numFmtId="14" fontId="36" fillId="0" borderId="20" xfId="650" applyNumberFormat="1" applyFont="1" applyBorder="1" applyAlignment="1">
      <alignment horizontal="center" vertical="center" textRotation="90" wrapText="1"/>
    </xf>
    <xf numFmtId="0" fontId="36" fillId="0" borderId="34" xfId="650" applyFont="1" applyBorder="1" applyAlignment="1">
      <alignment horizontal="center" vertical="center" textRotation="90" wrapText="1"/>
    </xf>
    <xf numFmtId="0" fontId="36" fillId="0" borderId="26" xfId="650" applyFont="1" applyBorder="1" applyAlignment="1">
      <alignment horizontal="center" vertical="center" textRotation="90" wrapText="1"/>
    </xf>
    <xf numFmtId="0" fontId="36" fillId="0" borderId="32" xfId="650" applyFont="1" applyBorder="1" applyAlignment="1">
      <alignment horizontal="center" vertical="center" textRotation="90" wrapText="1"/>
    </xf>
    <xf numFmtId="0" fontId="45" fillId="0" borderId="0" xfId="650" applyFont="1" applyFill="1" applyAlignment="1">
      <alignment horizontal="right" vertical="center" wrapText="1"/>
    </xf>
    <xf numFmtId="164" fontId="34" fillId="0" borderId="0" xfId="647" applyNumberFormat="1" applyFont="1" applyFill="1" applyBorder="1" applyAlignment="1">
      <alignment horizontal="center" wrapText="1"/>
    </xf>
    <xf numFmtId="0" fontId="7" fillId="0" borderId="17" xfId="650" applyFont="1" applyFill="1" applyBorder="1" applyAlignment="1">
      <alignment horizontal="right" wrapText="1"/>
    </xf>
    <xf numFmtId="0" fontId="36" fillId="25" borderId="49" xfId="650" applyFont="1" applyFill="1" applyBorder="1" applyAlignment="1">
      <alignment horizontal="center" vertical="center" wrapText="1"/>
    </xf>
    <xf numFmtId="0" fontId="36" fillId="25" borderId="96" xfId="650" applyFont="1" applyFill="1" applyBorder="1" applyAlignment="1">
      <alignment horizontal="center" vertical="center" wrapText="1"/>
    </xf>
    <xf numFmtId="0" fontId="36" fillId="25" borderId="18" xfId="650" applyFont="1" applyFill="1" applyBorder="1" applyAlignment="1">
      <alignment horizontal="center" vertical="center" wrapText="1"/>
    </xf>
    <xf numFmtId="0" fontId="36" fillId="25" borderId="78" xfId="650" applyFont="1" applyFill="1" applyBorder="1" applyAlignment="1">
      <alignment horizontal="center" vertical="center" wrapText="1"/>
    </xf>
    <xf numFmtId="0" fontId="36" fillId="25" borderId="47" xfId="650" applyFont="1" applyFill="1" applyBorder="1" applyAlignment="1">
      <alignment horizontal="center" vertical="center" wrapText="1"/>
    </xf>
    <xf numFmtId="0" fontId="36" fillId="25" borderId="48" xfId="650" applyFont="1" applyFill="1" applyBorder="1" applyAlignment="1">
      <alignment horizontal="center" vertical="center" wrapText="1"/>
    </xf>
    <xf numFmtId="0" fontId="43" fillId="0" borderId="48" xfId="650" applyFont="1" applyBorder="1" applyAlignment="1">
      <alignment horizontal="center"/>
    </xf>
    <xf numFmtId="0" fontId="43" fillId="0" borderId="50" xfId="650" applyFont="1" applyBorder="1" applyAlignment="1">
      <alignment horizontal="center"/>
    </xf>
    <xf numFmtId="0" fontId="43" fillId="0" borderId="12" xfId="650" applyFont="1" applyBorder="1" applyAlignment="1">
      <alignment horizontal="center"/>
    </xf>
    <xf numFmtId="0" fontId="43" fillId="0" borderId="19" xfId="650" applyFont="1" applyBorder="1" applyAlignment="1">
      <alignment horizontal="center"/>
    </xf>
    <xf numFmtId="0" fontId="42" fillId="0" borderId="0" xfId="650" applyFont="1" applyAlignment="1">
      <alignment horizontal="center"/>
    </xf>
    <xf numFmtId="0" fontId="47" fillId="31" borderId="0" xfId="650" applyFont="1" applyFill="1" applyAlignment="1">
      <alignment horizontal="right" vertical="center" wrapText="1"/>
    </xf>
    <xf numFmtId="0" fontId="58" fillId="0" borderId="0" xfId="650" applyFont="1" applyFill="1" applyAlignment="1">
      <alignment horizontal="center" vertical="center" wrapText="1"/>
    </xf>
    <xf numFmtId="0" fontId="54" fillId="0" borderId="34" xfId="650" applyFont="1" applyBorder="1" applyAlignment="1">
      <alignment horizontal="center" vertical="center" wrapText="1"/>
    </xf>
    <xf numFmtId="0" fontId="54" fillId="0" borderId="26" xfId="650" applyFont="1" applyBorder="1" applyAlignment="1">
      <alignment horizontal="center" vertical="center" wrapText="1"/>
    </xf>
    <xf numFmtId="0" fontId="54" fillId="0" borderId="24" xfId="650" applyFont="1" applyBorder="1" applyAlignment="1">
      <alignment horizontal="center" vertical="center" wrapText="1"/>
    </xf>
    <xf numFmtId="0" fontId="54" fillId="0" borderId="25" xfId="650" applyFont="1" applyBorder="1" applyAlignment="1">
      <alignment horizontal="center" vertical="center" wrapText="1"/>
    </xf>
    <xf numFmtId="0" fontId="54" fillId="0" borderId="23" xfId="650" applyFont="1" applyBorder="1" applyAlignment="1">
      <alignment horizontal="center" vertical="center" wrapText="1"/>
    </xf>
    <xf numFmtId="0" fontId="43" fillId="33" borderId="10" xfId="650" applyFont="1" applyFill="1" applyBorder="1" applyAlignment="1">
      <alignment horizontal="center" vertical="center" wrapText="1"/>
    </xf>
    <xf numFmtId="0" fontId="43" fillId="33" borderId="54" xfId="650" applyFont="1" applyFill="1" applyBorder="1" applyAlignment="1">
      <alignment horizontal="center" vertical="center" wrapText="1"/>
    </xf>
    <xf numFmtId="0" fontId="42" fillId="0" borderId="0" xfId="650" applyFont="1" applyAlignment="1">
      <alignment horizontal="center" vertical="center" wrapText="1"/>
    </xf>
    <xf numFmtId="0" fontId="43" fillId="33" borderId="53" xfId="650" applyFont="1" applyFill="1" applyBorder="1" applyAlignment="1">
      <alignment horizontal="center" vertical="center" wrapText="1"/>
    </xf>
    <xf numFmtId="0" fontId="45" fillId="0" borderId="0" xfId="644" applyFont="1" applyFill="1" applyAlignment="1">
      <alignment horizontal="right" vertical="center" wrapText="1"/>
    </xf>
    <xf numFmtId="0" fontId="7" fillId="0" borderId="17" xfId="644" applyFont="1" applyFill="1" applyBorder="1" applyAlignment="1">
      <alignment horizontal="right" wrapText="1"/>
    </xf>
    <xf numFmtId="0" fontId="36" fillId="25" borderId="49" xfId="644" applyFont="1" applyFill="1" applyBorder="1" applyAlignment="1">
      <alignment horizontal="center" vertical="center" wrapText="1"/>
    </xf>
    <xf numFmtId="0" fontId="36" fillId="25" borderId="96" xfId="644" applyFont="1" applyFill="1" applyBorder="1" applyAlignment="1">
      <alignment horizontal="center" vertical="center" wrapText="1"/>
    </xf>
    <xf numFmtId="0" fontId="36" fillId="25" borderId="18" xfId="644" applyFont="1" applyFill="1" applyBorder="1" applyAlignment="1">
      <alignment horizontal="center" vertical="center" wrapText="1"/>
    </xf>
    <xf numFmtId="0" fontId="36" fillId="25" borderId="78" xfId="644" applyFont="1" applyFill="1" applyBorder="1" applyAlignment="1">
      <alignment horizontal="center" vertical="center" wrapText="1"/>
    </xf>
    <xf numFmtId="0" fontId="36" fillId="25" borderId="47" xfId="644" applyFont="1" applyFill="1" applyBorder="1" applyAlignment="1">
      <alignment horizontal="center" vertical="center" wrapText="1"/>
    </xf>
    <xf numFmtId="0" fontId="36" fillId="25" borderId="48" xfId="644" applyFont="1" applyFill="1" applyBorder="1" applyAlignment="1">
      <alignment horizontal="center" vertical="center" wrapText="1"/>
    </xf>
    <xf numFmtId="14" fontId="36" fillId="0" borderId="49" xfId="644" applyNumberFormat="1" applyFont="1" applyBorder="1" applyAlignment="1">
      <alignment horizontal="center" vertical="center" textRotation="90" wrapText="1"/>
    </xf>
    <xf numFmtId="0" fontId="36" fillId="0" borderId="96" xfId="644" applyFont="1" applyBorder="1" applyAlignment="1">
      <alignment horizontal="center" vertical="center" textRotation="90" wrapText="1"/>
    </xf>
    <xf numFmtId="0" fontId="36" fillId="0" borderId="34" xfId="644" applyFont="1" applyBorder="1" applyAlignment="1">
      <alignment horizontal="center" vertical="center" textRotation="90" wrapText="1"/>
    </xf>
    <xf numFmtId="0" fontId="36" fillId="0" borderId="26" xfId="644" applyFont="1" applyBorder="1" applyAlignment="1">
      <alignment horizontal="center" vertical="center" textRotation="90" wrapText="1"/>
    </xf>
    <xf numFmtId="0" fontId="36" fillId="0" borderId="32" xfId="644" applyFont="1" applyBorder="1" applyAlignment="1">
      <alignment horizontal="center" vertical="center" textRotation="90" wrapText="1"/>
    </xf>
    <xf numFmtId="0" fontId="36" fillId="0" borderId="84" xfId="644" applyFont="1" applyBorder="1" applyAlignment="1">
      <alignment horizontal="center" vertical="center" wrapText="1"/>
    </xf>
    <xf numFmtId="0" fontId="36" fillId="0" borderId="102" xfId="644" applyFont="1" applyBorder="1" applyAlignment="1">
      <alignment horizontal="center" vertical="center" wrapText="1"/>
    </xf>
    <xf numFmtId="0" fontId="36" fillId="0" borderId="77" xfId="644" applyFont="1" applyBorder="1" applyAlignment="1">
      <alignment horizontal="center" vertical="center" wrapText="1"/>
    </xf>
    <xf numFmtId="0" fontId="34" fillId="0" borderId="0" xfId="0" applyFont="1" applyAlignment="1">
      <alignment horizontal="center"/>
    </xf>
    <xf numFmtId="0" fontId="36" fillId="0" borderId="47" xfId="644" applyFont="1" applyBorder="1" applyAlignment="1">
      <alignment horizontal="center" vertical="center" wrapText="1"/>
    </xf>
    <xf numFmtId="0" fontId="36" fillId="0" borderId="48" xfId="644" applyFont="1" applyBorder="1" applyAlignment="1">
      <alignment horizontal="center" vertical="center" wrapText="1"/>
    </xf>
    <xf numFmtId="0" fontId="36" fillId="0" borderId="17" xfId="644" applyFont="1" applyBorder="1" applyAlignment="1">
      <alignment horizontal="center" vertical="center" wrapText="1"/>
    </xf>
    <xf numFmtId="0" fontId="36" fillId="0" borderId="50" xfId="644" applyFont="1" applyBorder="1" applyAlignment="1">
      <alignment horizontal="center" vertical="center" wrapText="1"/>
    </xf>
    <xf numFmtId="14" fontId="36" fillId="0" borderId="23" xfId="644" applyNumberFormat="1" applyFont="1" applyBorder="1" applyAlignment="1">
      <alignment horizontal="center" vertical="center"/>
    </xf>
    <xf numFmtId="14" fontId="36" fillId="0" borderId="24" xfId="644" applyNumberFormat="1" applyFont="1" applyBorder="1" applyAlignment="1">
      <alignment horizontal="center" vertical="center"/>
    </xf>
    <xf numFmtId="0" fontId="36" fillId="0" borderId="51" xfId="644" applyFont="1" applyBorder="1" applyAlignment="1">
      <alignment horizontal="center" vertical="center" wrapText="1"/>
    </xf>
    <xf numFmtId="0" fontId="36" fillId="0" borderId="53" xfId="644" applyFont="1" applyBorder="1" applyAlignment="1">
      <alignment horizontal="center" vertical="center" wrapText="1"/>
    </xf>
    <xf numFmtId="0" fontId="36" fillId="0" borderId="55" xfId="644" applyFont="1" applyBorder="1" applyAlignment="1">
      <alignment horizontal="center" vertical="center" wrapText="1"/>
    </xf>
    <xf numFmtId="0" fontId="36" fillId="0" borderId="58" xfId="644" applyFont="1" applyBorder="1" applyAlignment="1">
      <alignment horizontal="center" vertical="center" wrapText="1"/>
    </xf>
    <xf numFmtId="0" fontId="36" fillId="0" borderId="42" xfId="644" applyFont="1" applyBorder="1" applyAlignment="1">
      <alignment horizontal="center" vertical="center" wrapText="1"/>
    </xf>
    <xf numFmtId="0" fontId="36" fillId="0" borderId="46" xfId="644" applyFont="1" applyBorder="1" applyAlignment="1">
      <alignment horizontal="center" vertical="center" wrapText="1"/>
    </xf>
    <xf numFmtId="14" fontId="36" fillId="0" borderId="41" xfId="644" applyNumberFormat="1" applyFont="1" applyBorder="1" applyAlignment="1">
      <alignment horizontal="center" vertical="center" wrapText="1"/>
    </xf>
    <xf numFmtId="14" fontId="36" fillId="0" borderId="35" xfId="644" applyNumberFormat="1" applyFont="1" applyBorder="1" applyAlignment="1">
      <alignment horizontal="center" vertical="center" wrapText="1"/>
    </xf>
    <xf numFmtId="14" fontId="36" fillId="0" borderId="52" xfId="644" applyNumberFormat="1" applyFont="1" applyBorder="1" applyAlignment="1">
      <alignment horizontal="center" vertical="center" wrapText="1"/>
    </xf>
    <xf numFmtId="0" fontId="36" fillId="0" borderId="63" xfId="644" applyFont="1" applyBorder="1" applyAlignment="1">
      <alignment horizontal="center" vertical="center" wrapText="1"/>
    </xf>
    <xf numFmtId="0" fontId="36" fillId="0" borderId="51" xfId="524" applyFont="1" applyBorder="1" applyAlignment="1">
      <alignment horizontal="center" vertical="center" wrapText="1"/>
    </xf>
    <xf numFmtId="0" fontId="36" fillId="0" borderId="53" xfId="524" applyFont="1" applyBorder="1" applyAlignment="1">
      <alignment horizontal="center" vertical="center" wrapText="1"/>
    </xf>
    <xf numFmtId="0" fontId="36" fillId="0" borderId="55" xfId="524" applyFont="1" applyBorder="1" applyAlignment="1">
      <alignment horizontal="center" vertical="center" wrapText="1"/>
    </xf>
    <xf numFmtId="0" fontId="36" fillId="0" borderId="58" xfId="524" applyFont="1" applyBorder="1" applyAlignment="1">
      <alignment horizontal="center" vertical="center" wrapText="1"/>
    </xf>
    <xf numFmtId="0" fontId="36" fillId="0" borderId="63" xfId="524" applyFont="1" applyBorder="1" applyAlignment="1">
      <alignment horizontal="center" vertical="center" wrapText="1"/>
    </xf>
    <xf numFmtId="0" fontId="36" fillId="0" borderId="0" xfId="524" applyFont="1" applyAlignment="1">
      <alignment horizontal="right"/>
    </xf>
    <xf numFmtId="0" fontId="44" fillId="0" borderId="0" xfId="0" applyFont="1" applyFill="1" applyAlignment="1">
      <alignment horizontal="center" vertical="center" wrapText="1"/>
    </xf>
    <xf numFmtId="0" fontId="36" fillId="0" borderId="47" xfId="524" applyFont="1" applyBorder="1" applyAlignment="1">
      <alignment horizontal="center" vertical="center" wrapText="1"/>
    </xf>
    <xf numFmtId="0" fontId="36" fillId="0" borderId="48" xfId="524" applyFont="1" applyBorder="1" applyAlignment="1">
      <alignment horizontal="center" vertical="center" wrapText="1"/>
    </xf>
    <xf numFmtId="0" fontId="36" fillId="0" borderId="17" xfId="524" applyFont="1" applyBorder="1" applyAlignment="1">
      <alignment horizontal="center" vertical="center" wrapText="1"/>
    </xf>
    <xf numFmtId="0" fontId="36" fillId="0" borderId="50" xfId="524" applyFont="1" applyBorder="1" applyAlignment="1">
      <alignment horizontal="center" vertical="center" wrapText="1"/>
    </xf>
    <xf numFmtId="14" fontId="36" fillId="0" borderId="49" xfId="524" applyNumberFormat="1" applyFont="1" applyBorder="1" applyAlignment="1">
      <alignment horizontal="center" vertical="center"/>
    </xf>
    <xf numFmtId="0" fontId="36" fillId="0" borderId="47" xfId="524" applyFont="1" applyBorder="1" applyAlignment="1">
      <alignment horizontal="center" vertical="center"/>
    </xf>
    <xf numFmtId="0" fontId="36" fillId="0" borderId="48" xfId="524" applyFont="1" applyBorder="1" applyAlignment="1">
      <alignment horizontal="center" vertical="center"/>
    </xf>
    <xf numFmtId="14" fontId="36" fillId="0" borderId="23" xfId="524" applyNumberFormat="1" applyFont="1" applyBorder="1" applyAlignment="1">
      <alignment horizontal="center" vertical="center" wrapText="1"/>
    </xf>
    <xf numFmtId="0" fontId="36" fillId="0" borderId="24" xfId="524" applyFont="1" applyBorder="1" applyAlignment="1">
      <alignment horizontal="center" vertical="center" wrapText="1"/>
    </xf>
    <xf numFmtId="0" fontId="47" fillId="30" borderId="21" xfId="0" applyFont="1" applyFill="1" applyBorder="1" applyAlignment="1">
      <alignment horizontal="center" vertical="center" wrapText="1"/>
    </xf>
    <xf numFmtId="0" fontId="47" fillId="30" borderId="40" xfId="0" applyFont="1" applyFill="1" applyBorder="1" applyAlignment="1">
      <alignment horizontal="center" vertical="center" wrapText="1"/>
    </xf>
    <xf numFmtId="0" fontId="47" fillId="30" borderId="12" xfId="0" applyFont="1" applyFill="1" applyBorder="1" applyAlignment="1">
      <alignment horizontal="center" vertical="center" wrapText="1"/>
    </xf>
    <xf numFmtId="0" fontId="47" fillId="30" borderId="19" xfId="0" applyFont="1" applyFill="1" applyBorder="1" applyAlignment="1">
      <alignment horizontal="center" vertical="center" wrapText="1"/>
    </xf>
    <xf numFmtId="0" fontId="47" fillId="30" borderId="11" xfId="0" applyFont="1" applyFill="1" applyBorder="1" applyAlignment="1">
      <alignment horizontal="center" vertical="center" wrapText="1"/>
    </xf>
    <xf numFmtId="0" fontId="47" fillId="30" borderId="68" xfId="0" applyFont="1" applyFill="1" applyBorder="1" applyAlignment="1">
      <alignment horizontal="center" vertical="center" wrapText="1"/>
    </xf>
    <xf numFmtId="0" fontId="47" fillId="30" borderId="0" xfId="0" applyFont="1" applyFill="1" applyAlignment="1">
      <alignment horizontal="right" vertical="center" wrapText="1"/>
    </xf>
    <xf numFmtId="0" fontId="49" fillId="0" borderId="0" xfId="0" applyFont="1" applyFill="1" applyAlignment="1">
      <alignment horizontal="center" vertical="center" wrapText="1"/>
    </xf>
    <xf numFmtId="0" fontId="46" fillId="30" borderId="0" xfId="0" applyFont="1" applyFill="1" applyAlignment="1">
      <alignment horizontal="center" vertical="center" wrapText="1"/>
    </xf>
    <xf numFmtId="0" fontId="48" fillId="30" borderId="17" xfId="0" applyFont="1" applyFill="1" applyBorder="1" applyAlignment="1">
      <alignment horizontal="right" vertical="center" wrapText="1"/>
    </xf>
    <xf numFmtId="0" fontId="46" fillId="30" borderId="22" xfId="0" applyFont="1" applyFill="1" applyBorder="1" applyAlignment="1">
      <alignment horizontal="center" vertical="center" wrapText="1"/>
    </xf>
    <xf numFmtId="0" fontId="47" fillId="30" borderId="39" xfId="0" applyFont="1" applyFill="1" applyBorder="1" applyAlignment="1">
      <alignment horizontal="center" vertical="center" wrapText="1"/>
    </xf>
    <xf numFmtId="0" fontId="47" fillId="30" borderId="67" xfId="0" applyFont="1" applyFill="1" applyBorder="1" applyAlignment="1">
      <alignment horizontal="center" vertical="center" wrapText="1"/>
    </xf>
    <xf numFmtId="0" fontId="46" fillId="30" borderId="18" xfId="0" applyFont="1" applyFill="1" applyBorder="1" applyAlignment="1">
      <alignment horizontal="center" vertical="center" wrapText="1"/>
    </xf>
    <xf numFmtId="0" fontId="46" fillId="30" borderId="78" xfId="0" applyFont="1" applyFill="1" applyBorder="1" applyAlignment="1">
      <alignment horizontal="center" vertical="center" wrapText="1"/>
    </xf>
    <xf numFmtId="0" fontId="46" fillId="30" borderId="20" xfId="0" applyFont="1" applyFill="1" applyBorder="1" applyAlignment="1">
      <alignment horizontal="center" vertical="center" wrapText="1"/>
    </xf>
    <xf numFmtId="0" fontId="45" fillId="30" borderId="0" xfId="0" applyFont="1" applyFill="1" applyAlignment="1">
      <alignment horizontal="right" vertical="center" wrapText="1"/>
    </xf>
    <xf numFmtId="0" fontId="48" fillId="30" borderId="0" xfId="0" applyFont="1" applyFill="1" applyAlignment="1">
      <alignment horizontal="center" vertical="center" wrapText="1"/>
    </xf>
    <xf numFmtId="0" fontId="48" fillId="30" borderId="22" xfId="0" applyFont="1" applyFill="1" applyBorder="1" applyAlignment="1">
      <alignment horizontal="center" vertical="center" wrapText="1"/>
    </xf>
    <xf numFmtId="0" fontId="45" fillId="30" borderId="12" xfId="0" applyFont="1" applyFill="1" applyBorder="1" applyAlignment="1">
      <alignment horizontal="center" vertical="center" wrapText="1"/>
    </xf>
    <xf numFmtId="0" fontId="45" fillId="30" borderId="19" xfId="0" applyFont="1" applyFill="1" applyBorder="1" applyAlignment="1">
      <alignment horizontal="center" vertical="center" wrapText="1"/>
    </xf>
    <xf numFmtId="0" fontId="45" fillId="30" borderId="11" xfId="0" applyFont="1" applyFill="1" applyBorder="1" applyAlignment="1">
      <alignment horizontal="center" vertical="center" wrapText="1"/>
    </xf>
    <xf numFmtId="0" fontId="45" fillId="30" borderId="68" xfId="0" applyFont="1" applyFill="1" applyBorder="1" applyAlignment="1">
      <alignment horizontal="center" vertical="center" wrapText="1"/>
    </xf>
    <xf numFmtId="0" fontId="45" fillId="30" borderId="21" xfId="0" applyFont="1" applyFill="1" applyBorder="1" applyAlignment="1">
      <alignment horizontal="center" vertical="center" wrapText="1"/>
    </xf>
    <xf numFmtId="0" fontId="45" fillId="30" borderId="40" xfId="0" applyFont="1" applyFill="1" applyBorder="1" applyAlignment="1">
      <alignment horizontal="center" vertical="center" wrapText="1"/>
    </xf>
    <xf numFmtId="0" fontId="45" fillId="30" borderId="67" xfId="0" applyFont="1" applyFill="1" applyBorder="1" applyAlignment="1">
      <alignment horizontal="center" vertical="center" wrapText="1"/>
    </xf>
    <xf numFmtId="0" fontId="45" fillId="0" borderId="0" xfId="0" applyFont="1" applyFill="1" applyAlignment="1">
      <alignment horizontal="right" vertical="center" wrapText="1"/>
    </xf>
    <xf numFmtId="0" fontId="36" fillId="0" borderId="48" xfId="0" applyFont="1" applyFill="1" applyBorder="1" applyAlignment="1">
      <alignment horizontal="center" vertical="center" wrapText="1"/>
    </xf>
    <xf numFmtId="0" fontId="36" fillId="0" borderId="50" xfId="0" applyFont="1" applyFill="1" applyBorder="1" applyAlignment="1">
      <alignment horizontal="center" vertical="center" wrapText="1"/>
    </xf>
    <xf numFmtId="14" fontId="36" fillId="0" borderId="12" xfId="0" applyNumberFormat="1" applyFont="1" applyFill="1" applyBorder="1" applyAlignment="1">
      <alignment horizontal="center" vertical="center" wrapText="1"/>
    </xf>
    <xf numFmtId="14" fontId="36" fillId="0" borderId="19" xfId="0" applyNumberFormat="1" applyFont="1" applyFill="1" applyBorder="1" applyAlignment="1">
      <alignment horizontal="center" vertical="center" wrapText="1"/>
    </xf>
    <xf numFmtId="14" fontId="36" fillId="0" borderId="11" xfId="0" applyNumberFormat="1" applyFont="1" applyFill="1" applyBorder="1" applyAlignment="1">
      <alignment horizontal="center" vertical="center" wrapText="1"/>
    </xf>
    <xf numFmtId="0" fontId="7" fillId="0" borderId="48" xfId="0" applyFont="1" applyFill="1" applyBorder="1" applyAlignment="1">
      <alignment vertical="center" wrapText="1"/>
    </xf>
    <xf numFmtId="0" fontId="7" fillId="0" borderId="97" xfId="0" applyFont="1" applyFill="1" applyBorder="1" applyAlignment="1">
      <alignment vertical="center" wrapText="1"/>
    </xf>
    <xf numFmtId="0" fontId="7" fillId="0" borderId="50" xfId="0" applyFont="1" applyFill="1" applyBorder="1" applyAlignment="1">
      <alignment vertical="center" wrapText="1"/>
    </xf>
    <xf numFmtId="0" fontId="7" fillId="0" borderId="48"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43" fillId="0" borderId="0" xfId="0" applyFont="1" applyFill="1" applyAlignment="1">
      <alignment horizontal="right" wrapText="1"/>
    </xf>
    <xf numFmtId="0" fontId="42" fillId="0" borderId="0" xfId="0" applyFont="1" applyFill="1" applyAlignment="1">
      <alignment horizontal="center" wrapText="1"/>
    </xf>
    <xf numFmtId="0" fontId="7" fillId="0" borderId="97" xfId="0" applyFont="1" applyFill="1" applyBorder="1" applyAlignment="1">
      <alignment horizontal="left" vertical="center" wrapText="1"/>
    </xf>
    <xf numFmtId="0" fontId="54" fillId="31" borderId="0" xfId="635" applyFont="1" applyFill="1" applyAlignment="1">
      <alignment horizontal="right" vertical="center" wrapText="1"/>
    </xf>
    <xf numFmtId="0" fontId="58" fillId="31" borderId="0" xfId="635" applyFont="1" applyFill="1" applyAlignment="1">
      <alignment horizontal="center" vertical="center" wrapText="1"/>
    </xf>
    <xf numFmtId="0" fontId="53" fillId="31" borderId="0" xfId="635" applyFont="1" applyFill="1" applyAlignment="1">
      <alignment horizontal="left" vertical="center" wrapText="1"/>
    </xf>
    <xf numFmtId="0" fontId="51" fillId="0" borderId="54" xfId="635" applyFont="1" applyBorder="1" applyAlignment="1">
      <alignment vertical="center" wrapText="1"/>
    </xf>
    <xf numFmtId="0" fontId="51" fillId="0" borderId="13" xfId="635" applyFont="1" applyBorder="1" applyAlignment="1">
      <alignment vertical="center" wrapText="1"/>
    </xf>
    <xf numFmtId="0" fontId="59" fillId="31" borderId="0" xfId="635" applyFont="1" applyFill="1" applyAlignment="1">
      <alignment horizontal="center" vertical="center" wrapText="1"/>
    </xf>
    <xf numFmtId="0" fontId="7" fillId="30" borderId="17" xfId="635" applyFont="1" applyFill="1" applyBorder="1" applyAlignment="1">
      <alignment horizontal="right" vertical="center" wrapText="1"/>
    </xf>
    <xf numFmtId="0" fontId="36" fillId="25" borderId="81" xfId="635" applyFont="1" applyFill="1" applyBorder="1" applyAlignment="1">
      <alignment horizontal="center" vertical="center" wrapText="1"/>
    </xf>
    <xf numFmtId="0" fontId="36" fillId="25" borderId="79" xfId="635" applyFont="1" applyFill="1" applyBorder="1" applyAlignment="1">
      <alignment horizontal="center" vertical="center" wrapText="1"/>
    </xf>
    <xf numFmtId="0" fontId="36" fillId="25" borderId="85" xfId="635" applyFont="1" applyFill="1" applyBorder="1" applyAlignment="1">
      <alignment horizontal="center" vertical="center" wrapText="1"/>
    </xf>
    <xf numFmtId="0" fontId="36" fillId="25" borderId="48" xfId="635" applyFont="1" applyFill="1" applyBorder="1" applyAlignment="1">
      <alignment horizontal="center" vertical="center" wrapText="1"/>
    </xf>
    <xf numFmtId="0" fontId="36" fillId="25" borderId="100" xfId="635" applyFont="1" applyFill="1" applyBorder="1" applyAlignment="1">
      <alignment horizontal="center" vertical="center" wrapText="1"/>
    </xf>
    <xf numFmtId="0" fontId="36" fillId="25" borderId="50" xfId="635" applyFont="1" applyFill="1" applyBorder="1" applyAlignment="1">
      <alignment horizontal="center" vertical="center" wrapText="1"/>
    </xf>
    <xf numFmtId="0" fontId="56" fillId="25" borderId="35" xfId="635" applyFont="1" applyFill="1" applyBorder="1" applyAlignment="1">
      <alignment horizontal="center" vertical="center" wrapText="1"/>
    </xf>
    <xf numFmtId="0" fontId="56" fillId="25" borderId="42" xfId="635" applyFont="1" applyFill="1" applyBorder="1" applyAlignment="1">
      <alignment horizontal="center" vertical="center" wrapText="1"/>
    </xf>
    <xf numFmtId="0" fontId="36" fillId="25" borderId="29" xfId="635" applyFont="1" applyFill="1" applyBorder="1" applyAlignment="1">
      <alignment horizontal="center" vertical="center" wrapText="1"/>
    </xf>
    <xf numFmtId="0" fontId="36" fillId="25" borderId="60" xfId="635" applyFont="1" applyFill="1" applyBorder="1" applyAlignment="1">
      <alignment horizontal="center" vertical="center" wrapText="1"/>
    </xf>
    <xf numFmtId="0" fontId="36" fillId="25" borderId="30" xfId="635" applyFont="1" applyFill="1" applyBorder="1" applyAlignment="1">
      <alignment horizontal="center" vertical="center" wrapText="1"/>
    </xf>
    <xf numFmtId="0" fontId="55" fillId="25" borderId="66" xfId="635" applyFont="1" applyFill="1" applyBorder="1" applyAlignment="1">
      <alignment horizontal="center" vertical="center" wrapText="1"/>
    </xf>
    <xf numFmtId="0" fontId="55" fillId="25" borderId="62" xfId="635" applyFont="1" applyFill="1" applyBorder="1" applyAlignment="1">
      <alignment horizontal="center" vertical="center" wrapText="1"/>
    </xf>
    <xf numFmtId="0" fontId="55" fillId="25" borderId="61" xfId="635" applyFont="1" applyFill="1" applyBorder="1" applyAlignment="1">
      <alignment horizontal="center" vertical="center" wrapText="1"/>
    </xf>
    <xf numFmtId="3" fontId="55" fillId="25" borderId="54" xfId="635" applyNumberFormat="1" applyFont="1" applyFill="1" applyBorder="1" applyAlignment="1">
      <alignment horizontal="center" vertical="center" wrapText="1"/>
    </xf>
    <xf numFmtId="3" fontId="55" fillId="25" borderId="31" xfId="635" applyNumberFormat="1" applyFont="1" applyFill="1" applyBorder="1" applyAlignment="1">
      <alignment horizontal="center" vertical="center" wrapText="1"/>
    </xf>
    <xf numFmtId="3" fontId="55" fillId="25" borderId="13" xfId="635" applyNumberFormat="1" applyFont="1" applyFill="1" applyBorder="1" applyAlignment="1">
      <alignment horizontal="center" vertical="center" wrapText="1"/>
    </xf>
    <xf numFmtId="0" fontId="7" fillId="0" borderId="54" xfId="635" applyFont="1" applyBorder="1" applyAlignment="1">
      <alignment vertical="center" wrapText="1"/>
    </xf>
    <xf numFmtId="0" fontId="36" fillId="0" borderId="65" xfId="635" applyFont="1" applyBorder="1" applyAlignment="1">
      <alignment vertical="center" wrapText="1"/>
    </xf>
    <xf numFmtId="0" fontId="36" fillId="0" borderId="38" xfId="635" applyFont="1" applyBorder="1" applyAlignment="1">
      <alignment vertical="center" wrapText="1"/>
    </xf>
    <xf numFmtId="44" fontId="36" fillId="0" borderId="65" xfId="641" applyFont="1" applyBorder="1" applyAlignment="1">
      <alignment vertical="center" wrapText="1"/>
    </xf>
    <xf numFmtId="44" fontId="36" fillId="0" borderId="38" xfId="641" applyFont="1" applyBorder="1" applyAlignment="1">
      <alignment vertical="center" wrapText="1"/>
    </xf>
    <xf numFmtId="0" fontId="36" fillId="25" borderId="41" xfId="635" applyFont="1" applyFill="1" applyBorder="1" applyAlignment="1">
      <alignment horizontal="center" vertical="center" wrapText="1"/>
    </xf>
    <xf numFmtId="0" fontId="36" fillId="25" borderId="35" xfId="635" applyFont="1" applyFill="1" applyBorder="1" applyAlignment="1">
      <alignment horizontal="center" vertical="center" wrapText="1"/>
    </xf>
    <xf numFmtId="0" fontId="36" fillId="25" borderId="42" xfId="635" applyFont="1" applyFill="1" applyBorder="1" applyAlignment="1">
      <alignment horizontal="center" vertical="center" wrapText="1"/>
    </xf>
    <xf numFmtId="0" fontId="36" fillId="0" borderId="57" xfId="635" applyFont="1" applyBorder="1" applyAlignment="1">
      <alignment vertical="center" wrapText="1"/>
    </xf>
    <xf numFmtId="0" fontId="36" fillId="0" borderId="15" xfId="635" applyFont="1" applyBorder="1" applyAlignment="1">
      <alignment vertical="center" wrapText="1"/>
    </xf>
    <xf numFmtId="0" fontId="36" fillId="0" borderId="52" xfId="635" applyFont="1" applyBorder="1" applyAlignment="1">
      <alignment vertical="center" wrapText="1"/>
    </xf>
    <xf numFmtId="0" fontId="36" fillId="0" borderId="25" xfId="635" applyFont="1" applyBorder="1" applyAlignment="1">
      <alignment vertical="center" wrapText="1"/>
    </xf>
    <xf numFmtId="0" fontId="56" fillId="27" borderId="81" xfId="635" applyFont="1" applyFill="1" applyBorder="1" applyAlignment="1">
      <alignment horizontal="center" vertical="center" wrapText="1"/>
    </xf>
    <xf numFmtId="0" fontId="56" fillId="27" borderId="101" xfId="635" applyFont="1" applyFill="1" applyBorder="1" applyAlignment="1">
      <alignment horizontal="center" vertical="center" wrapText="1"/>
    </xf>
    <xf numFmtId="0" fontId="56" fillId="27" borderId="29" xfId="635" applyFont="1" applyFill="1" applyBorder="1" applyAlignment="1">
      <alignment horizontal="center" vertical="center" wrapText="1"/>
    </xf>
    <xf numFmtId="0" fontId="56" fillId="27" borderId="85" xfId="635" applyFont="1" applyFill="1" applyBorder="1" applyAlignment="1">
      <alignment horizontal="center" vertical="center" wrapText="1"/>
    </xf>
    <xf numFmtId="0" fontId="56" fillId="27" borderId="84" xfId="635" applyFont="1" applyFill="1" applyBorder="1" applyAlignment="1">
      <alignment horizontal="center" vertical="center" wrapText="1"/>
    </xf>
    <xf numFmtId="0" fontId="56" fillId="27" borderId="99" xfId="635" applyFont="1" applyFill="1" applyBorder="1" applyAlignment="1">
      <alignment horizontal="center" vertical="center" wrapText="1"/>
    </xf>
    <xf numFmtId="0" fontId="56" fillId="27" borderId="102" xfId="635" applyFont="1" applyFill="1" applyBorder="1" applyAlignment="1">
      <alignment horizontal="center" vertical="center" wrapText="1"/>
    </xf>
    <xf numFmtId="0" fontId="56" fillId="27" borderId="66" xfId="635" applyFont="1" applyFill="1" applyBorder="1" applyAlignment="1">
      <alignment horizontal="center" vertical="center" wrapText="1"/>
    </xf>
    <xf numFmtId="0" fontId="56" fillId="27" borderId="58" xfId="635" applyFont="1" applyFill="1" applyBorder="1" applyAlignment="1">
      <alignment horizontal="center" vertical="center" wrapText="1"/>
    </xf>
    <xf numFmtId="0" fontId="56" fillId="27" borderId="52" xfId="635" applyFont="1" applyFill="1" applyBorder="1" applyAlignment="1">
      <alignment horizontal="center" vertical="center" wrapText="1"/>
    </xf>
    <xf numFmtId="0" fontId="56" fillId="27" borderId="24" xfId="635" applyFont="1" applyFill="1" applyBorder="1" applyAlignment="1">
      <alignment horizontal="center" vertical="center" wrapText="1"/>
    </xf>
    <xf numFmtId="0" fontId="56" fillId="27" borderId="51" xfId="635" applyFont="1" applyFill="1" applyBorder="1" applyAlignment="1">
      <alignment horizontal="center" vertical="center" wrapText="1"/>
    </xf>
    <xf numFmtId="0" fontId="56" fillId="27" borderId="25" xfId="635" applyFont="1" applyFill="1" applyBorder="1" applyAlignment="1">
      <alignment horizontal="center" vertical="center" wrapText="1"/>
    </xf>
    <xf numFmtId="0" fontId="56" fillId="27" borderId="10" xfId="635" applyFont="1" applyFill="1" applyBorder="1" applyAlignment="1">
      <alignment horizontal="center" vertical="center" wrapText="1"/>
    </xf>
    <xf numFmtId="0" fontId="7" fillId="0" borderId="13" xfId="635" applyFont="1" applyBorder="1" applyAlignment="1">
      <alignment vertical="center" wrapText="1"/>
    </xf>
    <xf numFmtId="0" fontId="56" fillId="27" borderId="44" xfId="635" applyFont="1" applyFill="1" applyBorder="1" applyAlignment="1">
      <alignment horizontal="center" vertical="center" wrapText="1"/>
    </xf>
    <xf numFmtId="0" fontId="55" fillId="27" borderId="54" xfId="635" applyFont="1" applyFill="1" applyBorder="1" applyAlignment="1">
      <alignment horizontal="center" vertical="center" wrapText="1"/>
    </xf>
    <xf numFmtId="0" fontId="55" fillId="27" borderId="31" xfId="635" applyFont="1" applyFill="1" applyBorder="1" applyAlignment="1">
      <alignment horizontal="center" vertical="center" wrapText="1"/>
    </xf>
    <xf numFmtId="0" fontId="55" fillId="27" borderId="13" xfId="635" applyFont="1" applyFill="1" applyBorder="1" applyAlignment="1">
      <alignment horizontal="center" vertical="center" wrapText="1"/>
    </xf>
    <xf numFmtId="0" fontId="55" fillId="25" borderId="54" xfId="635" applyFont="1" applyFill="1" applyBorder="1" applyAlignment="1">
      <alignment horizontal="center" vertical="center" wrapText="1"/>
    </xf>
    <xf numFmtId="0" fontId="55" fillId="25" borderId="31" xfId="635" applyFont="1" applyFill="1" applyBorder="1" applyAlignment="1">
      <alignment horizontal="center" vertical="center" wrapText="1"/>
    </xf>
    <xf numFmtId="0" fontId="55" fillId="25" borderId="13" xfId="635" applyFont="1" applyFill="1" applyBorder="1" applyAlignment="1">
      <alignment horizontal="center" vertical="center" wrapText="1"/>
    </xf>
    <xf numFmtId="3" fontId="55" fillId="27" borderId="54" xfId="635" applyNumberFormat="1" applyFont="1" applyFill="1" applyBorder="1" applyAlignment="1">
      <alignment horizontal="center" vertical="center" wrapText="1"/>
    </xf>
    <xf numFmtId="3" fontId="55" fillId="27" borderId="31" xfId="635" applyNumberFormat="1" applyFont="1" applyFill="1" applyBorder="1" applyAlignment="1">
      <alignment horizontal="center" vertical="center" wrapText="1"/>
    </xf>
    <xf numFmtId="3" fontId="55" fillId="27" borderId="13" xfId="635" applyNumberFormat="1" applyFont="1" applyFill="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6" fillId="0" borderId="18" xfId="0" applyFont="1" applyBorder="1" applyAlignment="1">
      <alignment horizontal="center" vertical="center"/>
    </xf>
    <xf numFmtId="0" fontId="36" fillId="0" borderId="20" xfId="0" applyFont="1" applyBorder="1" applyAlignment="1">
      <alignment horizontal="center" vertical="center"/>
    </xf>
    <xf numFmtId="44" fontId="36" fillId="0" borderId="51" xfId="649" applyFont="1" applyBorder="1" applyAlignment="1">
      <alignment horizontal="center" vertical="center" wrapText="1"/>
    </xf>
    <xf numFmtId="44" fontId="36" fillId="0" borderId="35" xfId="649" applyFont="1" applyBorder="1" applyAlignment="1">
      <alignment horizontal="center" vertical="center" wrapText="1"/>
    </xf>
    <xf numFmtId="44" fontId="36" fillId="0" borderId="52" xfId="649" applyFont="1" applyBorder="1" applyAlignment="1">
      <alignment horizontal="center" vertical="center" wrapText="1"/>
    </xf>
    <xf numFmtId="44" fontId="36" fillId="0" borderId="41" xfId="649" applyFont="1" applyBorder="1" applyAlignment="1">
      <alignment horizontal="center" vertical="center" wrapText="1"/>
    </xf>
    <xf numFmtId="44" fontId="36" fillId="0" borderId="42" xfId="649" applyFont="1" applyBorder="1" applyAlignment="1">
      <alignment horizontal="center" vertical="center" wrapText="1"/>
    </xf>
    <xf numFmtId="0" fontId="36" fillId="0" borderId="0" xfId="0" applyFont="1" applyAlignment="1">
      <alignment horizontal="right"/>
    </xf>
    <xf numFmtId="0" fontId="7" fillId="0" borderId="17" xfId="0" applyFont="1" applyBorder="1" applyAlignment="1">
      <alignment horizontal="right"/>
    </xf>
    <xf numFmtId="0" fontId="36" fillId="0" borderId="3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2" xfId="0" applyFont="1" applyBorder="1" applyAlignment="1">
      <alignment horizontal="center" vertical="center" wrapText="1"/>
    </xf>
    <xf numFmtId="0" fontId="34" fillId="0" borderId="0" xfId="524" applyFont="1" applyAlignment="1">
      <alignment horizontal="center" vertical="center" wrapText="1"/>
    </xf>
    <xf numFmtId="0" fontId="7" fillId="0" borderId="17" xfId="634" applyFont="1" applyBorder="1" applyAlignment="1">
      <alignment horizontal="right" wrapText="1"/>
    </xf>
    <xf numFmtId="0" fontId="36" fillId="0" borderId="18" xfId="633" applyFont="1" applyFill="1" applyBorder="1" applyAlignment="1">
      <alignment horizontal="center" vertical="center" wrapText="1"/>
    </xf>
    <xf numFmtId="0" fontId="36" fillId="0" borderId="20" xfId="633" applyFont="1" applyFill="1" applyBorder="1" applyAlignment="1">
      <alignment horizontal="center" vertical="center" wrapText="1"/>
    </xf>
    <xf numFmtId="14" fontId="36" fillId="0" borderId="12" xfId="633" applyNumberFormat="1" applyFont="1" applyBorder="1" applyAlignment="1">
      <alignment horizontal="center" vertical="center" wrapText="1"/>
    </xf>
    <xf numFmtId="0" fontId="36" fillId="0" borderId="19" xfId="633" applyFont="1" applyBorder="1" applyAlignment="1">
      <alignment horizontal="center" vertical="center" wrapText="1"/>
    </xf>
    <xf numFmtId="0" fontId="36" fillId="0" borderId="11" xfId="633" applyFont="1" applyBorder="1" applyAlignment="1">
      <alignment horizontal="center" vertical="center" wrapText="1"/>
    </xf>
    <xf numFmtId="3" fontId="37" fillId="25" borderId="12" xfId="633" applyNumberFormat="1" applyFont="1" applyFill="1" applyBorder="1" applyAlignment="1">
      <alignment horizontal="center" vertical="center" wrapText="1"/>
    </xf>
    <xf numFmtId="3" fontId="37" fillId="25" borderId="19" xfId="633" applyNumberFormat="1" applyFont="1" applyFill="1" applyBorder="1" applyAlignment="1">
      <alignment horizontal="center" vertical="center" wrapText="1"/>
    </xf>
    <xf numFmtId="3" fontId="37" fillId="25" borderId="11" xfId="633" applyNumberFormat="1" applyFont="1" applyFill="1" applyBorder="1" applyAlignment="1">
      <alignment horizontal="center" vertical="center" wrapText="1"/>
    </xf>
    <xf numFmtId="0" fontId="37" fillId="24" borderId="23" xfId="633" applyFont="1" applyFill="1" applyBorder="1" applyAlignment="1">
      <alignment horizontal="center" vertical="center" wrapText="1"/>
    </xf>
    <xf numFmtId="0" fontId="37" fillId="24" borderId="25" xfId="633" applyFont="1" applyFill="1" applyBorder="1" applyAlignment="1">
      <alignment horizontal="center" vertical="center" wrapText="1"/>
    </xf>
    <xf numFmtId="0" fontId="7" fillId="24" borderId="23" xfId="633" applyFont="1" applyFill="1" applyBorder="1" applyAlignment="1">
      <alignment horizontal="center" vertical="center" wrapText="1"/>
    </xf>
    <xf numFmtId="0" fontId="7" fillId="24" borderId="24" xfId="633" applyFont="1" applyFill="1" applyBorder="1" applyAlignment="1">
      <alignment horizontal="center" vertical="center" wrapText="1"/>
    </xf>
    <xf numFmtId="0" fontId="7" fillId="24" borderId="25" xfId="633" applyFont="1" applyFill="1" applyBorder="1" applyAlignment="1">
      <alignment horizontal="center" vertical="center" wrapText="1"/>
    </xf>
    <xf numFmtId="0" fontId="37" fillId="24" borderId="29" xfId="633" applyFont="1" applyFill="1" applyBorder="1" applyAlignment="1">
      <alignment horizontal="center" vertical="center" wrapText="1"/>
    </xf>
    <xf numFmtId="0" fontId="37" fillId="24" borderId="30" xfId="633" applyFont="1" applyFill="1" applyBorder="1" applyAlignment="1">
      <alignment horizontal="center" vertical="center" wrapText="1"/>
    </xf>
    <xf numFmtId="3" fontId="7" fillId="24" borderId="23" xfId="633" applyNumberFormat="1" applyFont="1" applyFill="1" applyBorder="1" applyAlignment="1">
      <alignment horizontal="center" vertical="center" wrapText="1"/>
    </xf>
    <xf numFmtId="3" fontId="7" fillId="24" borderId="24" xfId="633" applyNumberFormat="1" applyFont="1" applyFill="1" applyBorder="1" applyAlignment="1">
      <alignment horizontal="center" vertical="center" wrapText="1"/>
    </xf>
    <xf numFmtId="3" fontId="7" fillId="24" borderId="25" xfId="633" applyNumberFormat="1" applyFont="1" applyFill="1" applyBorder="1" applyAlignment="1">
      <alignment horizontal="center" vertical="center" wrapText="1"/>
    </xf>
    <xf numFmtId="0" fontId="36" fillId="24" borderId="23" xfId="634" applyFont="1" applyFill="1" applyBorder="1" applyAlignment="1">
      <alignment horizontal="center" vertical="center" wrapText="1"/>
    </xf>
    <xf numFmtId="0" fontId="36" fillId="24" borderId="24" xfId="634" applyFont="1" applyFill="1" applyBorder="1" applyAlignment="1">
      <alignment horizontal="center" vertical="center" wrapText="1"/>
    </xf>
    <xf numFmtId="0" fontId="36" fillId="24" borderId="25" xfId="634" applyFont="1" applyFill="1" applyBorder="1" applyAlignment="1">
      <alignment horizontal="center" vertical="center" wrapText="1"/>
    </xf>
    <xf numFmtId="3" fontId="36" fillId="24" borderId="14" xfId="634" applyNumberFormat="1" applyFont="1" applyFill="1" applyBorder="1" applyAlignment="1">
      <alignment horizontal="center" vertical="center" wrapText="1"/>
    </xf>
    <xf numFmtId="3" fontId="36" fillId="24" borderId="31" xfId="634" applyNumberFormat="1" applyFont="1" applyFill="1" applyBorder="1" applyAlignment="1">
      <alignment horizontal="center" vertical="center" wrapText="1"/>
    </xf>
    <xf numFmtId="3" fontId="36" fillId="24" borderId="13" xfId="634" applyNumberFormat="1" applyFont="1" applyFill="1" applyBorder="1" applyAlignment="1">
      <alignment horizontal="center" vertical="center" wrapText="1"/>
    </xf>
    <xf numFmtId="0" fontId="36" fillId="0" borderId="0" xfId="524" applyFont="1" applyAlignment="1">
      <alignment horizontal="right" vertical="center" wrapText="1"/>
    </xf>
    <xf numFmtId="0" fontId="7" fillId="0" borderId="17" xfId="634" applyFont="1" applyBorder="1" applyAlignment="1">
      <alignment horizontal="right" vertical="center" wrapText="1"/>
    </xf>
    <xf numFmtId="0" fontId="36" fillId="0" borderId="18" xfId="524" applyFont="1" applyFill="1" applyBorder="1" applyAlignment="1">
      <alignment horizontal="center" vertical="center" wrapText="1"/>
    </xf>
    <xf numFmtId="0" fontId="36" fillId="0" borderId="20" xfId="524" applyFont="1" applyFill="1" applyBorder="1" applyAlignment="1">
      <alignment horizontal="center" vertical="center" wrapText="1"/>
    </xf>
    <xf numFmtId="14" fontId="36" fillId="0" borderId="12" xfId="634" applyNumberFormat="1" applyFont="1" applyBorder="1" applyAlignment="1">
      <alignment horizontal="center" vertical="center" wrapText="1"/>
    </xf>
    <xf numFmtId="0" fontId="36" fillId="0" borderId="19" xfId="634" applyFont="1" applyBorder="1" applyAlignment="1">
      <alignment horizontal="center" vertical="center" wrapText="1"/>
    </xf>
    <xf numFmtId="0" fontId="36" fillId="0" borderId="11" xfId="634" applyFont="1" applyBorder="1" applyAlignment="1">
      <alignment horizontal="center" vertical="center" wrapText="1"/>
    </xf>
    <xf numFmtId="0" fontId="59" fillId="0" borderId="0" xfId="642" applyFont="1" applyAlignment="1">
      <alignment horizontal="center" vertical="center"/>
    </xf>
    <xf numFmtId="0" fontId="34" fillId="31" borderId="0" xfId="642" applyFont="1" applyFill="1" applyAlignment="1">
      <alignment horizontal="center" wrapText="1"/>
    </xf>
    <xf numFmtId="0" fontId="7" fillId="31" borderId="47" xfId="642" applyFont="1" applyFill="1" applyBorder="1" applyAlignment="1">
      <alignment horizontal="left" vertical="center" wrapText="1"/>
    </xf>
    <xf numFmtId="0" fontId="55" fillId="0" borderId="0" xfId="707" applyFont="1" applyAlignment="1">
      <alignment horizontal="center" vertical="center" wrapText="1"/>
    </xf>
    <xf numFmtId="0" fontId="55" fillId="0" borderId="0" xfId="707" applyFont="1" applyAlignment="1">
      <alignment wrapText="1"/>
    </xf>
    <xf numFmtId="0" fontId="55" fillId="0" borderId="0" xfId="707" applyFont="1" applyFill="1" applyBorder="1" applyAlignment="1">
      <alignment wrapText="1"/>
    </xf>
    <xf numFmtId="0" fontId="56" fillId="0" borderId="0" xfId="672" applyFont="1" applyFill="1" applyBorder="1" applyAlignment="1">
      <alignment horizontal="right" wrapText="1"/>
    </xf>
    <xf numFmtId="0" fontId="66" fillId="0" borderId="0" xfId="672" applyFont="1" applyAlignment="1">
      <alignment vertical="center" wrapText="1"/>
    </xf>
    <xf numFmtId="0" fontId="56" fillId="24" borderId="22" xfId="707" applyFont="1" applyFill="1" applyBorder="1" applyAlignment="1">
      <alignment horizontal="center" vertical="center" wrapText="1"/>
    </xf>
    <xf numFmtId="0" fontId="56" fillId="24" borderId="47" xfId="707" applyFont="1" applyFill="1" applyBorder="1" applyAlignment="1">
      <alignment horizontal="center" vertical="center" wrapText="1"/>
    </xf>
    <xf numFmtId="0" fontId="56" fillId="24" borderId="84" xfId="707" applyFont="1" applyFill="1" applyBorder="1" applyAlignment="1">
      <alignment horizontal="center" vertical="center" wrapText="1"/>
    </xf>
    <xf numFmtId="14" fontId="56" fillId="24" borderId="67" xfId="707" applyNumberFormat="1" applyFont="1" applyFill="1" applyBorder="1" applyAlignment="1">
      <alignment horizontal="center" vertical="center" wrapText="1"/>
    </xf>
    <xf numFmtId="0" fontId="56" fillId="24" borderId="19" xfId="707" applyFont="1" applyFill="1" applyBorder="1" applyAlignment="1">
      <alignment horizontal="center" vertical="center" wrapText="1"/>
    </xf>
    <xf numFmtId="0" fontId="56" fillId="24" borderId="11" xfId="707" applyFont="1" applyFill="1" applyBorder="1" applyAlignment="1">
      <alignment horizontal="center" vertical="center" wrapText="1"/>
    </xf>
    <xf numFmtId="14" fontId="56" fillId="24" borderId="12" xfId="707" applyNumberFormat="1" applyFont="1" applyFill="1" applyBorder="1" applyAlignment="1">
      <alignment horizontal="center" vertical="center" wrapText="1"/>
    </xf>
    <xf numFmtId="0" fontId="56" fillId="24" borderId="49" xfId="707" applyFont="1" applyFill="1" applyBorder="1" applyAlignment="1">
      <alignment horizontal="center" vertical="center" wrapText="1"/>
    </xf>
    <xf numFmtId="0" fontId="56" fillId="24" borderId="17" xfId="707" applyFont="1" applyFill="1" applyBorder="1" applyAlignment="1">
      <alignment horizontal="center" vertical="center" wrapText="1"/>
    </xf>
    <xf numFmtId="0" fontId="56" fillId="24" borderId="77" xfId="707" applyFont="1" applyFill="1" applyBorder="1" applyAlignment="1">
      <alignment horizontal="center" vertical="center" wrapText="1"/>
    </xf>
    <xf numFmtId="0" fontId="56" fillId="24" borderId="21" xfId="707" applyFont="1" applyFill="1" applyBorder="1" applyAlignment="1">
      <alignment horizontal="center" vertical="center" wrapText="1"/>
    </xf>
    <xf numFmtId="0" fontId="56" fillId="24" borderId="40" xfId="707" applyFont="1" applyFill="1" applyBorder="1" applyAlignment="1">
      <alignment horizontal="center" vertical="center" wrapText="1"/>
    </xf>
    <xf numFmtId="0" fontId="56" fillId="25" borderId="41" xfId="707" applyFont="1" applyFill="1" applyBorder="1" applyAlignment="1">
      <alignment horizontal="center" vertical="center" wrapText="1"/>
    </xf>
    <xf numFmtId="0" fontId="56" fillId="25" borderId="35" xfId="707" applyFont="1" applyFill="1" applyBorder="1" applyAlignment="1">
      <alignment horizontal="left" vertical="center" wrapText="1"/>
    </xf>
    <xf numFmtId="0" fontId="56" fillId="25" borderId="52" xfId="707" applyFont="1" applyFill="1" applyBorder="1" applyAlignment="1">
      <alignment horizontal="left" vertical="center" wrapText="1"/>
    </xf>
    <xf numFmtId="3" fontId="56" fillId="25" borderId="21" xfId="707" applyNumberFormat="1" applyFont="1" applyFill="1" applyBorder="1" applyAlignment="1">
      <alignment horizontal="center" vertical="center" wrapText="1"/>
    </xf>
    <xf numFmtId="3" fontId="56" fillId="25" borderId="40" xfId="707" applyNumberFormat="1" applyFont="1" applyFill="1" applyBorder="1" applyAlignment="1">
      <alignment horizontal="center" vertical="center" wrapText="1"/>
    </xf>
    <xf numFmtId="3" fontId="56" fillId="25" borderId="22" xfId="707" applyNumberFormat="1" applyFont="1" applyFill="1" applyBorder="1" applyAlignment="1">
      <alignment horizontal="center" vertical="center" wrapText="1"/>
    </xf>
    <xf numFmtId="0" fontId="56" fillId="0" borderId="0" xfId="707" applyFont="1" applyFill="1" applyBorder="1" applyAlignment="1">
      <alignment wrapText="1"/>
    </xf>
    <xf numFmtId="0" fontId="56" fillId="0" borderId="0" xfId="707" applyFont="1" applyAlignment="1">
      <alignment wrapText="1"/>
    </xf>
    <xf numFmtId="0" fontId="60" fillId="0" borderId="43" xfId="707" applyFont="1" applyBorder="1" applyAlignment="1">
      <alignment horizontal="center" vertical="center" wrapText="1"/>
    </xf>
    <xf numFmtId="0" fontId="60" fillId="0" borderId="54" xfId="707" applyFont="1" applyBorder="1" applyAlignment="1">
      <alignment horizontal="left" vertical="center" wrapText="1"/>
    </xf>
    <xf numFmtId="0" fontId="60" fillId="0" borderId="31" xfId="707" applyFont="1" applyBorder="1" applyAlignment="1">
      <alignment horizontal="left" vertical="center" wrapText="1"/>
    </xf>
    <xf numFmtId="3" fontId="55" fillId="0" borderId="60" xfId="707" applyNumberFormat="1" applyFont="1" applyBorder="1" applyAlignment="1">
      <alignment horizontal="center" vertical="center" wrapText="1"/>
    </xf>
    <xf numFmtId="3" fontId="55" fillId="0" borderId="30" xfId="707" applyNumberFormat="1" applyFont="1" applyBorder="1" applyAlignment="1">
      <alignment horizontal="center" vertical="center" wrapText="1"/>
    </xf>
    <xf numFmtId="3" fontId="56" fillId="25" borderId="69" xfId="707" applyNumberFormat="1" applyFont="1" applyFill="1" applyBorder="1" applyAlignment="1">
      <alignment horizontal="center" vertical="center" wrapText="1"/>
    </xf>
    <xf numFmtId="3" fontId="55" fillId="0" borderId="10" xfId="707" applyNumberFormat="1" applyFont="1" applyBorder="1" applyAlignment="1">
      <alignment horizontal="center" vertical="center" wrapText="1"/>
    </xf>
    <xf numFmtId="3" fontId="55" fillId="0" borderId="44" xfId="707" applyNumberFormat="1" applyFont="1" applyBorder="1" applyAlignment="1">
      <alignment horizontal="center" vertical="center" wrapText="1"/>
    </xf>
    <xf numFmtId="3" fontId="56" fillId="25" borderId="26" xfId="707" applyNumberFormat="1" applyFont="1" applyFill="1" applyBorder="1" applyAlignment="1">
      <alignment horizontal="center" vertical="center" wrapText="1"/>
    </xf>
    <xf numFmtId="0" fontId="60" fillId="0" borderId="56" xfId="707" applyFont="1" applyBorder="1" applyAlignment="1">
      <alignment horizontal="center" vertical="center" wrapText="1"/>
    </xf>
    <xf numFmtId="3" fontId="55" fillId="0" borderId="37" xfId="707" applyNumberFormat="1" applyFont="1" applyBorder="1" applyAlignment="1">
      <alignment horizontal="center" vertical="center" wrapText="1"/>
    </xf>
    <xf numFmtId="3" fontId="55" fillId="0" borderId="46" xfId="707" applyNumberFormat="1" applyFont="1" applyBorder="1" applyAlignment="1">
      <alignment horizontal="center" vertical="center" wrapText="1"/>
    </xf>
    <xf numFmtId="3" fontId="56" fillId="25" borderId="32" xfId="707" applyNumberFormat="1" applyFont="1" applyFill="1" applyBorder="1" applyAlignment="1">
      <alignment horizontal="center" vertical="center" wrapText="1"/>
    </xf>
    <xf numFmtId="0" fontId="56" fillId="25" borderId="43" xfId="707" applyFont="1" applyFill="1" applyBorder="1" applyAlignment="1">
      <alignment horizontal="center" vertical="center" wrapText="1"/>
    </xf>
    <xf numFmtId="0" fontId="56" fillId="25" borderId="10" xfId="707" applyFont="1" applyFill="1" applyBorder="1" applyAlignment="1">
      <alignment horizontal="left" vertical="center" wrapText="1"/>
    </xf>
    <xf numFmtId="0" fontId="56" fillId="25" borderId="54" xfId="707" applyFont="1" applyFill="1" applyBorder="1" applyAlignment="1">
      <alignment horizontal="left" vertical="center" wrapText="1"/>
    </xf>
    <xf numFmtId="3" fontId="56" fillId="25" borderId="80" xfId="707" applyNumberFormat="1" applyFont="1" applyFill="1" applyBorder="1" applyAlignment="1">
      <alignment horizontal="center" vertical="center" wrapText="1"/>
    </xf>
    <xf numFmtId="3" fontId="56" fillId="25" borderId="104" xfId="707" applyNumberFormat="1" applyFont="1" applyFill="1" applyBorder="1" applyAlignment="1">
      <alignment horizontal="center" vertical="center" wrapText="1"/>
    </xf>
    <xf numFmtId="3" fontId="56" fillId="25" borderId="20" xfId="707" applyNumberFormat="1" applyFont="1" applyFill="1" applyBorder="1" applyAlignment="1">
      <alignment horizontal="center" vertical="center" wrapText="1"/>
    </xf>
    <xf numFmtId="0" fontId="60" fillId="0" borderId="14" xfId="707" applyFont="1" applyBorder="1" applyAlignment="1">
      <alignment horizontal="center" vertical="center" wrapText="1"/>
    </xf>
    <xf numFmtId="3" fontId="55" fillId="0" borderId="21" xfId="707" applyNumberFormat="1" applyFont="1" applyBorder="1" applyAlignment="1">
      <alignment horizontal="center" vertical="center" wrapText="1"/>
    </xf>
    <xf numFmtId="3" fontId="55" fillId="0" borderId="40" xfId="707" applyNumberFormat="1" applyFont="1" applyBorder="1" applyAlignment="1">
      <alignment horizontal="center" vertical="center" wrapText="1"/>
    </xf>
    <xf numFmtId="3" fontId="55" fillId="0" borderId="39" xfId="707" applyNumberFormat="1" applyFont="1" applyBorder="1" applyAlignment="1">
      <alignment horizontal="center" vertical="center" wrapText="1"/>
    </xf>
    <xf numFmtId="0" fontId="56" fillId="25" borderId="14" xfId="707" applyFont="1" applyFill="1" applyBorder="1" applyAlignment="1">
      <alignment horizontal="center" vertical="center" wrapText="1"/>
    </xf>
    <xf numFmtId="3" fontId="56" fillId="25" borderId="77" xfId="707" applyNumberFormat="1" applyFont="1" applyFill="1" applyBorder="1" applyAlignment="1">
      <alignment horizontal="center" vertical="center" wrapText="1"/>
    </xf>
    <xf numFmtId="3" fontId="56" fillId="25" borderId="10" xfId="707" applyNumberFormat="1" applyFont="1" applyFill="1" applyBorder="1" applyAlignment="1">
      <alignment horizontal="center" vertical="center" wrapText="1"/>
    </xf>
    <xf numFmtId="3" fontId="56" fillId="25" borderId="44" xfId="707" applyNumberFormat="1" applyFont="1" applyFill="1" applyBorder="1" applyAlignment="1">
      <alignment horizontal="center" vertical="center" wrapText="1"/>
    </xf>
    <xf numFmtId="0" fontId="55" fillId="0" borderId="43" xfId="707" applyFont="1" applyBorder="1" applyAlignment="1">
      <alignment horizontal="center" vertical="center" wrapText="1"/>
    </xf>
    <xf numFmtId="3" fontId="55" fillId="0" borderId="10" xfId="707" applyNumberFormat="1" applyFont="1" applyFill="1" applyBorder="1" applyAlignment="1">
      <alignment horizontal="center" vertical="center" wrapText="1"/>
    </xf>
    <xf numFmtId="3" fontId="55" fillId="0" borderId="44" xfId="707" applyNumberFormat="1" applyFont="1" applyFill="1" applyBorder="1" applyAlignment="1">
      <alignment horizontal="center" vertical="center" wrapText="1"/>
    </xf>
    <xf numFmtId="0" fontId="55" fillId="0" borderId="10" xfId="707" applyFont="1" applyBorder="1" applyAlignment="1">
      <alignment horizontal="left" vertical="center" wrapText="1"/>
    </xf>
    <xf numFmtId="0" fontId="60" fillId="0" borderId="54" xfId="707" applyFont="1" applyFill="1" applyBorder="1" applyAlignment="1">
      <alignment horizontal="left" vertical="center" wrapText="1"/>
    </xf>
    <xf numFmtId="0" fontId="60" fillId="0" borderId="31" xfId="707" applyFont="1" applyFill="1" applyBorder="1" applyAlignment="1">
      <alignment horizontal="left" vertical="center" wrapText="1"/>
    </xf>
    <xf numFmtId="0" fontId="60" fillId="0" borderId="10" xfId="707" applyFont="1" applyFill="1" applyBorder="1" applyAlignment="1">
      <alignment horizontal="left" vertical="center" wrapText="1"/>
    </xf>
    <xf numFmtId="3" fontId="55" fillId="0" borderId="28" xfId="707" applyNumberFormat="1" applyFont="1" applyFill="1" applyBorder="1" applyAlignment="1">
      <alignment horizontal="center" vertical="center" wrapText="1"/>
    </xf>
    <xf numFmtId="3" fontId="55" fillId="0" borderId="64" xfId="707" applyNumberFormat="1" applyFont="1" applyFill="1" applyBorder="1" applyAlignment="1">
      <alignment horizontal="center" vertical="center" wrapText="1"/>
    </xf>
    <xf numFmtId="3" fontId="56" fillId="25" borderId="27" xfId="707" applyNumberFormat="1" applyFont="1" applyFill="1" applyBorder="1" applyAlignment="1">
      <alignment horizontal="center" vertical="center" wrapText="1"/>
    </xf>
    <xf numFmtId="3" fontId="56" fillId="25" borderId="39" xfId="707" applyNumberFormat="1" applyFont="1" applyFill="1" applyBorder="1" applyAlignment="1">
      <alignment horizontal="center" vertical="center" wrapText="1"/>
    </xf>
    <xf numFmtId="0" fontId="7" fillId="0" borderId="54" xfId="707" applyFont="1" applyBorder="1" applyAlignment="1">
      <alignment horizontal="left" vertical="center" wrapText="1"/>
    </xf>
    <xf numFmtId="0" fontId="7" fillId="0" borderId="31" xfId="707" applyFont="1" applyBorder="1" applyAlignment="1">
      <alignment horizontal="left" vertical="center" wrapText="1"/>
    </xf>
    <xf numFmtId="0" fontId="7" fillId="0" borderId="36" xfId="644" applyFont="1" applyBorder="1" applyAlignment="1">
      <alignment horizontal="left" vertical="center" wrapText="1"/>
    </xf>
    <xf numFmtId="0" fontId="7" fillId="0" borderId="33" xfId="644" applyFont="1" applyBorder="1" applyAlignment="1">
      <alignment horizontal="left" vertical="center" wrapText="1"/>
    </xf>
    <xf numFmtId="0" fontId="7" fillId="0" borderId="55" xfId="644" applyFont="1" applyBorder="1" applyAlignment="1">
      <alignment horizontal="left" vertical="center" wrapText="1"/>
    </xf>
    <xf numFmtId="0" fontId="7" fillId="0" borderId="53" xfId="707" applyFont="1" applyBorder="1" applyAlignment="1">
      <alignment horizontal="left" vertical="center" wrapText="1"/>
    </xf>
    <xf numFmtId="0" fontId="7" fillId="0" borderId="65" xfId="707" applyFont="1" applyBorder="1" applyAlignment="1">
      <alignment horizontal="left" vertical="center" wrapText="1"/>
    </xf>
    <xf numFmtId="0" fontId="7" fillId="0" borderId="33" xfId="707" applyFont="1" applyBorder="1" applyAlignment="1">
      <alignment horizontal="left" vertical="center" wrapText="1"/>
    </xf>
    <xf numFmtId="0" fontId="7" fillId="0" borderId="55" xfId="707" applyFont="1" applyBorder="1" applyAlignment="1">
      <alignment horizontal="left" vertical="center" wrapText="1"/>
    </xf>
    <xf numFmtId="3" fontId="55" fillId="0" borderId="28" xfId="707" applyNumberFormat="1" applyFont="1" applyBorder="1" applyAlignment="1">
      <alignment horizontal="center" vertical="center" wrapText="1"/>
    </xf>
    <xf numFmtId="3" fontId="55" fillId="0" borderId="64" xfId="707" applyNumberFormat="1" applyFont="1" applyBorder="1" applyAlignment="1">
      <alignment horizontal="center" vertical="center" wrapText="1"/>
    </xf>
    <xf numFmtId="3" fontId="56" fillId="25" borderId="11" xfId="707" applyNumberFormat="1" applyFont="1" applyFill="1" applyBorder="1" applyAlignment="1">
      <alignment horizontal="center" vertical="center" wrapText="1"/>
    </xf>
    <xf numFmtId="0" fontId="7" fillId="0" borderId="52" xfId="707" applyFont="1" applyBorder="1" applyAlignment="1">
      <alignment horizontal="left" vertical="center" wrapText="1"/>
    </xf>
    <xf numFmtId="0" fontId="7" fillId="0" borderId="24" xfId="707" applyFont="1" applyBorder="1" applyAlignment="1">
      <alignment horizontal="left" vertical="center" wrapText="1"/>
    </xf>
    <xf numFmtId="0" fontId="7" fillId="0" borderId="51" xfId="707" applyFont="1" applyBorder="1" applyAlignment="1">
      <alignment horizontal="left" vertical="center" wrapText="1"/>
    </xf>
    <xf numFmtId="0" fontId="7" fillId="0" borderId="14" xfId="707" applyFont="1" applyBorder="1" applyAlignment="1">
      <alignment horizontal="left" vertical="center" wrapText="1"/>
    </xf>
    <xf numFmtId="0" fontId="7" fillId="0" borderId="14" xfId="644" applyFont="1" applyBorder="1" applyAlignment="1">
      <alignment horizontal="left" vertical="center" wrapText="1"/>
    </xf>
    <xf numFmtId="0" fontId="7" fillId="0" borderId="31" xfId="644" applyFont="1" applyBorder="1" applyAlignment="1">
      <alignment horizontal="left" vertical="center" wrapText="1"/>
    </xf>
    <xf numFmtId="0" fontId="7" fillId="0" borderId="54" xfId="707" applyFont="1" applyFill="1" applyBorder="1" applyAlignment="1">
      <alignment horizontal="left" vertical="center" wrapText="1"/>
    </xf>
    <xf numFmtId="0" fontId="7" fillId="0" borderId="31" xfId="707" applyFont="1" applyFill="1" applyBorder="1" applyAlignment="1">
      <alignment horizontal="left" vertical="center" wrapText="1"/>
    </xf>
    <xf numFmtId="3" fontId="56" fillId="0" borderId="0" xfId="707" applyNumberFormat="1" applyFont="1" applyFill="1" applyBorder="1" applyAlignment="1">
      <alignment wrapText="1"/>
    </xf>
    <xf numFmtId="3" fontId="55" fillId="0" borderId="60" xfId="707" applyNumberFormat="1" applyFont="1" applyFill="1" applyBorder="1" applyAlignment="1">
      <alignment horizontal="center" vertical="center" wrapText="1"/>
    </xf>
    <xf numFmtId="3" fontId="55" fillId="0" borderId="30" xfId="707" applyNumberFormat="1" applyFont="1" applyFill="1" applyBorder="1" applyAlignment="1">
      <alignment horizontal="center" vertical="center" wrapText="1"/>
    </xf>
    <xf numFmtId="0" fontId="56" fillId="0" borderId="0" xfId="707" applyFont="1" applyFill="1" applyAlignment="1">
      <alignment wrapText="1"/>
    </xf>
    <xf numFmtId="0" fontId="60" fillId="0" borderId="10" xfId="707" applyFont="1" applyBorder="1" applyAlignment="1">
      <alignment horizontal="left" vertical="center" wrapText="1"/>
    </xf>
    <xf numFmtId="0" fontId="60" fillId="0" borderId="53" xfId="707" applyFont="1" applyBorder="1" applyAlignment="1">
      <alignment horizontal="left" vertical="center" wrapText="1"/>
    </xf>
    <xf numFmtId="0" fontId="60" fillId="0" borderId="10" xfId="707" applyFont="1" applyBorder="1" applyAlignment="1">
      <alignment horizontal="left" vertical="center" wrapText="1"/>
    </xf>
    <xf numFmtId="0" fontId="7" fillId="0" borderId="43" xfId="707" applyFont="1" applyBorder="1" applyAlignment="1">
      <alignment horizontal="left" vertical="center" wrapText="1"/>
    </xf>
    <xf numFmtId="0" fontId="7" fillId="0" borderId="10" xfId="707" applyFont="1" applyBorder="1" applyAlignment="1">
      <alignment horizontal="left" vertical="center" wrapText="1"/>
    </xf>
    <xf numFmtId="3" fontId="56" fillId="25" borderId="13" xfId="707" applyNumberFormat="1" applyFont="1" applyFill="1" applyBorder="1" applyAlignment="1">
      <alignment horizontal="center" vertical="center" wrapText="1"/>
    </xf>
    <xf numFmtId="3" fontId="55" fillId="0" borderId="53" xfId="707" applyNumberFormat="1" applyFont="1" applyBorder="1" applyAlignment="1">
      <alignment horizontal="center" vertical="center" wrapText="1"/>
    </xf>
    <xf numFmtId="0" fontId="7" fillId="0" borderId="10" xfId="707" applyFont="1" applyBorder="1" applyAlignment="1">
      <alignment horizontal="left" vertical="center" wrapText="1"/>
    </xf>
    <xf numFmtId="0" fontId="7" fillId="0" borderId="14" xfId="707" applyFont="1" applyFill="1" applyBorder="1" applyAlignment="1">
      <alignment horizontal="left" vertical="center" wrapText="1"/>
    </xf>
    <xf numFmtId="0" fontId="7" fillId="0" borderId="53" xfId="707" applyFont="1" applyFill="1" applyBorder="1" applyAlignment="1">
      <alignment horizontal="left" vertical="center" wrapText="1"/>
    </xf>
    <xf numFmtId="0" fontId="7" fillId="0" borderId="36" xfId="707" applyFont="1" applyBorder="1" applyAlignment="1">
      <alignment horizontal="left" vertical="center" wrapText="1"/>
    </xf>
    <xf numFmtId="0" fontId="7" fillId="0" borderId="37" xfId="707" applyFont="1" applyBorder="1" applyAlignment="1">
      <alignment horizontal="left" vertical="center" wrapText="1"/>
    </xf>
    <xf numFmtId="0" fontId="56" fillId="25" borderId="31" xfId="707" applyFont="1" applyFill="1" applyBorder="1" applyAlignment="1">
      <alignment horizontal="left" vertical="center" wrapText="1"/>
    </xf>
    <xf numFmtId="0" fontId="60" fillId="0" borderId="29" xfId="707" applyFont="1" applyBorder="1" applyAlignment="1">
      <alignment horizontal="center" vertical="center" wrapText="1"/>
    </xf>
    <xf numFmtId="0" fontId="56" fillId="0" borderId="62" xfId="707" applyFont="1" applyFill="1" applyBorder="1" applyAlignment="1">
      <alignment wrapText="1"/>
    </xf>
    <xf numFmtId="0" fontId="60" fillId="0" borderId="60" xfId="707" applyFont="1" applyBorder="1" applyAlignment="1">
      <alignment horizontal="left" vertical="center" wrapText="1"/>
    </xf>
    <xf numFmtId="0" fontId="55" fillId="0" borderId="31" xfId="707" applyFont="1" applyBorder="1"/>
    <xf numFmtId="0" fontId="60" fillId="0" borderId="43" xfId="707" applyFont="1" applyFill="1" applyBorder="1" applyAlignment="1">
      <alignment horizontal="center" vertical="center" wrapText="1"/>
    </xf>
    <xf numFmtId="0" fontId="7" fillId="0" borderId="54" xfId="707" applyFont="1" applyBorder="1" applyAlignment="1">
      <alignment horizontal="left" vertical="center" wrapText="1"/>
    </xf>
    <xf numFmtId="0" fontId="56" fillId="30" borderId="0" xfId="707" applyFont="1" applyFill="1" applyAlignment="1">
      <alignment wrapText="1"/>
    </xf>
    <xf numFmtId="0" fontId="60" fillId="30" borderId="43" xfId="707" applyFont="1" applyFill="1" applyBorder="1" applyAlignment="1">
      <alignment horizontal="center" vertical="center" wrapText="1"/>
    </xf>
    <xf numFmtId="0" fontId="7" fillId="30" borderId="23" xfId="644" applyFont="1" applyFill="1" applyBorder="1" applyAlignment="1">
      <alignment horizontal="left" vertical="center" wrapText="1"/>
    </xf>
    <xf numFmtId="0" fontId="7" fillId="30" borderId="24" xfId="644" applyFont="1" applyFill="1" applyBorder="1" applyAlignment="1">
      <alignment horizontal="left" vertical="center" wrapText="1"/>
    </xf>
    <xf numFmtId="0" fontId="7" fillId="30" borderId="51" xfId="644" applyFont="1" applyFill="1" applyBorder="1" applyAlignment="1">
      <alignment horizontal="left" vertical="center" wrapText="1"/>
    </xf>
    <xf numFmtId="3" fontId="55" fillId="30" borderId="60" xfId="707" applyNumberFormat="1" applyFont="1" applyFill="1" applyBorder="1" applyAlignment="1">
      <alignment horizontal="center" vertical="center" wrapText="1"/>
    </xf>
    <xf numFmtId="3" fontId="55" fillId="30" borderId="30" xfId="707" applyNumberFormat="1" applyFont="1" applyFill="1" applyBorder="1" applyAlignment="1">
      <alignment horizontal="center" vertical="center" wrapText="1"/>
    </xf>
    <xf numFmtId="0" fontId="55" fillId="30" borderId="0" xfId="707" applyFont="1" applyFill="1" applyAlignment="1">
      <alignment wrapText="1"/>
    </xf>
    <xf numFmtId="0" fontId="7" fillId="30" borderId="14" xfId="644" applyFont="1" applyFill="1" applyBorder="1" applyAlignment="1">
      <alignment horizontal="left" vertical="center" wrapText="1"/>
    </xf>
    <xf numFmtId="0" fontId="7" fillId="30" borderId="31" xfId="644" applyFont="1" applyFill="1" applyBorder="1" applyAlignment="1">
      <alignment horizontal="left" vertical="center" wrapText="1"/>
    </xf>
    <xf numFmtId="0" fontId="7" fillId="30" borderId="53" xfId="644" applyFont="1" applyFill="1" applyBorder="1" applyAlignment="1">
      <alignment horizontal="left" vertical="center" wrapText="1"/>
    </xf>
    <xf numFmtId="3" fontId="55" fillId="30" borderId="10" xfId="707" applyNumberFormat="1" applyFont="1" applyFill="1" applyBorder="1" applyAlignment="1">
      <alignment horizontal="center" vertical="center" wrapText="1"/>
    </xf>
    <xf numFmtId="3" fontId="55" fillId="30" borderId="44" xfId="707" applyNumberFormat="1" applyFont="1" applyFill="1" applyBorder="1" applyAlignment="1">
      <alignment horizontal="center" vertical="center" wrapText="1"/>
    </xf>
    <xf numFmtId="0" fontId="60" fillId="30" borderId="54" xfId="707" applyFont="1" applyFill="1" applyBorder="1" applyAlignment="1">
      <alignment horizontal="left" vertical="center" wrapText="1"/>
    </xf>
    <xf numFmtId="0" fontId="60" fillId="30" borderId="31" xfId="707" applyFont="1" applyFill="1" applyBorder="1" applyAlignment="1">
      <alignment horizontal="left" vertical="center" wrapText="1"/>
    </xf>
    <xf numFmtId="3" fontId="55" fillId="30" borderId="37" xfId="707" applyNumberFormat="1" applyFont="1" applyFill="1" applyBorder="1" applyAlignment="1">
      <alignment horizontal="center" vertical="center" wrapText="1"/>
    </xf>
    <xf numFmtId="0" fontId="7" fillId="0" borderId="52" xfId="707" applyFont="1" applyFill="1" applyBorder="1" applyAlignment="1">
      <alignment horizontal="left" vertical="center" wrapText="1"/>
    </xf>
    <xf numFmtId="0" fontId="7" fillId="0" borderId="24" xfId="707" applyFont="1" applyFill="1" applyBorder="1" applyAlignment="1">
      <alignment horizontal="left" vertical="center" wrapText="1"/>
    </xf>
    <xf numFmtId="0" fontId="7" fillId="0" borderId="51" xfId="707" applyFont="1" applyFill="1" applyBorder="1" applyAlignment="1">
      <alignment horizontal="left" vertical="center" wrapText="1"/>
    </xf>
    <xf numFmtId="3" fontId="55" fillId="30" borderId="63" xfId="707" applyNumberFormat="1" applyFont="1" applyFill="1" applyBorder="1" applyAlignment="1">
      <alignment horizontal="center" vertical="center" wrapText="1"/>
    </xf>
    <xf numFmtId="3" fontId="55" fillId="30" borderId="28" xfId="707" applyNumberFormat="1" applyFont="1" applyFill="1" applyBorder="1" applyAlignment="1">
      <alignment horizontal="center" vertical="center" wrapText="1"/>
    </xf>
    <xf numFmtId="3" fontId="55" fillId="30" borderId="64" xfId="707" applyNumberFormat="1" applyFont="1" applyFill="1" applyBorder="1" applyAlignment="1">
      <alignment horizontal="center" vertical="center" wrapText="1"/>
    </xf>
    <xf numFmtId="3" fontId="56" fillId="25" borderId="67" xfId="707" applyNumberFormat="1" applyFont="1" applyFill="1" applyBorder="1" applyAlignment="1">
      <alignment horizontal="center" vertical="center" wrapText="1"/>
    </xf>
    <xf numFmtId="0" fontId="60" fillId="30" borderId="56" xfId="707" applyFont="1" applyFill="1" applyBorder="1" applyAlignment="1">
      <alignment horizontal="center" vertical="center" wrapText="1"/>
    </xf>
    <xf numFmtId="0" fontId="60" fillId="30" borderId="65" xfId="707" applyFont="1" applyFill="1" applyBorder="1" applyAlignment="1">
      <alignment horizontal="left" vertical="center" wrapText="1"/>
    </xf>
    <xf numFmtId="0" fontId="60" fillId="30" borderId="33" xfId="707" applyFont="1" applyFill="1" applyBorder="1" applyAlignment="1">
      <alignment horizontal="left" vertical="center" wrapText="1"/>
    </xf>
    <xf numFmtId="0" fontId="56" fillId="25" borderId="68" xfId="707" applyFont="1" applyFill="1" applyBorder="1" applyAlignment="1">
      <alignment horizontal="center" vertical="center" wrapText="1"/>
    </xf>
    <xf numFmtId="0" fontId="56" fillId="25" borderId="21" xfId="707" applyFont="1" applyFill="1" applyBorder="1" applyAlignment="1">
      <alignment horizontal="left" vertical="center" wrapText="1"/>
    </xf>
    <xf numFmtId="0" fontId="56" fillId="25" borderId="67" xfId="707" applyFont="1" applyFill="1" applyBorder="1" applyAlignment="1">
      <alignment horizontal="left" vertical="center" wrapText="1"/>
    </xf>
    <xf numFmtId="0" fontId="55" fillId="0" borderId="0" xfId="707" applyFont="1" applyAlignment="1">
      <alignment horizontal="left" wrapText="1"/>
    </xf>
    <xf numFmtId="0" fontId="56" fillId="24" borderId="12" xfId="707" applyFont="1" applyFill="1" applyBorder="1" applyAlignment="1">
      <alignment horizontal="center" vertical="center" wrapText="1"/>
    </xf>
    <xf numFmtId="0" fontId="56" fillId="24" borderId="49" xfId="707" applyFont="1" applyFill="1" applyBorder="1" applyAlignment="1">
      <alignment horizontal="center" vertical="center" wrapText="1"/>
    </xf>
    <xf numFmtId="0" fontId="56" fillId="24" borderId="98" xfId="707" applyFont="1" applyFill="1" applyBorder="1" applyAlignment="1">
      <alignment horizontal="center" vertical="center" wrapText="1"/>
    </xf>
    <xf numFmtId="0" fontId="56" fillId="25" borderId="23" xfId="707" applyFont="1" applyFill="1" applyBorder="1" applyAlignment="1">
      <alignment horizontal="center" vertical="center" wrapText="1"/>
    </xf>
    <xf numFmtId="0" fontId="56" fillId="25" borderId="41" xfId="707" applyFont="1" applyFill="1" applyBorder="1" applyAlignment="1">
      <alignment horizontal="left" vertical="center" wrapText="1"/>
    </xf>
    <xf numFmtId="0" fontId="56" fillId="25" borderId="42" xfId="707" applyFont="1" applyFill="1" applyBorder="1" applyAlignment="1">
      <alignment horizontal="left" vertical="center" wrapText="1"/>
    </xf>
    <xf numFmtId="3" fontId="55" fillId="0" borderId="0" xfId="707" applyNumberFormat="1" applyFont="1" applyFill="1" applyBorder="1" applyAlignment="1">
      <alignment vertical="top" wrapText="1"/>
    </xf>
    <xf numFmtId="0" fontId="7" fillId="0" borderId="14" xfId="707" applyFont="1" applyBorder="1" applyAlignment="1">
      <alignment horizontal="left" vertical="center" wrapText="1"/>
    </xf>
    <xf numFmtId="0" fontId="7" fillId="0" borderId="41" xfId="707" applyFont="1" applyBorder="1" applyAlignment="1">
      <alignment horizontal="left" vertical="center" wrapText="1"/>
    </xf>
    <xf numFmtId="0" fontId="7" fillId="0" borderId="35" xfId="707" applyFont="1" applyBorder="1" applyAlignment="1">
      <alignment horizontal="left" vertical="center" wrapText="1"/>
    </xf>
    <xf numFmtId="3" fontId="55" fillId="0" borderId="58" xfId="707" applyNumberFormat="1" applyFont="1" applyBorder="1" applyAlignment="1">
      <alignment horizontal="center" vertical="center" wrapText="1"/>
    </xf>
    <xf numFmtId="3" fontId="56" fillId="25" borderId="61" xfId="707" applyNumberFormat="1" applyFont="1" applyFill="1" applyBorder="1" applyAlignment="1">
      <alignment horizontal="center" vertical="center" wrapText="1"/>
    </xf>
    <xf numFmtId="0" fontId="7" fillId="0" borderId="16" xfId="707" applyFont="1" applyBorder="1" applyAlignment="1">
      <alignment horizontal="left" vertical="center" wrapText="1"/>
    </xf>
    <xf numFmtId="0" fontId="7" fillId="0" borderId="103" xfId="707" applyFont="1" applyBorder="1" applyAlignment="1">
      <alignment horizontal="left" vertical="center" wrapText="1"/>
    </xf>
    <xf numFmtId="0" fontId="7" fillId="0" borderId="63" xfId="707" applyFont="1" applyBorder="1" applyAlignment="1">
      <alignment horizontal="left" vertical="center" wrapText="1"/>
    </xf>
    <xf numFmtId="0" fontId="7" fillId="0" borderId="35" xfId="644" applyFont="1" applyBorder="1" applyAlignment="1">
      <alignment horizontal="left" vertical="center" wrapText="1"/>
    </xf>
    <xf numFmtId="0" fontId="7" fillId="0" borderId="66" xfId="707" applyFont="1" applyBorder="1" applyAlignment="1">
      <alignment horizontal="left" vertical="center" wrapText="1"/>
    </xf>
    <xf numFmtId="0" fontId="7" fillId="0" borderId="62" xfId="707" applyFont="1" applyBorder="1" applyAlignment="1">
      <alignment horizontal="left" vertical="center" wrapText="1"/>
    </xf>
    <xf numFmtId="0" fontId="7" fillId="0" borderId="58" xfId="707" applyFont="1" applyBorder="1" applyAlignment="1">
      <alignment horizontal="left" vertical="center" wrapText="1"/>
    </xf>
    <xf numFmtId="3" fontId="55" fillId="0" borderId="54" xfId="707" applyNumberFormat="1" applyFont="1" applyBorder="1" applyAlignment="1">
      <alignment horizontal="center" vertical="center" wrapText="1"/>
    </xf>
    <xf numFmtId="3" fontId="56" fillId="25" borderId="84" xfId="707" applyNumberFormat="1" applyFont="1" applyFill="1" applyBorder="1" applyAlignment="1">
      <alignment horizontal="center" vertical="center" wrapText="1"/>
    </xf>
    <xf numFmtId="3" fontId="56" fillId="25" borderId="82" xfId="707" applyNumberFormat="1" applyFont="1" applyFill="1" applyBorder="1" applyAlignment="1">
      <alignment horizontal="center" vertical="center" wrapText="1"/>
    </xf>
    <xf numFmtId="3" fontId="56" fillId="25" borderId="85" xfId="707" applyNumberFormat="1" applyFont="1" applyFill="1" applyBorder="1" applyAlignment="1">
      <alignment horizontal="center" vertical="center" wrapText="1"/>
    </xf>
    <xf numFmtId="0" fontId="7" fillId="0" borderId="29" xfId="707" applyFont="1" applyBorder="1" applyAlignment="1">
      <alignment horizontal="left" vertical="center" wrapText="1"/>
    </xf>
    <xf numFmtId="0" fontId="7" fillId="0" borderId="60" xfId="707" applyFont="1" applyBorder="1" applyAlignment="1">
      <alignment horizontal="left" vertical="center" wrapText="1"/>
    </xf>
    <xf numFmtId="3" fontId="55" fillId="0" borderId="51" xfId="707" applyNumberFormat="1" applyFont="1" applyBorder="1" applyAlignment="1">
      <alignment horizontal="center" vertical="center" wrapText="1"/>
    </xf>
    <xf numFmtId="3" fontId="55" fillId="0" borderId="35" xfId="707" applyNumberFormat="1" applyFont="1" applyBorder="1" applyAlignment="1">
      <alignment horizontal="center" vertical="center" wrapText="1"/>
    </xf>
    <xf numFmtId="3" fontId="55" fillId="0" borderId="52" xfId="707" applyNumberFormat="1" applyFont="1" applyBorder="1" applyAlignment="1">
      <alignment horizontal="center" vertical="center" wrapText="1"/>
    </xf>
    <xf numFmtId="3" fontId="56" fillId="25" borderId="34" xfId="707" applyNumberFormat="1" applyFont="1" applyFill="1" applyBorder="1" applyAlignment="1">
      <alignment horizontal="center" vertical="center" wrapText="1"/>
    </xf>
    <xf numFmtId="0" fontId="7" fillId="0" borderId="10" xfId="707" applyFont="1" applyFill="1" applyBorder="1" applyAlignment="1">
      <alignment horizontal="left" vertical="center" wrapText="1"/>
    </xf>
    <xf numFmtId="0" fontId="55" fillId="0" borderId="14" xfId="707" applyFont="1" applyBorder="1" applyAlignment="1">
      <alignment horizontal="center" vertical="center" wrapText="1"/>
    </xf>
    <xf numFmtId="3" fontId="55" fillId="0" borderId="63" xfId="707" applyNumberFormat="1" applyFont="1" applyBorder="1" applyAlignment="1">
      <alignment horizontal="center" vertical="center" wrapText="1"/>
    </xf>
    <xf numFmtId="3" fontId="55" fillId="0" borderId="57" xfId="707" applyNumberFormat="1" applyFont="1" applyBorder="1" applyAlignment="1">
      <alignment horizontal="center" vertical="center" wrapText="1"/>
    </xf>
    <xf numFmtId="0" fontId="60" fillId="0" borderId="14" xfId="707" applyFont="1" applyBorder="1" applyAlignment="1">
      <alignment horizontal="center" wrapText="1"/>
    </xf>
    <xf numFmtId="0" fontId="7" fillId="0" borderId="13" xfId="707" applyFont="1" applyFill="1" applyBorder="1" applyAlignment="1">
      <alignment horizontal="left" vertical="center" wrapText="1"/>
    </xf>
    <xf numFmtId="0" fontId="7" fillId="0" borderId="85" xfId="707" applyFont="1" applyBorder="1" applyAlignment="1">
      <alignment horizontal="left" vertical="center" wrapText="1"/>
    </xf>
    <xf numFmtId="0" fontId="7" fillId="0" borderId="47" xfId="707" applyFont="1" applyBorder="1" applyAlignment="1">
      <alignment horizontal="left" vertical="center" wrapText="1"/>
    </xf>
    <xf numFmtId="0" fontId="7" fillId="0" borderId="84" xfId="707" applyFont="1" applyBorder="1" applyAlignment="1">
      <alignment horizontal="left" vertical="center" wrapText="1"/>
    </xf>
    <xf numFmtId="3" fontId="55" fillId="0" borderId="66" xfId="707" applyNumberFormat="1" applyFont="1" applyBorder="1" applyAlignment="1">
      <alignment horizontal="center" vertical="center" wrapText="1"/>
    </xf>
    <xf numFmtId="0" fontId="60" fillId="0" borderId="13" xfId="707" applyFont="1" applyBorder="1" applyAlignment="1">
      <alignment horizontal="left" vertical="center" wrapText="1"/>
    </xf>
    <xf numFmtId="0" fontId="60" fillId="0" borderId="59" xfId="707" applyFont="1" applyBorder="1" applyAlignment="1">
      <alignment horizontal="center" vertical="center" wrapText="1"/>
    </xf>
    <xf numFmtId="0" fontId="60" fillId="0" borderId="65" xfId="707" applyFont="1" applyBorder="1" applyAlignment="1">
      <alignment horizontal="left" vertical="center" wrapText="1"/>
    </xf>
    <xf numFmtId="0" fontId="60" fillId="0" borderId="33" xfId="707" applyFont="1" applyBorder="1" applyAlignment="1">
      <alignment horizontal="left" vertical="center" wrapText="1"/>
    </xf>
    <xf numFmtId="0" fontId="60" fillId="0" borderId="38" xfId="707" applyFont="1" applyBorder="1" applyAlignment="1">
      <alignment horizontal="left" vertical="center" wrapText="1"/>
    </xf>
    <xf numFmtId="3" fontId="56" fillId="25" borderId="18" xfId="707" applyNumberFormat="1" applyFont="1" applyFill="1" applyBorder="1" applyAlignment="1">
      <alignment horizontal="center" vertical="center" wrapText="1"/>
    </xf>
    <xf numFmtId="0" fontId="7" fillId="0" borderId="52" xfId="644" applyFont="1" applyBorder="1" applyAlignment="1">
      <alignment horizontal="left" vertical="center" wrapText="1"/>
    </xf>
    <xf numFmtId="0" fontId="7" fillId="0" borderId="24" xfId="644" applyFont="1" applyBorder="1" applyAlignment="1">
      <alignment horizontal="left" vertical="center" wrapText="1"/>
    </xf>
    <xf numFmtId="0" fontId="7" fillId="0" borderId="51" xfId="644" applyFont="1" applyBorder="1" applyAlignment="1">
      <alignment horizontal="left" vertical="center" wrapText="1"/>
    </xf>
    <xf numFmtId="3" fontId="6" fillId="0" borderId="35" xfId="707" applyNumberFormat="1" applyFont="1" applyBorder="1" applyAlignment="1">
      <alignment horizontal="center" vertical="center" wrapText="1"/>
    </xf>
    <xf numFmtId="3" fontId="6" fillId="0" borderId="60" xfId="707" applyNumberFormat="1" applyFont="1" applyBorder="1" applyAlignment="1">
      <alignment horizontal="center" vertical="center" wrapText="1"/>
    </xf>
    <xf numFmtId="3" fontId="6" fillId="0" borderId="42" xfId="707" applyNumberFormat="1" applyFont="1" applyBorder="1" applyAlignment="1">
      <alignment horizontal="center" vertical="center" wrapText="1"/>
    </xf>
    <xf numFmtId="0" fontId="7" fillId="0" borderId="54" xfId="644" applyFont="1" applyBorder="1" applyAlignment="1">
      <alignment horizontal="left" vertical="center" wrapText="1"/>
    </xf>
    <xf numFmtId="0" fontId="7" fillId="0" borderId="53" xfId="644" applyFont="1" applyBorder="1" applyAlignment="1">
      <alignment horizontal="left" vertical="center" wrapText="1"/>
    </xf>
    <xf numFmtId="0" fontId="60" fillId="0" borderId="98" xfId="707" applyFont="1" applyBorder="1" applyAlignment="1">
      <alignment horizontal="center" vertical="center" wrapText="1"/>
    </xf>
    <xf numFmtId="0" fontId="7" fillId="0" borderId="79" xfId="707" applyFont="1" applyBorder="1" applyAlignment="1">
      <alignment horizontal="left" vertical="center" wrapText="1"/>
    </xf>
    <xf numFmtId="0" fontId="7" fillId="0" borderId="65" xfId="644" applyFont="1" applyBorder="1" applyAlignment="1">
      <alignment horizontal="left" vertical="center" wrapText="1"/>
    </xf>
    <xf numFmtId="3" fontId="55" fillId="0" borderId="80" xfId="707" applyNumberFormat="1" applyFont="1" applyBorder="1" applyAlignment="1">
      <alignment horizontal="center" vertical="center" wrapText="1"/>
    </xf>
    <xf numFmtId="3" fontId="55" fillId="0" borderId="100" xfId="707" applyNumberFormat="1" applyFont="1" applyBorder="1" applyAlignment="1">
      <alignment horizontal="center" vertical="center" wrapText="1"/>
    </xf>
    <xf numFmtId="0" fontId="7" fillId="0" borderId="10" xfId="644" applyFont="1" applyBorder="1" applyAlignment="1">
      <alignment horizontal="left" vertical="center" wrapText="1"/>
    </xf>
    <xf numFmtId="0" fontId="60" fillId="0" borderId="16" xfId="707" applyFont="1" applyBorder="1" applyAlignment="1">
      <alignment horizontal="center" vertical="center" wrapText="1"/>
    </xf>
    <xf numFmtId="0" fontId="7" fillId="0" borderId="56" xfId="707" applyFont="1" applyBorder="1" applyAlignment="1">
      <alignment horizontal="left" vertical="center" wrapText="1"/>
    </xf>
    <xf numFmtId="0" fontId="7" fillId="0" borderId="10" xfId="707" applyFont="1" applyFill="1" applyBorder="1" applyAlignment="1">
      <alignment horizontal="left" vertical="center" wrapText="1"/>
    </xf>
    <xf numFmtId="0" fontId="7" fillId="0" borderId="99" xfId="644" applyFont="1" applyBorder="1" applyAlignment="1">
      <alignment horizontal="left" vertical="center" wrapText="1"/>
    </xf>
    <xf numFmtId="0" fontId="7" fillId="0" borderId="0" xfId="644" applyFont="1" applyBorder="1" applyAlignment="1">
      <alignment horizontal="left" vertical="center" wrapText="1"/>
    </xf>
    <xf numFmtId="0" fontId="7" fillId="0" borderId="102" xfId="644" applyFont="1" applyBorder="1" applyAlignment="1">
      <alignment horizontal="left" vertical="center" wrapText="1"/>
    </xf>
    <xf numFmtId="0" fontId="56" fillId="25" borderId="34" xfId="707" applyFont="1" applyFill="1" applyBorder="1" applyAlignment="1">
      <alignment horizontal="center" vertical="center" wrapText="1"/>
    </xf>
    <xf numFmtId="3" fontId="55" fillId="0" borderId="42" xfId="707" applyNumberFormat="1" applyFont="1" applyBorder="1" applyAlignment="1">
      <alignment horizontal="center" vertical="center" wrapText="1"/>
    </xf>
    <xf numFmtId="3" fontId="55" fillId="0" borderId="65" xfId="707" applyNumberFormat="1" applyFont="1" applyBorder="1" applyAlignment="1">
      <alignment horizontal="center" vertical="center" wrapText="1"/>
    </xf>
    <xf numFmtId="0" fontId="7" fillId="0" borderId="66" xfId="644" applyFont="1" applyBorder="1" applyAlignment="1">
      <alignment horizontal="left" vertical="center" wrapText="1"/>
    </xf>
    <xf numFmtId="0" fontId="7" fillId="0" borderId="62" xfId="644" applyFont="1" applyBorder="1" applyAlignment="1">
      <alignment horizontal="left" vertical="center" wrapText="1"/>
    </xf>
    <xf numFmtId="0" fontId="7" fillId="0" borderId="58" xfId="644" applyFont="1" applyBorder="1" applyAlignment="1">
      <alignment horizontal="left" vertical="center" wrapText="1"/>
    </xf>
    <xf numFmtId="0" fontId="7" fillId="0" borderId="60" xfId="644" applyFont="1" applyBorder="1" applyAlignment="1">
      <alignment horizontal="left" vertical="center" wrapText="1"/>
    </xf>
    <xf numFmtId="3" fontId="55" fillId="0" borderId="90" xfId="707" applyNumberFormat="1" applyFont="1" applyBorder="1" applyAlignment="1">
      <alignment horizontal="center" vertical="center" wrapText="1"/>
    </xf>
    <xf numFmtId="3" fontId="55" fillId="0" borderId="99" xfId="707" applyNumberFormat="1" applyFont="1" applyBorder="1" applyAlignment="1">
      <alignment horizontal="center" vertical="center" wrapText="1"/>
    </xf>
    <xf numFmtId="0" fontId="7" fillId="0" borderId="28" xfId="707" applyFont="1" applyBorder="1" applyAlignment="1">
      <alignment horizontal="left" vertical="center" wrapText="1"/>
    </xf>
    <xf numFmtId="0" fontId="60" fillId="0" borderId="36" xfId="707" applyFont="1" applyBorder="1" applyAlignment="1">
      <alignment horizontal="center" vertical="center" wrapText="1"/>
    </xf>
    <xf numFmtId="0" fontId="7" fillId="0" borderId="45" xfId="707" applyFont="1" applyBorder="1" applyAlignment="1">
      <alignment horizontal="left" vertical="center" wrapText="1"/>
    </xf>
    <xf numFmtId="0" fontId="56" fillId="25" borderId="12" xfId="707" applyFont="1" applyFill="1" applyBorder="1" applyAlignment="1">
      <alignment horizontal="center" vertical="center" wrapText="1"/>
    </xf>
    <xf numFmtId="0" fontId="56" fillId="25" borderId="68" xfId="707" applyFont="1" applyFill="1" applyBorder="1" applyAlignment="1">
      <alignment horizontal="left" vertical="center" wrapText="1"/>
    </xf>
    <xf numFmtId="0" fontId="56" fillId="25" borderId="40" xfId="707" applyFont="1" applyFill="1" applyBorder="1" applyAlignment="1">
      <alignment horizontal="left" vertical="center" wrapText="1"/>
    </xf>
    <xf numFmtId="0" fontId="60" fillId="0" borderId="44" xfId="707" applyFont="1" applyBorder="1" applyAlignment="1">
      <alignment horizontal="left" vertical="center" wrapText="1"/>
    </xf>
    <xf numFmtId="0" fontId="56" fillId="25" borderId="23" xfId="707" applyFont="1" applyFill="1" applyBorder="1" applyAlignment="1">
      <alignment horizontal="left" vertical="center" wrapText="1"/>
    </xf>
    <xf numFmtId="0" fontId="56" fillId="25" borderId="24" xfId="707" applyFont="1" applyFill="1" applyBorder="1" applyAlignment="1">
      <alignment horizontal="left" vertical="center" wrapText="1"/>
    </xf>
    <xf numFmtId="0" fontId="56" fillId="25" borderId="25" xfId="707" applyFont="1" applyFill="1" applyBorder="1" applyAlignment="1">
      <alignment horizontal="left" vertical="center" wrapText="1"/>
    </xf>
    <xf numFmtId="0" fontId="7" fillId="0" borderId="59" xfId="707" applyFont="1" applyBorder="1" applyAlignment="1">
      <alignment horizontal="left" vertical="center" wrapText="1"/>
    </xf>
    <xf numFmtId="0" fontId="7" fillId="0" borderId="13" xfId="707" applyFont="1" applyBorder="1" applyAlignment="1">
      <alignment horizontal="left" vertical="center" wrapText="1"/>
    </xf>
    <xf numFmtId="3" fontId="56" fillId="25" borderId="35" xfId="707" applyNumberFormat="1" applyFont="1" applyFill="1" applyBorder="1" applyAlignment="1">
      <alignment horizontal="center" vertical="center" wrapText="1"/>
    </xf>
    <xf numFmtId="0" fontId="60" fillId="0" borderId="43" xfId="707" applyFont="1" applyBorder="1" applyAlignment="1">
      <alignment horizontal="left" vertical="center" wrapText="1"/>
    </xf>
    <xf numFmtId="0" fontId="7" fillId="0" borderId="44" xfId="707" applyFont="1" applyBorder="1" applyAlignment="1">
      <alignment horizontal="left" vertical="center" wrapText="1"/>
    </xf>
    <xf numFmtId="0" fontId="60" fillId="0" borderId="14" xfId="707" applyFont="1" applyFill="1" applyBorder="1" applyAlignment="1">
      <alignment horizontal="center" vertical="center" wrapText="1"/>
    </xf>
    <xf numFmtId="0" fontId="60" fillId="0" borderId="43" xfId="707" applyFont="1" applyFill="1" applyBorder="1" applyAlignment="1">
      <alignment horizontal="left" vertical="center" wrapText="1"/>
    </xf>
    <xf numFmtId="0" fontId="60" fillId="0" borderId="44" xfId="707" applyFont="1" applyFill="1" applyBorder="1" applyAlignment="1">
      <alignment horizontal="left" vertical="center" wrapText="1"/>
    </xf>
    <xf numFmtId="0" fontId="60" fillId="0" borderId="29" xfId="707" applyFont="1" applyBorder="1" applyAlignment="1">
      <alignment horizontal="left" vertical="center" wrapText="1"/>
    </xf>
    <xf numFmtId="3" fontId="56" fillId="25" borderId="78" xfId="707" applyNumberFormat="1" applyFont="1" applyFill="1" applyBorder="1" applyAlignment="1">
      <alignment horizontal="center" vertical="center" wrapText="1"/>
    </xf>
    <xf numFmtId="0" fontId="60" fillId="0" borderId="56" xfId="707" applyFont="1" applyBorder="1" applyAlignment="1">
      <alignment horizontal="left" vertical="center" wrapText="1"/>
    </xf>
    <xf numFmtId="0" fontId="60" fillId="0" borderId="28" xfId="707" applyFont="1" applyBorder="1" applyAlignment="1">
      <alignment horizontal="left" vertical="center" wrapText="1"/>
    </xf>
    <xf numFmtId="0" fontId="60" fillId="0" borderId="64" xfId="707" applyFont="1" applyBorder="1" applyAlignment="1">
      <alignment horizontal="left" vertical="center" wrapText="1"/>
    </xf>
    <xf numFmtId="0" fontId="55" fillId="0" borderId="0" xfId="707" applyFont="1" applyAlignment="1">
      <alignment horizontal="left" vertical="center" wrapText="1"/>
    </xf>
    <xf numFmtId="0" fontId="61" fillId="0" borderId="0" xfId="707" applyFont="1" applyAlignment="1">
      <alignment horizontal="center"/>
    </xf>
    <xf numFmtId="0" fontId="61" fillId="0" borderId="0" xfId="707" applyFont="1" applyAlignment="1">
      <alignment horizontal="center"/>
    </xf>
    <xf numFmtId="0" fontId="7" fillId="0" borderId="17" xfId="514" applyFont="1" applyFill="1" applyBorder="1" applyAlignment="1">
      <alignment horizontal="right"/>
    </xf>
  </cellXfs>
  <cellStyles count="761">
    <cellStyle name="1enter" xfId="627"/>
    <cellStyle name="20% - Accent1" xfId="1" builtinId="30" customBuiltin="1"/>
    <cellStyle name="20% - Accent1 10" xfId="2"/>
    <cellStyle name="20% - Accent1 11" xfId="3"/>
    <cellStyle name="20% - Accent1 12" xfId="4"/>
    <cellStyle name="20% - Accent1 13" xfId="5"/>
    <cellStyle name="20% - Accent1 14" xfId="6"/>
    <cellStyle name="20% - Accent1 2" xfId="7"/>
    <cellStyle name="20% - Accent1 3" xfId="8"/>
    <cellStyle name="20% - Accent1 4" xfId="9"/>
    <cellStyle name="20% - Accent1 5" xfId="10"/>
    <cellStyle name="20% - Accent1 6" xfId="11"/>
    <cellStyle name="20% - Accent1 7" xfId="12"/>
    <cellStyle name="20% - Accent1 8" xfId="13"/>
    <cellStyle name="20% - Accent1 9" xfId="14"/>
    <cellStyle name="20% - Accent2" xfId="15" builtinId="34" customBuiltin="1"/>
    <cellStyle name="20% - Accent2 10" xfId="16"/>
    <cellStyle name="20% - Accent2 11" xfId="17"/>
    <cellStyle name="20% - Accent2 12" xfId="18"/>
    <cellStyle name="20% - Accent2 13" xfId="19"/>
    <cellStyle name="20% - Accent2 14" xfId="20"/>
    <cellStyle name="20% - Accent2 2" xfId="21"/>
    <cellStyle name="20% - Accent2 3" xfId="22"/>
    <cellStyle name="20% - Accent2 4" xfId="23"/>
    <cellStyle name="20% - Accent2 5" xfId="24"/>
    <cellStyle name="20% - Accent2 6" xfId="25"/>
    <cellStyle name="20% - Accent2 7" xfId="26"/>
    <cellStyle name="20% - Accent2 8" xfId="27"/>
    <cellStyle name="20% - Accent2 9" xfId="28"/>
    <cellStyle name="20% - Accent3" xfId="29" builtinId="38" customBuiltin="1"/>
    <cellStyle name="20% - Accent3 10" xfId="30"/>
    <cellStyle name="20% - Accent3 11" xfId="31"/>
    <cellStyle name="20% - Accent3 12" xfId="32"/>
    <cellStyle name="20% - Accent3 13" xfId="33"/>
    <cellStyle name="20% - Accent3 14" xfId="34"/>
    <cellStyle name="20% - Accent3 2" xfId="35"/>
    <cellStyle name="20% - Accent3 3" xfId="36"/>
    <cellStyle name="20% - Accent3 4" xfId="37"/>
    <cellStyle name="20% - Accent3 5" xfId="38"/>
    <cellStyle name="20% - Accent3 6" xfId="39"/>
    <cellStyle name="20% - Accent3 7" xfId="40"/>
    <cellStyle name="20% - Accent3 8" xfId="41"/>
    <cellStyle name="20% - Accent3 9" xfId="42"/>
    <cellStyle name="20% - Accent4" xfId="43" builtinId="42" customBuiltin="1"/>
    <cellStyle name="20% - Accent4 10" xfId="44"/>
    <cellStyle name="20% - Accent4 11" xfId="45"/>
    <cellStyle name="20% - Accent4 12" xfId="46"/>
    <cellStyle name="20% - Accent4 13" xfId="47"/>
    <cellStyle name="20% - Accent4 14" xfId="48"/>
    <cellStyle name="20% - Accent4 2" xfId="49"/>
    <cellStyle name="20% - Accent4 3" xfId="50"/>
    <cellStyle name="20% - Accent4 4" xfId="51"/>
    <cellStyle name="20% - Accent4 5" xfId="52"/>
    <cellStyle name="20% - Accent4 6" xfId="53"/>
    <cellStyle name="20% - Accent4 7" xfId="54"/>
    <cellStyle name="20% - Accent4 8" xfId="55"/>
    <cellStyle name="20% - Accent4 9" xfId="56"/>
    <cellStyle name="20% - Accent5" xfId="57" builtinId="46" customBuiltin="1"/>
    <cellStyle name="20% - Accent5 10" xfId="58"/>
    <cellStyle name="20% - Accent5 11" xfId="59"/>
    <cellStyle name="20% - Accent5 12" xfId="60"/>
    <cellStyle name="20% - Accent5 13" xfId="61"/>
    <cellStyle name="20% - Accent5 14" xfId="62"/>
    <cellStyle name="20% - Accent5 2" xfId="63"/>
    <cellStyle name="20% - Accent5 3" xfId="64"/>
    <cellStyle name="20% - Accent5 4" xfId="65"/>
    <cellStyle name="20% - Accent5 5" xfId="66"/>
    <cellStyle name="20% - Accent5 6" xfId="67"/>
    <cellStyle name="20% - Accent5 7" xfId="68"/>
    <cellStyle name="20% - Accent5 8" xfId="69"/>
    <cellStyle name="20% - Accent5 9" xfId="70"/>
    <cellStyle name="20% - Accent6" xfId="71" builtinId="50" customBuiltin="1"/>
    <cellStyle name="20% - Accent6 10" xfId="72"/>
    <cellStyle name="20% - Accent6 11" xfId="73"/>
    <cellStyle name="20% - Accent6 12" xfId="74"/>
    <cellStyle name="20% - Accent6 13" xfId="75"/>
    <cellStyle name="20% - Accent6 14" xfId="76"/>
    <cellStyle name="20% - Accent6 2" xfId="77"/>
    <cellStyle name="20% - Accent6 3" xfId="78"/>
    <cellStyle name="20% - Accent6 4" xfId="79"/>
    <cellStyle name="20% - Accent6 5" xfId="80"/>
    <cellStyle name="20% - Accent6 6" xfId="81"/>
    <cellStyle name="20% - Accent6 7" xfId="82"/>
    <cellStyle name="20% - Accent6 8" xfId="83"/>
    <cellStyle name="20% - Accent6 9" xfId="84"/>
    <cellStyle name="40% - Accent1" xfId="85" builtinId="31" customBuiltin="1"/>
    <cellStyle name="40% - Accent1 10" xfId="86"/>
    <cellStyle name="40% - Accent1 11" xfId="87"/>
    <cellStyle name="40% - Accent1 12" xfId="88"/>
    <cellStyle name="40% - Accent1 13" xfId="89"/>
    <cellStyle name="40% - Accent1 14" xfId="90"/>
    <cellStyle name="40% - Accent1 2" xfId="91"/>
    <cellStyle name="40% - Accent1 3" xfId="92"/>
    <cellStyle name="40% - Accent1 4" xfId="93"/>
    <cellStyle name="40% - Accent1 5" xfId="94"/>
    <cellStyle name="40% - Accent1 6" xfId="95"/>
    <cellStyle name="40% - Accent1 7" xfId="96"/>
    <cellStyle name="40% - Accent1 8" xfId="97"/>
    <cellStyle name="40% - Accent1 9" xfId="98"/>
    <cellStyle name="40% - Accent2" xfId="99" builtinId="35" customBuiltin="1"/>
    <cellStyle name="40% - Accent2 10" xfId="100"/>
    <cellStyle name="40% - Accent2 11" xfId="101"/>
    <cellStyle name="40% - Accent2 12" xfId="102"/>
    <cellStyle name="40% - Accent2 13" xfId="103"/>
    <cellStyle name="40% - Accent2 14" xfId="104"/>
    <cellStyle name="40% - Accent2 2" xfId="105"/>
    <cellStyle name="40% - Accent2 3" xfId="106"/>
    <cellStyle name="40% - Accent2 4" xfId="107"/>
    <cellStyle name="40% - Accent2 5" xfId="108"/>
    <cellStyle name="40% - Accent2 6" xfId="109"/>
    <cellStyle name="40% - Accent2 7" xfId="110"/>
    <cellStyle name="40% - Accent2 8" xfId="111"/>
    <cellStyle name="40% - Accent2 9" xfId="112"/>
    <cellStyle name="40% - Accent3" xfId="113" builtinId="39" customBuiltin="1"/>
    <cellStyle name="40% - Accent3 10" xfId="114"/>
    <cellStyle name="40% - Accent3 11" xfId="115"/>
    <cellStyle name="40% - Accent3 12" xfId="116"/>
    <cellStyle name="40% - Accent3 13" xfId="117"/>
    <cellStyle name="40% - Accent3 14" xfId="118"/>
    <cellStyle name="40% - Accent3 2" xfId="119"/>
    <cellStyle name="40% - Accent3 3" xfId="120"/>
    <cellStyle name="40% - Accent3 4" xfId="121"/>
    <cellStyle name="40% - Accent3 5" xfId="122"/>
    <cellStyle name="40% - Accent3 6" xfId="123"/>
    <cellStyle name="40% - Accent3 7" xfId="124"/>
    <cellStyle name="40% - Accent3 8" xfId="125"/>
    <cellStyle name="40% - Accent3 9" xfId="126"/>
    <cellStyle name="40% - Accent4" xfId="127" builtinId="43" customBuiltin="1"/>
    <cellStyle name="40% - Accent4 10" xfId="128"/>
    <cellStyle name="40% - Accent4 11" xfId="129"/>
    <cellStyle name="40% - Accent4 12" xfId="130"/>
    <cellStyle name="40% - Accent4 13" xfId="131"/>
    <cellStyle name="40% - Accent4 14" xfId="132"/>
    <cellStyle name="40% - Accent4 2" xfId="133"/>
    <cellStyle name="40% - Accent4 3" xfId="134"/>
    <cellStyle name="40% - Accent4 4" xfId="135"/>
    <cellStyle name="40% - Accent4 5" xfId="136"/>
    <cellStyle name="40% - Accent4 6" xfId="137"/>
    <cellStyle name="40% - Accent4 7" xfId="138"/>
    <cellStyle name="40% - Accent4 8" xfId="139"/>
    <cellStyle name="40% - Accent4 9" xfId="140"/>
    <cellStyle name="40% - Accent5" xfId="141" builtinId="47" customBuiltin="1"/>
    <cellStyle name="40% - Accent5 10" xfId="142"/>
    <cellStyle name="40% - Accent5 11" xfId="143"/>
    <cellStyle name="40% - Accent5 12" xfId="144"/>
    <cellStyle name="40% - Accent5 13" xfId="145"/>
    <cellStyle name="40% - Accent5 14" xfId="146"/>
    <cellStyle name="40% - Accent5 2" xfId="147"/>
    <cellStyle name="40% - Accent5 3" xfId="148"/>
    <cellStyle name="40% - Accent5 4" xfId="149"/>
    <cellStyle name="40% - Accent5 5" xfId="150"/>
    <cellStyle name="40% - Accent5 6" xfId="151"/>
    <cellStyle name="40% - Accent5 7" xfId="152"/>
    <cellStyle name="40% - Accent5 8" xfId="153"/>
    <cellStyle name="40% - Accent5 9" xfId="154"/>
    <cellStyle name="40% - Accent6" xfId="155" builtinId="51" customBuiltin="1"/>
    <cellStyle name="40% - Accent6 10" xfId="156"/>
    <cellStyle name="40% - Accent6 11" xfId="157"/>
    <cellStyle name="40% - Accent6 12" xfId="158"/>
    <cellStyle name="40% - Accent6 13" xfId="159"/>
    <cellStyle name="40% - Accent6 14" xfId="160"/>
    <cellStyle name="40% - Accent6 2" xfId="161"/>
    <cellStyle name="40% - Accent6 3" xfId="162"/>
    <cellStyle name="40% - Accent6 4" xfId="163"/>
    <cellStyle name="40% - Accent6 5" xfId="164"/>
    <cellStyle name="40% - Accent6 6" xfId="165"/>
    <cellStyle name="40% - Accent6 7" xfId="166"/>
    <cellStyle name="40% - Accent6 8" xfId="167"/>
    <cellStyle name="40% - Accent6 9" xfId="168"/>
    <cellStyle name="60% - Accent1" xfId="169" builtinId="32" customBuiltin="1"/>
    <cellStyle name="60% - Accent1 10" xfId="170"/>
    <cellStyle name="60% - Accent1 11" xfId="171"/>
    <cellStyle name="60% - Accent1 12" xfId="172"/>
    <cellStyle name="60% - Accent1 13" xfId="173"/>
    <cellStyle name="60% - Accent1 14" xfId="174"/>
    <cellStyle name="60% - Accent1 2" xfId="175"/>
    <cellStyle name="60% - Accent1 3" xfId="176"/>
    <cellStyle name="60% - Accent1 4" xfId="177"/>
    <cellStyle name="60% - Accent1 5" xfId="178"/>
    <cellStyle name="60% - Accent1 6" xfId="179"/>
    <cellStyle name="60% - Accent1 7" xfId="180"/>
    <cellStyle name="60% - Accent1 8" xfId="181"/>
    <cellStyle name="60% - Accent1 9" xfId="182"/>
    <cellStyle name="60% - Accent2" xfId="183" builtinId="36" customBuiltin="1"/>
    <cellStyle name="60% - Accent2 10" xfId="184"/>
    <cellStyle name="60% - Accent2 11" xfId="185"/>
    <cellStyle name="60% - Accent2 12" xfId="186"/>
    <cellStyle name="60% - Accent2 13" xfId="187"/>
    <cellStyle name="60% - Accent2 14" xfId="188"/>
    <cellStyle name="60% - Accent2 2" xfId="189"/>
    <cellStyle name="60% - Accent2 3" xfId="190"/>
    <cellStyle name="60% - Accent2 4" xfId="191"/>
    <cellStyle name="60% - Accent2 5" xfId="192"/>
    <cellStyle name="60% - Accent2 6" xfId="193"/>
    <cellStyle name="60% - Accent2 7" xfId="194"/>
    <cellStyle name="60% - Accent2 8" xfId="195"/>
    <cellStyle name="60% - Accent2 9" xfId="196"/>
    <cellStyle name="60% - Accent3" xfId="197" builtinId="40" customBuiltin="1"/>
    <cellStyle name="60% - Accent3 10" xfId="198"/>
    <cellStyle name="60% - Accent3 11" xfId="199"/>
    <cellStyle name="60% - Accent3 12" xfId="200"/>
    <cellStyle name="60% - Accent3 13" xfId="201"/>
    <cellStyle name="60% - Accent3 14" xfId="202"/>
    <cellStyle name="60% - Accent3 2" xfId="203"/>
    <cellStyle name="60% - Accent3 3" xfId="204"/>
    <cellStyle name="60% - Accent3 4" xfId="205"/>
    <cellStyle name="60% - Accent3 5" xfId="206"/>
    <cellStyle name="60% - Accent3 6" xfId="207"/>
    <cellStyle name="60% - Accent3 7" xfId="208"/>
    <cellStyle name="60% - Accent3 8" xfId="209"/>
    <cellStyle name="60% - Accent3 9" xfId="210"/>
    <cellStyle name="60% - Accent4" xfId="211" builtinId="44" customBuiltin="1"/>
    <cellStyle name="60% - Accent4 10" xfId="212"/>
    <cellStyle name="60% - Accent4 11" xfId="213"/>
    <cellStyle name="60% - Accent4 12" xfId="214"/>
    <cellStyle name="60% - Accent4 13" xfId="215"/>
    <cellStyle name="60% - Accent4 14" xfId="216"/>
    <cellStyle name="60% - Accent4 2" xfId="217"/>
    <cellStyle name="60% - Accent4 3" xfId="218"/>
    <cellStyle name="60% - Accent4 4" xfId="219"/>
    <cellStyle name="60% - Accent4 5" xfId="220"/>
    <cellStyle name="60% - Accent4 6" xfId="221"/>
    <cellStyle name="60% - Accent4 7" xfId="222"/>
    <cellStyle name="60% - Accent4 8" xfId="223"/>
    <cellStyle name="60% - Accent4 9" xfId="224"/>
    <cellStyle name="60% - Accent5" xfId="225" builtinId="48" customBuiltin="1"/>
    <cellStyle name="60% - Accent5 10" xfId="226"/>
    <cellStyle name="60% - Accent5 11" xfId="227"/>
    <cellStyle name="60% - Accent5 12" xfId="228"/>
    <cellStyle name="60% - Accent5 13" xfId="229"/>
    <cellStyle name="60% - Accent5 14" xfId="230"/>
    <cellStyle name="60% - Accent5 2" xfId="231"/>
    <cellStyle name="60% - Accent5 3" xfId="232"/>
    <cellStyle name="60% - Accent5 4" xfId="233"/>
    <cellStyle name="60% - Accent5 5" xfId="234"/>
    <cellStyle name="60% - Accent5 6" xfId="235"/>
    <cellStyle name="60% - Accent5 7" xfId="236"/>
    <cellStyle name="60% - Accent5 8" xfId="237"/>
    <cellStyle name="60% - Accent5 9" xfId="238"/>
    <cellStyle name="60% - Accent6" xfId="239" builtinId="52" customBuiltin="1"/>
    <cellStyle name="60% - Accent6 10" xfId="240"/>
    <cellStyle name="60% - Accent6 11" xfId="241"/>
    <cellStyle name="60% - Accent6 12" xfId="242"/>
    <cellStyle name="60% - Accent6 13" xfId="243"/>
    <cellStyle name="60% - Accent6 14" xfId="244"/>
    <cellStyle name="60% - Accent6 2" xfId="245"/>
    <cellStyle name="60% - Accent6 3" xfId="246"/>
    <cellStyle name="60% - Accent6 4" xfId="247"/>
    <cellStyle name="60% - Accent6 5" xfId="248"/>
    <cellStyle name="60% - Accent6 6" xfId="249"/>
    <cellStyle name="60% - Accent6 7" xfId="250"/>
    <cellStyle name="60% - Accent6 8" xfId="251"/>
    <cellStyle name="60% - Accent6 9" xfId="252"/>
    <cellStyle name="Accent1" xfId="253" builtinId="29" customBuiltin="1"/>
    <cellStyle name="Accent1 10" xfId="254"/>
    <cellStyle name="Accent1 11" xfId="255"/>
    <cellStyle name="Accent1 12" xfId="256"/>
    <cellStyle name="Accent1 13" xfId="257"/>
    <cellStyle name="Accent1 14" xfId="258"/>
    <cellStyle name="Accent1 2" xfId="259"/>
    <cellStyle name="Accent1 3" xfId="260"/>
    <cellStyle name="Accent1 4" xfId="261"/>
    <cellStyle name="Accent1 5" xfId="262"/>
    <cellStyle name="Accent1 6" xfId="263"/>
    <cellStyle name="Accent1 7" xfId="264"/>
    <cellStyle name="Accent1 8" xfId="265"/>
    <cellStyle name="Accent1 9" xfId="266"/>
    <cellStyle name="Accent2" xfId="267" builtinId="33" customBuiltin="1"/>
    <cellStyle name="Accent2 10" xfId="268"/>
    <cellStyle name="Accent2 11" xfId="269"/>
    <cellStyle name="Accent2 12" xfId="270"/>
    <cellStyle name="Accent2 13" xfId="271"/>
    <cellStyle name="Accent2 14" xfId="272"/>
    <cellStyle name="Accent2 2" xfId="273"/>
    <cellStyle name="Accent2 3" xfId="274"/>
    <cellStyle name="Accent2 4" xfId="275"/>
    <cellStyle name="Accent2 5" xfId="276"/>
    <cellStyle name="Accent2 6" xfId="277"/>
    <cellStyle name="Accent2 7" xfId="278"/>
    <cellStyle name="Accent2 8" xfId="279"/>
    <cellStyle name="Accent2 9" xfId="280"/>
    <cellStyle name="Accent3" xfId="281" builtinId="37" customBuiltin="1"/>
    <cellStyle name="Accent3 10" xfId="282"/>
    <cellStyle name="Accent3 11" xfId="283"/>
    <cellStyle name="Accent3 12" xfId="284"/>
    <cellStyle name="Accent3 13" xfId="285"/>
    <cellStyle name="Accent3 14" xfId="286"/>
    <cellStyle name="Accent3 2" xfId="287"/>
    <cellStyle name="Accent3 3" xfId="288"/>
    <cellStyle name="Accent3 4" xfId="289"/>
    <cellStyle name="Accent3 5" xfId="290"/>
    <cellStyle name="Accent3 6" xfId="291"/>
    <cellStyle name="Accent3 7" xfId="292"/>
    <cellStyle name="Accent3 8" xfId="293"/>
    <cellStyle name="Accent3 9" xfId="294"/>
    <cellStyle name="Accent4" xfId="295" builtinId="41" customBuiltin="1"/>
    <cellStyle name="Accent4 10" xfId="296"/>
    <cellStyle name="Accent4 11" xfId="297"/>
    <cellStyle name="Accent4 12" xfId="298"/>
    <cellStyle name="Accent4 13" xfId="299"/>
    <cellStyle name="Accent4 14" xfId="300"/>
    <cellStyle name="Accent4 2" xfId="301"/>
    <cellStyle name="Accent4 3" xfId="302"/>
    <cellStyle name="Accent4 4" xfId="303"/>
    <cellStyle name="Accent4 5" xfId="304"/>
    <cellStyle name="Accent4 6" xfId="305"/>
    <cellStyle name="Accent4 7" xfId="306"/>
    <cellStyle name="Accent4 8" xfId="307"/>
    <cellStyle name="Accent4 9" xfId="308"/>
    <cellStyle name="Accent5" xfId="309" builtinId="45" customBuiltin="1"/>
    <cellStyle name="Accent5 10" xfId="310"/>
    <cellStyle name="Accent5 11" xfId="311"/>
    <cellStyle name="Accent5 12" xfId="312"/>
    <cellStyle name="Accent5 13" xfId="313"/>
    <cellStyle name="Accent5 14" xfId="314"/>
    <cellStyle name="Accent5 2" xfId="315"/>
    <cellStyle name="Accent5 3" xfId="316"/>
    <cellStyle name="Accent5 4" xfId="317"/>
    <cellStyle name="Accent5 5" xfId="318"/>
    <cellStyle name="Accent5 6" xfId="319"/>
    <cellStyle name="Accent5 7" xfId="320"/>
    <cellStyle name="Accent5 8" xfId="321"/>
    <cellStyle name="Accent5 9" xfId="322"/>
    <cellStyle name="Accent6" xfId="323" builtinId="49" customBuiltin="1"/>
    <cellStyle name="Accent6 10" xfId="324"/>
    <cellStyle name="Accent6 11" xfId="325"/>
    <cellStyle name="Accent6 12" xfId="326"/>
    <cellStyle name="Accent6 13" xfId="327"/>
    <cellStyle name="Accent6 14" xfId="328"/>
    <cellStyle name="Accent6 2" xfId="329"/>
    <cellStyle name="Accent6 3" xfId="330"/>
    <cellStyle name="Accent6 4" xfId="331"/>
    <cellStyle name="Accent6 5" xfId="332"/>
    <cellStyle name="Accent6 6" xfId="333"/>
    <cellStyle name="Accent6 7" xfId="334"/>
    <cellStyle name="Accent6 8" xfId="335"/>
    <cellStyle name="Accent6 9" xfId="336"/>
    <cellStyle name="Bad" xfId="337" builtinId="27" customBuiltin="1"/>
    <cellStyle name="Bad 10" xfId="338"/>
    <cellStyle name="Bad 11" xfId="339"/>
    <cellStyle name="Bad 12" xfId="340"/>
    <cellStyle name="Bad 13" xfId="341"/>
    <cellStyle name="Bad 14" xfId="342"/>
    <cellStyle name="Bad 2" xfId="343"/>
    <cellStyle name="Bad 3" xfId="344"/>
    <cellStyle name="Bad 4" xfId="345"/>
    <cellStyle name="Bad 5" xfId="346"/>
    <cellStyle name="Bad 6" xfId="347"/>
    <cellStyle name="Bad 7" xfId="348"/>
    <cellStyle name="Bad 8" xfId="349"/>
    <cellStyle name="Bad 9" xfId="350"/>
    <cellStyle name="Calculation" xfId="351" builtinId="22" customBuiltin="1"/>
    <cellStyle name="Calculation 10" xfId="352"/>
    <cellStyle name="Calculation 11" xfId="353"/>
    <cellStyle name="Calculation 12" xfId="354"/>
    <cellStyle name="Calculation 13" xfId="355"/>
    <cellStyle name="Calculation 14" xfId="356"/>
    <cellStyle name="Calculation 2" xfId="357"/>
    <cellStyle name="Calculation 3" xfId="358"/>
    <cellStyle name="Calculation 4" xfId="359"/>
    <cellStyle name="Calculation 5" xfId="360"/>
    <cellStyle name="Calculation 6" xfId="361"/>
    <cellStyle name="Calculation 7" xfId="362"/>
    <cellStyle name="Calculation 8" xfId="363"/>
    <cellStyle name="Calculation 9" xfId="364"/>
    <cellStyle name="Check Cell" xfId="365" builtinId="23" customBuiltin="1"/>
    <cellStyle name="Check Cell 10" xfId="366"/>
    <cellStyle name="Check Cell 11" xfId="367"/>
    <cellStyle name="Check Cell 12" xfId="368"/>
    <cellStyle name="Check Cell 13" xfId="369"/>
    <cellStyle name="Check Cell 14" xfId="370"/>
    <cellStyle name="Check Cell 2" xfId="371"/>
    <cellStyle name="Check Cell 3" xfId="372"/>
    <cellStyle name="Check Cell 4" xfId="373"/>
    <cellStyle name="Check Cell 5" xfId="374"/>
    <cellStyle name="Check Cell 6" xfId="375"/>
    <cellStyle name="Check Cell 7" xfId="376"/>
    <cellStyle name="Check Cell 8" xfId="377"/>
    <cellStyle name="Check Cell 9" xfId="378"/>
    <cellStyle name="Comma 2" xfId="379"/>
    <cellStyle name="Comma 2 2" xfId="380"/>
    <cellStyle name="Comma 2 2 2" xfId="648"/>
    <cellStyle name="Comma 2 3" xfId="673"/>
    <cellStyle name="Comma 2_grafici-valuten rizik i aktivnosti" xfId="381"/>
    <cellStyle name="Comma 3" xfId="382"/>
    <cellStyle name="Comma 3 2" xfId="674"/>
    <cellStyle name="Comma 34" xfId="657"/>
    <cellStyle name="Comma 4" xfId="383"/>
    <cellStyle name="Comma 5" xfId="384"/>
    <cellStyle name="Comma 6" xfId="385"/>
    <cellStyle name="Comma 7" xfId="386"/>
    <cellStyle name="Comma 8" xfId="652"/>
    <cellStyle name="Currency 2" xfId="387"/>
    <cellStyle name="Currency 3" xfId="637"/>
    <cellStyle name="Currency 4" xfId="641"/>
    <cellStyle name="Currency 5" xfId="649"/>
    <cellStyle name="Excel.Chart" xfId="628"/>
    <cellStyle name="Explanatory Text" xfId="388" builtinId="53" customBuiltin="1"/>
    <cellStyle name="Explanatory Text 10" xfId="389"/>
    <cellStyle name="Explanatory Text 11" xfId="390"/>
    <cellStyle name="Explanatory Text 12" xfId="391"/>
    <cellStyle name="Explanatory Text 13" xfId="392"/>
    <cellStyle name="Explanatory Text 14" xfId="393"/>
    <cellStyle name="Explanatory Text 2" xfId="394"/>
    <cellStyle name="Explanatory Text 3" xfId="395"/>
    <cellStyle name="Explanatory Text 4" xfId="396"/>
    <cellStyle name="Explanatory Text 5" xfId="397"/>
    <cellStyle name="Explanatory Text 6" xfId="398"/>
    <cellStyle name="Explanatory Text 7" xfId="399"/>
    <cellStyle name="Explanatory Text 8" xfId="400"/>
    <cellStyle name="Explanatory Text 9" xfId="401"/>
    <cellStyle name="Good" xfId="402" builtinId="26" customBuiltin="1"/>
    <cellStyle name="Good 10" xfId="403"/>
    <cellStyle name="Good 11" xfId="404"/>
    <cellStyle name="Good 12" xfId="405"/>
    <cellStyle name="Good 13" xfId="406"/>
    <cellStyle name="Good 14" xfId="407"/>
    <cellStyle name="Good 2" xfId="408"/>
    <cellStyle name="Good 3" xfId="409"/>
    <cellStyle name="Good 4" xfId="410"/>
    <cellStyle name="Good 5" xfId="411"/>
    <cellStyle name="Good 6" xfId="412"/>
    <cellStyle name="Good 7" xfId="413"/>
    <cellStyle name="Good 8" xfId="414"/>
    <cellStyle name="Good 9" xfId="415"/>
    <cellStyle name="Heading 1" xfId="416" builtinId="16" customBuiltin="1"/>
    <cellStyle name="Heading 1 10" xfId="417"/>
    <cellStyle name="Heading 1 11" xfId="418"/>
    <cellStyle name="Heading 1 12" xfId="419"/>
    <cellStyle name="Heading 1 13" xfId="420"/>
    <cellStyle name="Heading 1 14" xfId="421"/>
    <cellStyle name="Heading 1 2" xfId="422"/>
    <cellStyle name="Heading 1 3" xfId="423"/>
    <cellStyle name="Heading 1 4" xfId="424"/>
    <cellStyle name="Heading 1 5" xfId="425"/>
    <cellStyle name="Heading 1 6" xfId="426"/>
    <cellStyle name="Heading 1 7" xfId="427"/>
    <cellStyle name="Heading 1 8" xfId="428"/>
    <cellStyle name="Heading 1 9" xfId="429"/>
    <cellStyle name="Heading 2" xfId="430" builtinId="17" customBuiltin="1"/>
    <cellStyle name="Heading 2 10" xfId="431"/>
    <cellStyle name="Heading 2 11" xfId="432"/>
    <cellStyle name="Heading 2 12" xfId="433"/>
    <cellStyle name="Heading 2 13" xfId="434"/>
    <cellStyle name="Heading 2 14" xfId="435"/>
    <cellStyle name="Heading 2 2" xfId="436"/>
    <cellStyle name="Heading 2 3" xfId="437"/>
    <cellStyle name="Heading 2 4" xfId="438"/>
    <cellStyle name="Heading 2 5" xfId="439"/>
    <cellStyle name="Heading 2 6" xfId="440"/>
    <cellStyle name="Heading 2 7" xfId="441"/>
    <cellStyle name="Heading 2 8" xfId="442"/>
    <cellStyle name="Heading 2 9" xfId="443"/>
    <cellStyle name="Heading 3" xfId="444" builtinId="18" customBuiltin="1"/>
    <cellStyle name="Heading 3 10" xfId="445"/>
    <cellStyle name="Heading 3 11" xfId="446"/>
    <cellStyle name="Heading 3 12" xfId="447"/>
    <cellStyle name="Heading 3 13" xfId="448"/>
    <cellStyle name="Heading 3 14" xfId="449"/>
    <cellStyle name="Heading 3 2" xfId="450"/>
    <cellStyle name="Heading 3 3" xfId="451"/>
    <cellStyle name="Heading 3 4" xfId="452"/>
    <cellStyle name="Heading 3 5" xfId="453"/>
    <cellStyle name="Heading 3 6" xfId="454"/>
    <cellStyle name="Heading 3 7" xfId="455"/>
    <cellStyle name="Heading 3 8" xfId="456"/>
    <cellStyle name="Heading 3 9" xfId="457"/>
    <cellStyle name="Heading 4" xfId="458" builtinId="19" customBuiltin="1"/>
    <cellStyle name="Heading 4 10" xfId="459"/>
    <cellStyle name="Heading 4 11" xfId="460"/>
    <cellStyle name="Heading 4 12" xfId="461"/>
    <cellStyle name="Heading 4 13" xfId="462"/>
    <cellStyle name="Heading 4 14" xfId="463"/>
    <cellStyle name="Heading 4 2" xfId="464"/>
    <cellStyle name="Heading 4 3" xfId="465"/>
    <cellStyle name="Heading 4 4" xfId="466"/>
    <cellStyle name="Heading 4 5" xfId="467"/>
    <cellStyle name="Heading 4 6" xfId="468"/>
    <cellStyle name="Heading 4 7" xfId="469"/>
    <cellStyle name="Heading 4 8" xfId="470"/>
    <cellStyle name="Heading 4 9" xfId="471"/>
    <cellStyle name="Input" xfId="472" builtinId="20" customBuiltin="1"/>
    <cellStyle name="Input 10" xfId="473"/>
    <cellStyle name="Input 11" xfId="474"/>
    <cellStyle name="Input 12" xfId="475"/>
    <cellStyle name="Input 13" xfId="476"/>
    <cellStyle name="Input 14" xfId="477"/>
    <cellStyle name="Input 2" xfId="478"/>
    <cellStyle name="Input 3" xfId="479"/>
    <cellStyle name="Input 4" xfId="480"/>
    <cellStyle name="Input 5" xfId="481"/>
    <cellStyle name="Input 6" xfId="482"/>
    <cellStyle name="Input 7" xfId="483"/>
    <cellStyle name="Input 8" xfId="484"/>
    <cellStyle name="Input 9" xfId="485"/>
    <cellStyle name="Linked Cell" xfId="486" builtinId="24" customBuiltin="1"/>
    <cellStyle name="Linked Cell 10" xfId="487"/>
    <cellStyle name="Linked Cell 11" xfId="488"/>
    <cellStyle name="Linked Cell 12" xfId="489"/>
    <cellStyle name="Linked Cell 13" xfId="490"/>
    <cellStyle name="Linked Cell 14" xfId="491"/>
    <cellStyle name="Linked Cell 2" xfId="492"/>
    <cellStyle name="Linked Cell 3" xfId="493"/>
    <cellStyle name="Linked Cell 4" xfId="494"/>
    <cellStyle name="Linked Cell 5" xfId="495"/>
    <cellStyle name="Linked Cell 6" xfId="496"/>
    <cellStyle name="Linked Cell 7" xfId="497"/>
    <cellStyle name="Linked Cell 8" xfId="498"/>
    <cellStyle name="Linked Cell 9" xfId="499"/>
    <cellStyle name="Millares [0]_11.1.3. bis" xfId="629"/>
    <cellStyle name="Millares_11.1.3. bis" xfId="630"/>
    <cellStyle name="Moneda [0]_11.1.3. bis" xfId="631"/>
    <cellStyle name="Moneda_11.1.3. bis" xfId="632"/>
    <cellStyle name="Neutral" xfId="500" builtinId="28" customBuiltin="1"/>
    <cellStyle name="Neutral 10" xfId="501"/>
    <cellStyle name="Neutral 11" xfId="502"/>
    <cellStyle name="Neutral 12" xfId="503"/>
    <cellStyle name="Neutral 13" xfId="504"/>
    <cellStyle name="Neutral 14" xfId="505"/>
    <cellStyle name="Neutral 2" xfId="506"/>
    <cellStyle name="Neutral 3" xfId="507"/>
    <cellStyle name="Neutral 4" xfId="508"/>
    <cellStyle name="Neutral 5" xfId="509"/>
    <cellStyle name="Neutral 6" xfId="510"/>
    <cellStyle name="Neutral 7" xfId="511"/>
    <cellStyle name="Neutral 8" xfId="512"/>
    <cellStyle name="Neutral 9" xfId="513"/>
    <cellStyle name="Normal" xfId="0" builtinId="0"/>
    <cellStyle name="Normal 10" xfId="514"/>
    <cellStyle name="Normal 10 2" xfId="675"/>
    <cellStyle name="Normal 10 3" xfId="676"/>
    <cellStyle name="Normal 10 4" xfId="677"/>
    <cellStyle name="Normal 10 5" xfId="678"/>
    <cellStyle name="Normal 10 6" xfId="679"/>
    <cellStyle name="Normal 10 7" xfId="680"/>
    <cellStyle name="Normal 10 8" xfId="681"/>
    <cellStyle name="Normal 10 9" xfId="682"/>
    <cellStyle name="Normal 11" xfId="515"/>
    <cellStyle name="Normal 11 2" xfId="683"/>
    <cellStyle name="Normal 11 3" xfId="684"/>
    <cellStyle name="Normal 11 4" xfId="685"/>
    <cellStyle name="Normal 11 5" xfId="686"/>
    <cellStyle name="Normal 11 6" xfId="687"/>
    <cellStyle name="Normal 11 7" xfId="688"/>
    <cellStyle name="Normal 11 8" xfId="689"/>
    <cellStyle name="Normal 11 9" xfId="690"/>
    <cellStyle name="Normal 12" xfId="516"/>
    <cellStyle name="Normal 12 2" xfId="691"/>
    <cellStyle name="Normal 12 3" xfId="692"/>
    <cellStyle name="Normal 12 4" xfId="693"/>
    <cellStyle name="Normal 12 5" xfId="694"/>
    <cellStyle name="Normal 12 6" xfId="695"/>
    <cellStyle name="Normal 12 7" xfId="696"/>
    <cellStyle name="Normal 12 8" xfId="697"/>
    <cellStyle name="Normal 12 9" xfId="698"/>
    <cellStyle name="Normal 13" xfId="517"/>
    <cellStyle name="Normal 13 2" xfId="699"/>
    <cellStyle name="Normal 13 3" xfId="700"/>
    <cellStyle name="Normal 13 4" xfId="701"/>
    <cellStyle name="Normal 13 5" xfId="702"/>
    <cellStyle name="Normal 13 6" xfId="703"/>
    <cellStyle name="Normal 13 7" xfId="704"/>
    <cellStyle name="Normal 13 8" xfId="705"/>
    <cellStyle name="Normal 13 9" xfId="706"/>
    <cellStyle name="Normal 14" xfId="518"/>
    <cellStyle name="Normal 15" xfId="519"/>
    <cellStyle name="Normal 15 2" xfId="655"/>
    <cellStyle name="Normal 16" xfId="520"/>
    <cellStyle name="Normal 16 2" xfId="707"/>
    <cellStyle name="Normal 16 2 2" xfId="708"/>
    <cellStyle name="Normal 17" xfId="521"/>
    <cellStyle name="Normal 17 2" xfId="709"/>
    <cellStyle name="Normal 18" xfId="522"/>
    <cellStyle name="Normal 19" xfId="523"/>
    <cellStyle name="Normal 2" xfId="524"/>
    <cellStyle name="Normal 2 10" xfId="658"/>
    <cellStyle name="Normal 2 11" xfId="659"/>
    <cellStyle name="Normal 2 12" xfId="660"/>
    <cellStyle name="Normal 2 13" xfId="661"/>
    <cellStyle name="Normal 2 14" xfId="662"/>
    <cellStyle name="Normal 2 15" xfId="663"/>
    <cellStyle name="Normal 2 16" xfId="672"/>
    <cellStyle name="Normal 2 2" xfId="525"/>
    <cellStyle name="Normal 2 2 2" xfId="633"/>
    <cellStyle name="Normal 2 3" xfId="664"/>
    <cellStyle name="Normal 2 4" xfId="665"/>
    <cellStyle name="Normal 2 5" xfId="666"/>
    <cellStyle name="Normal 2 6" xfId="667"/>
    <cellStyle name="Normal 2 7" xfId="668"/>
    <cellStyle name="Normal 2 8" xfId="669"/>
    <cellStyle name="Normal 2 9" xfId="670"/>
    <cellStyle name="Normal 2_Aneks-30.09.2008" xfId="526"/>
    <cellStyle name="Normal 20" xfId="527"/>
    <cellStyle name="Normal 21" xfId="626"/>
    <cellStyle name="Normal 21 2" xfId="634"/>
    <cellStyle name="Normal 21 3" xfId="654"/>
    <cellStyle name="Normal 22" xfId="528"/>
    <cellStyle name="Normal 23" xfId="529"/>
    <cellStyle name="Normal 24" xfId="635"/>
    <cellStyle name="Normal 25" xfId="642"/>
    <cellStyle name="Normal 26" xfId="650"/>
    <cellStyle name="Normal 3" xfId="530"/>
    <cellStyle name="Normal 3 2" xfId="531"/>
    <cellStyle name="Normal 3 3" xfId="532"/>
    <cellStyle name="Normal 3 4" xfId="533"/>
    <cellStyle name="Normal 3 5" xfId="534"/>
    <cellStyle name="Normal 3 6" xfId="643"/>
    <cellStyle name="Normal 3 7" xfId="644"/>
    <cellStyle name="Normal 3 8" xfId="653"/>
    <cellStyle name="Normal 3 9" xfId="710"/>
    <cellStyle name="Normal 3_aneks depoziti" xfId="535"/>
    <cellStyle name="Normal 4" xfId="536"/>
    <cellStyle name="Normal 4 2" xfId="537"/>
    <cellStyle name="Normal 4 3" xfId="711"/>
    <cellStyle name="Normal 4 4" xfId="712"/>
    <cellStyle name="Normal 4 5" xfId="713"/>
    <cellStyle name="Normal 4 6" xfId="714"/>
    <cellStyle name="Normal 4 7" xfId="715"/>
    <cellStyle name="Normal 4 8" xfId="716"/>
    <cellStyle name="Normal 4 9" xfId="717"/>
    <cellStyle name="Normal 4_Profitabilnost 30.09.2009_za 31.12.2009" xfId="538"/>
    <cellStyle name="Normal 5" xfId="539"/>
    <cellStyle name="Normal 5 2" xfId="718"/>
    <cellStyle name="Normal 5 3" xfId="719"/>
    <cellStyle name="Normal 5 4" xfId="720"/>
    <cellStyle name="Normal 5 5" xfId="721"/>
    <cellStyle name="Normal 5 6" xfId="722"/>
    <cellStyle name="Normal 5 7" xfId="723"/>
    <cellStyle name="Normal 5 8" xfId="724"/>
    <cellStyle name="Normal 5 9" xfId="725"/>
    <cellStyle name="Normal 6" xfId="540"/>
    <cellStyle name="Normal 6 2" xfId="726"/>
    <cellStyle name="Normal 6 3" xfId="727"/>
    <cellStyle name="Normal 6 4" xfId="728"/>
    <cellStyle name="Normal 6 5" xfId="729"/>
    <cellStyle name="Normal 6 6" xfId="730"/>
    <cellStyle name="Normal 6 7" xfId="731"/>
    <cellStyle name="Normal 6 8" xfId="732"/>
    <cellStyle name="Normal 6 9" xfId="733"/>
    <cellStyle name="Normal 7" xfId="541"/>
    <cellStyle name="Normal 7 2" xfId="734"/>
    <cellStyle name="Normal 7 3" xfId="735"/>
    <cellStyle name="Normal 7 4" xfId="736"/>
    <cellStyle name="Normal 7 5" xfId="737"/>
    <cellStyle name="Normal 7 6" xfId="738"/>
    <cellStyle name="Normal 7 7" xfId="739"/>
    <cellStyle name="Normal 7 8" xfId="740"/>
    <cellStyle name="Normal 7 9" xfId="741"/>
    <cellStyle name="Normal 8" xfId="542"/>
    <cellStyle name="Normal 8 2" xfId="742"/>
    <cellStyle name="Normal 8 3" xfId="743"/>
    <cellStyle name="Normal 8 4" xfId="744"/>
    <cellStyle name="Normal 8 5" xfId="745"/>
    <cellStyle name="Normal 8 6" xfId="746"/>
    <cellStyle name="Normal 8 7" xfId="747"/>
    <cellStyle name="Normal 8 8" xfId="748"/>
    <cellStyle name="Normal 8 9" xfId="749"/>
    <cellStyle name="Normal 9" xfId="543"/>
    <cellStyle name="Normal 9 2" xfId="750"/>
    <cellStyle name="Normal 9 3" xfId="751"/>
    <cellStyle name="Normal 9 4" xfId="752"/>
    <cellStyle name="Normal 9 5" xfId="753"/>
    <cellStyle name="Normal 9 6" xfId="754"/>
    <cellStyle name="Normal 9 7" xfId="755"/>
    <cellStyle name="Normal 9 8" xfId="756"/>
    <cellStyle name="Normal 9 9" xfId="757"/>
    <cellStyle name="Normal_Aneks-Portfolio" xfId="671"/>
    <cellStyle name="Note" xfId="544" builtinId="10" customBuiltin="1"/>
    <cellStyle name="Note 10" xfId="545"/>
    <cellStyle name="Note 11" xfId="546"/>
    <cellStyle name="Note 12" xfId="547"/>
    <cellStyle name="Note 13" xfId="548"/>
    <cellStyle name="Note 14" xfId="549"/>
    <cellStyle name="Note 2" xfId="550"/>
    <cellStyle name="Note 3" xfId="551"/>
    <cellStyle name="Note 4" xfId="552"/>
    <cellStyle name="Note 5" xfId="553"/>
    <cellStyle name="Note 6" xfId="554"/>
    <cellStyle name="Note 7" xfId="555"/>
    <cellStyle name="Note 8" xfId="556"/>
    <cellStyle name="Note 9" xfId="557"/>
    <cellStyle name="Output" xfId="558" builtinId="21" customBuiltin="1"/>
    <cellStyle name="Output 10" xfId="559"/>
    <cellStyle name="Output 11" xfId="560"/>
    <cellStyle name="Output 12" xfId="561"/>
    <cellStyle name="Output 13" xfId="562"/>
    <cellStyle name="Output 14" xfId="563"/>
    <cellStyle name="Output 2" xfId="564"/>
    <cellStyle name="Output 3" xfId="565"/>
    <cellStyle name="Output 4" xfId="566"/>
    <cellStyle name="Output 5" xfId="567"/>
    <cellStyle name="Output 6" xfId="568"/>
    <cellStyle name="Output 7" xfId="569"/>
    <cellStyle name="Output 8" xfId="570"/>
    <cellStyle name="Output 9" xfId="571"/>
    <cellStyle name="Percent 2" xfId="572"/>
    <cellStyle name="Percent 2 2" xfId="573"/>
    <cellStyle name="Percent 2 2 2" xfId="647"/>
    <cellStyle name="Percent 2 3" xfId="574"/>
    <cellStyle name="Percent 2 4" xfId="575"/>
    <cellStyle name="Percent 2 5" xfId="576"/>
    <cellStyle name="Percent 2 6" xfId="645"/>
    <cellStyle name="Percent 3" xfId="577"/>
    <cellStyle name="Percent 3 2" xfId="578"/>
    <cellStyle name="Percent 4" xfId="579"/>
    <cellStyle name="Percent 5" xfId="580"/>
    <cellStyle name="Percent 5 2" xfId="646"/>
    <cellStyle name="Percent 5 3" xfId="656"/>
    <cellStyle name="Percent 6" xfId="581"/>
    <cellStyle name="Percent 6 2" xfId="758"/>
    <cellStyle name="Percent 6 2 2" xfId="759"/>
    <cellStyle name="Percent 7" xfId="582"/>
    <cellStyle name="Percent 7 2" xfId="760"/>
    <cellStyle name="Percent 8" xfId="636"/>
    <cellStyle name="Percent 9" xfId="651"/>
    <cellStyle name="Style 1" xfId="583"/>
    <cellStyle name="Title" xfId="584" builtinId="15" customBuiltin="1"/>
    <cellStyle name="Title 10" xfId="585"/>
    <cellStyle name="Title 11" xfId="586"/>
    <cellStyle name="Title 12" xfId="587"/>
    <cellStyle name="Title 13" xfId="588"/>
    <cellStyle name="Title 14" xfId="589"/>
    <cellStyle name="Title 2" xfId="590"/>
    <cellStyle name="Title 3" xfId="591"/>
    <cellStyle name="Title 4" xfId="592"/>
    <cellStyle name="Title 5" xfId="593"/>
    <cellStyle name="Title 6" xfId="594"/>
    <cellStyle name="Title 7" xfId="595"/>
    <cellStyle name="Title 8" xfId="596"/>
    <cellStyle name="Title 9" xfId="597"/>
    <cellStyle name="Total" xfId="598" builtinId="25" customBuiltin="1"/>
    <cellStyle name="Total 10" xfId="599"/>
    <cellStyle name="Total 11" xfId="600"/>
    <cellStyle name="Total 12" xfId="601"/>
    <cellStyle name="Total 13" xfId="602"/>
    <cellStyle name="Total 14" xfId="603"/>
    <cellStyle name="Total 2" xfId="604"/>
    <cellStyle name="Total 3" xfId="605"/>
    <cellStyle name="Total 4" xfId="606"/>
    <cellStyle name="Total 5" xfId="607"/>
    <cellStyle name="Total 6" xfId="608"/>
    <cellStyle name="Total 7" xfId="609"/>
    <cellStyle name="Total 8" xfId="610"/>
    <cellStyle name="Total 9" xfId="611"/>
    <cellStyle name="Warning Text" xfId="612" builtinId="11" customBuiltin="1"/>
    <cellStyle name="Warning Text 10" xfId="613"/>
    <cellStyle name="Warning Text 11" xfId="614"/>
    <cellStyle name="Warning Text 12" xfId="615"/>
    <cellStyle name="Warning Text 13" xfId="616"/>
    <cellStyle name="Warning Text 14" xfId="617"/>
    <cellStyle name="Warning Text 2" xfId="618"/>
    <cellStyle name="Warning Text 3" xfId="619"/>
    <cellStyle name="Warning Text 4" xfId="620"/>
    <cellStyle name="Warning Text 5" xfId="621"/>
    <cellStyle name="Warning Text 6" xfId="622"/>
    <cellStyle name="Warning Text 7" xfId="623"/>
    <cellStyle name="Warning Text 8" xfId="624"/>
    <cellStyle name="Warning Text 9" xfId="625"/>
    <cellStyle name="Валута 2" xfId="638"/>
    <cellStyle name="Запирка 2" xfId="639"/>
    <cellStyle name="Процент 2" xfId="640"/>
  </cellStyles>
  <dxfs count="0"/>
  <tableStyles count="0" defaultTableStyle="TableStyleMedium9" defaultPivotStyle="PivotStyleLight16"/>
  <colors>
    <mruColors>
      <color rgb="FF0033CC"/>
      <color rgb="FF00FFFF"/>
      <color rgb="FF3399FF"/>
      <color rgb="FF3366FF"/>
      <color rgb="FF6666FF"/>
      <color rgb="FF6699FF"/>
      <color rgb="FF66CCFF"/>
      <color rgb="FF99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mihajlov/Local%20Settings/Temporary%20Internet%20Files/Content.Outlook/RBFK90HF/All%20FSI_Table_1_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brm.mk/WBStorage/Files/STRUKTURI/Strukturii-1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rukturii-12.2009-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ihajlov/Local%20Settings/Temporary%20Internet%20Files/Content.Outlook/RBFK90HF/Aneks_PORTFOLIO%20na%20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_nbm\BackUp\BankarskaRegulativa\ElenaM\PUBLIKACII-NBRM\POLUGODISNI\06.2010\GRAFICI%20I%20TABELI%20KREDITEN%20RIZIK%2006.2010\godisen%202009\KA-D1_31.12.2009\Stopanska%20Sk1%20i%20agregira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BankarskaRegulativa\ElenaM\PUBLIKACII-NBRM\POLUGODISNI\06.2010\GRAFICI%20I%20TABELI%20KREDITEN%20RIZIK%2006.2010\godisen%202009\KAD%20nefunkcionalni\KAD%20nefunkcionalni%20bankarski%20sistem-12.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nkarskaRegulativa\ElenaM\PUBLIKACII-NBRM\POLUGODISNI\06.2010\GRAFICI%20I%20TABELI%20KREDITEN%20RIZIK%2006.2010\KA-D%20nefunkcionalni%20krediti-06.2010\KAD%20nefunkcionalni%20bankarski%20sistem-06.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ihajlov/Local%20Settings/Temporary%20Internet%20Files/Content.Outlook/RBFK90HF/Likvidnost-GODISEN%202010-%20PREVO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ll Countries"/>
    </sheetNames>
    <sheetDataSet>
      <sheetData sheetId="0">
        <row r="25">
          <cell r="G25">
            <v>24.380440504193299</v>
          </cell>
          <cell r="K25">
            <v>18.8640225469826</v>
          </cell>
          <cell r="P25">
            <v>39.455297981228298</v>
          </cell>
          <cell r="Q25">
            <v>31.280629832308701</v>
          </cell>
          <cell r="U25">
            <v>11.4416120110967</v>
          </cell>
          <cell r="X25">
            <v>39.136419188522403</v>
          </cell>
          <cell r="AB25">
            <v>0.63960628951836995</v>
          </cell>
          <cell r="AO25">
            <v>19.435739002053801</v>
          </cell>
          <cell r="AV25">
            <v>13.819988617691999</v>
          </cell>
          <cell r="BA25">
            <v>55.336059648365001</v>
          </cell>
          <cell r="BB25">
            <v>10.220217435924701</v>
          </cell>
        </row>
        <row r="26">
          <cell r="G26">
            <v>69.7130762723896</v>
          </cell>
          <cell r="K26">
            <v>26.550412451220801</v>
          </cell>
          <cell r="P26">
            <v>51.601121964054997</v>
          </cell>
          <cell r="Q26">
            <v>77.323227663237205</v>
          </cell>
          <cell r="U26">
            <v>23.470111013063502</v>
          </cell>
          <cell r="X26">
            <v>53.086846119981701</v>
          </cell>
          <cell r="AB26">
            <v>0.31162370701626502</v>
          </cell>
          <cell r="AO26">
            <v>28.655303418564898</v>
          </cell>
          <cell r="AV26">
            <v>36.160799950521103</v>
          </cell>
          <cell r="BA26">
            <v>82.559338702482904</v>
          </cell>
          <cell r="BB26">
            <v>20.811847136872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vraboteni"/>
      <sheetName val="sop.struktura"/>
      <sheetName val="stranski kapital"/>
      <sheetName val="grafik.stranski kap"/>
      <sheetName val="po zemji struktura"/>
      <sheetName val="bankarska mreza"/>
      <sheetName val="stedilnici"/>
      <sheetName val="RM"/>
      <sheetName val="POS i ATM"/>
      <sheetName val="sporedbi so drugi zemji"/>
    </sheetNames>
    <sheetDataSet>
      <sheetData sheetId="0">
        <row r="36">
          <cell r="L36">
            <v>6084</v>
          </cell>
        </row>
      </sheetData>
      <sheetData sheetId="1" refreshError="1"/>
      <sheetData sheetId="2" refreshError="1"/>
      <sheetData sheetId="3" refreshError="1"/>
      <sheetData sheetId="4" refreshError="1"/>
      <sheetData sheetId="5">
        <row r="86">
          <cell r="D86">
            <v>2022547</v>
          </cell>
        </row>
      </sheetData>
      <sheetData sheetId="6" refreshError="1"/>
      <sheetData sheetId="7">
        <row r="4">
          <cell r="G4">
            <v>2022547</v>
          </cell>
        </row>
      </sheetData>
      <sheetData sheetId="8" refreshError="1"/>
      <sheetData sheetId="9">
        <row r="7">
          <cell r="C7">
            <v>18</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ankarska mreza_2010"/>
      <sheetName val="bankarska mreza_2009"/>
      <sheetName val="vraboteni_2010_od Mladen"/>
      <sheetName val="vraboteni _2010"/>
      <sheetName val="vraboteni"/>
      <sheetName val="POS i ATM _2010"/>
      <sheetName val="POS i ATM"/>
      <sheetName val="sop.struktura_2010"/>
      <sheetName val="sop.struktura_2009"/>
      <sheetName val="stranski kapital 2010"/>
      <sheetName val="stranski kapital"/>
      <sheetName val="grafik.stranski kap"/>
      <sheetName val="Sheet2"/>
      <sheetName val="Herfindal Juni 2010"/>
      <sheetName val="po zemji struktura_2010"/>
      <sheetName val="po zemji struktura_2009"/>
      <sheetName val="pazarno ucestvo"/>
      <sheetName val="grupi banki"/>
      <sheetName val="ENGVERS"/>
      <sheetName val="stedilnici"/>
      <sheetName val="RM"/>
      <sheetName val="sporedbi so drugi zemji"/>
      <sheetName val="KNBIFO_po zavrsna"/>
      <sheetName val="Sheet1"/>
      <sheetName val="sporedbi so drugi zemji (2)"/>
      <sheetName val="A1 (2)"/>
      <sheetName val="A1 (3)"/>
    </sheetNames>
    <sheetDataSet>
      <sheetData sheetId="0">
        <row r="86">
          <cell r="D86">
            <v>2022547</v>
          </cell>
        </row>
        <row r="87">
          <cell r="V87">
            <v>436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KNBIFO_krediti"/>
      <sheetName val="ANEKS"/>
      <sheetName val="Grafikon 2.4.1."/>
    </sheetNames>
    <sheetDataSet>
      <sheetData sheetId="0">
        <row r="3459">
          <cell r="X3459">
            <v>25941978.170000002</v>
          </cell>
        </row>
        <row r="3460">
          <cell r="X3460">
            <v>14293998</v>
          </cell>
        </row>
        <row r="3465">
          <cell r="X3465">
            <v>168</v>
          </cell>
        </row>
        <row r="3466">
          <cell r="X3466">
            <v>953006</v>
          </cell>
        </row>
        <row r="3467">
          <cell r="X3467">
            <v>2243407</v>
          </cell>
        </row>
        <row r="3469">
          <cell r="X3469">
            <v>368120</v>
          </cell>
        </row>
        <row r="3470">
          <cell r="X3470">
            <v>0</v>
          </cell>
        </row>
        <row r="3471">
          <cell r="X3471">
            <v>615056</v>
          </cell>
        </row>
        <row r="3474">
          <cell r="X3474">
            <v>60228</v>
          </cell>
        </row>
        <row r="3475">
          <cell r="X3475">
            <v>878099</v>
          </cell>
        </row>
        <row r="3480">
          <cell r="X3480">
            <v>82711</v>
          </cell>
        </row>
        <row r="3484">
          <cell r="X3484">
            <v>2596</v>
          </cell>
        </row>
      </sheetData>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agregiranje denarsko"/>
      <sheetName val="agregiranje klauzula"/>
      <sheetName val="agregiranje devizno"/>
      <sheetName val="Herfinadl i CR 5"/>
    </sheetNames>
    <sheetDataSet>
      <sheetData sheetId="0" refreshError="1">
        <row r="13">
          <cell r="DZ13">
            <v>2675656</v>
          </cell>
        </row>
        <row r="18">
          <cell r="EJ18">
            <v>3.950074412099111E-2</v>
          </cell>
        </row>
        <row r="19">
          <cell r="EJ19">
            <v>4.4001580523688182E-2</v>
          </cell>
        </row>
        <row r="20">
          <cell r="EJ20">
            <v>3.0350976809261014E-2</v>
          </cell>
        </row>
        <row r="23">
          <cell r="EJ23">
            <v>1.2821087715349911E-2</v>
          </cell>
        </row>
        <row r="30">
          <cell r="EK30">
            <v>1.1064231078530433E-2</v>
          </cell>
        </row>
        <row r="32">
          <cell r="EJ32">
            <v>3.5616660021839185E-2</v>
          </cell>
        </row>
        <row r="44">
          <cell r="EJ44">
            <v>5.7611092310908371E-2</v>
          </cell>
        </row>
        <row r="46">
          <cell r="EJ46">
            <v>8.6028734912105276E-2</v>
          </cell>
        </row>
        <row r="47">
          <cell r="EJ47">
            <v>2.7074710566096463E-2</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bankarski sistem"/>
      <sheetName val="golemi banki"/>
      <sheetName val="sredni banki"/>
      <sheetName val="mail banki"/>
    </sheetNames>
    <sheetDataSet>
      <sheetData sheetId="0" refreshError="1">
        <row r="14">
          <cell r="I14">
            <v>175268</v>
          </cell>
        </row>
        <row r="19">
          <cell r="AG19">
            <v>0.78833432558341976</v>
          </cell>
          <cell r="AJ19">
            <v>1.193266482102969</v>
          </cell>
        </row>
        <row r="20">
          <cell r="AG20">
            <v>0.77419218014595104</v>
          </cell>
          <cell r="AJ20">
            <v>1.1871326806374896</v>
          </cell>
        </row>
        <row r="21">
          <cell r="AG21">
            <v>0.65040987275401241</v>
          </cell>
          <cell r="AJ21">
            <v>2.3881076401697925</v>
          </cell>
        </row>
        <row r="22">
          <cell r="AG22">
            <v>0.70911356430320549</v>
          </cell>
          <cell r="AJ22">
            <v>1.0432911781971128</v>
          </cell>
        </row>
        <row r="24">
          <cell r="AG24">
            <v>0.58502129984774454</v>
          </cell>
          <cell r="AJ24">
            <v>2.1927755584910265</v>
          </cell>
        </row>
        <row r="31">
          <cell r="AH31">
            <v>0.52670223164762231</v>
          </cell>
          <cell r="AK31">
            <v>0.87153100180241938</v>
          </cell>
        </row>
        <row r="46">
          <cell r="AG46">
            <v>0.74394145636678111</v>
          </cell>
          <cell r="AJ46">
            <v>1.1864784093681386</v>
          </cell>
        </row>
        <row r="50">
          <cell r="AG50">
            <v>0.73793642177533325</v>
          </cell>
          <cell r="AJ50">
            <v>1.1082411841721171</v>
          </cell>
        </row>
        <row r="53">
          <cell r="AH53">
            <v>0.64075553223723902</v>
          </cell>
          <cell r="AJ53">
            <v>0.96086441183385374</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bankarski sistem"/>
      <sheetName val="golemi banki"/>
      <sheetName val="sredni banki"/>
      <sheetName val="mail banki"/>
    </sheetNames>
    <sheetDataSet>
      <sheetData sheetId="0" refreshError="1">
        <row r="14">
          <cell r="D14">
            <v>0</v>
          </cell>
        </row>
        <row r="31">
          <cell r="AI31">
            <v>0.50541640728491477</v>
          </cell>
        </row>
        <row r="53">
          <cell r="AH53">
            <v>0.65943982913734822</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база"/>
      <sheetName val="движење ликвидност"/>
      <sheetName val="месечно движење"/>
      <sheetName val="структ.ликвид.актива"/>
      <sheetName val="Индикатори"/>
      <sheetName val="Девизни индикатори"/>
      <sheetName val="Денарски индикатори"/>
      <sheetName val="Извори"/>
      <sheetName val="Стабилни депозити"/>
      <sheetName val="Рочна структура на Акт и Пас"/>
      <sheetName val="структура 30 и 180 ден"/>
      <sheetName val="Стапки на ликвидност"/>
      <sheetName val="По банка 1"/>
      <sheetName val="По банка 2"/>
      <sheetName val="јаз"/>
      <sheetName val="стрес тест 1"/>
      <sheetName val="стрес тест 2"/>
      <sheetName val="конц. на депозити"/>
      <sheetName val="Annex 19"/>
      <sheetName val="Aneks-RSD-DENARI"/>
      <sheetName val="Aneks-RSD-DEVIZI"/>
      <sheetName val="Annex 20"/>
      <sheetName val="Annex 21"/>
    </sheetNames>
    <sheetDataSet>
      <sheetData sheetId="0" refreshError="1"/>
      <sheetData sheetId="1" refreshError="1"/>
      <sheetData sheetId="2" refreshError="1"/>
      <sheetData sheetId="3" refreshError="1"/>
      <sheetData sheetId="4">
        <row r="3">
          <cell r="I3">
            <v>0.30955392648058755</v>
          </cell>
        </row>
        <row r="4">
          <cell r="I4">
            <v>0.46994588223878075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L34"/>
  <sheetViews>
    <sheetView showGridLines="0" tabSelected="1" workbookViewId="0">
      <selection activeCell="J1" sqref="J1"/>
    </sheetView>
  </sheetViews>
  <sheetFormatPr defaultRowHeight="12.75"/>
  <cols>
    <col min="1" max="1" width="9.140625" style="1030"/>
    <col min="2" max="2" width="15.140625" style="1030" customWidth="1"/>
    <col min="3" max="4" width="12.7109375" style="1030" customWidth="1"/>
    <col min="5" max="5" width="9.140625" style="1030"/>
    <col min="6" max="6" width="11.140625" style="1030" customWidth="1"/>
    <col min="7" max="7" width="13.28515625" style="1030" customWidth="1"/>
    <col min="8" max="8" width="11.140625" style="1030" customWidth="1"/>
    <col min="9" max="9" width="11.7109375" style="1030" customWidth="1"/>
    <col min="10" max="10" width="10.140625" style="1030" customWidth="1"/>
    <col min="11" max="16384" width="9.140625" style="1030"/>
  </cols>
  <sheetData>
    <row r="1" spans="2:12">
      <c r="J1" s="1031" t="s">
        <v>632</v>
      </c>
    </row>
    <row r="2" spans="2:12">
      <c r="J2" s="1032"/>
    </row>
    <row r="3" spans="2:12" ht="30.75" customHeight="1">
      <c r="B3" s="1103" t="s">
        <v>633</v>
      </c>
      <c r="C3" s="1103"/>
      <c r="D3" s="1103"/>
      <c r="E3" s="1103"/>
      <c r="F3" s="1103"/>
      <c r="G3" s="1103"/>
      <c r="H3" s="1103"/>
      <c r="I3" s="1103"/>
      <c r="J3" s="1103"/>
      <c r="K3" s="1033"/>
    </row>
    <row r="4" spans="2:12" ht="13.5" thickBot="1"/>
    <row r="5" spans="2:12" ht="64.5" thickBot="1">
      <c r="B5" s="1034" t="s">
        <v>634</v>
      </c>
      <c r="C5" s="1035" t="s">
        <v>635</v>
      </c>
      <c r="D5" s="1036" t="s">
        <v>636</v>
      </c>
      <c r="E5" s="1035" t="s">
        <v>637</v>
      </c>
      <c r="F5" s="1035" t="s">
        <v>638</v>
      </c>
      <c r="G5" s="1035" t="s">
        <v>639</v>
      </c>
      <c r="H5" s="1035" t="s">
        <v>640</v>
      </c>
      <c r="I5" s="1035" t="s">
        <v>641</v>
      </c>
      <c r="J5" s="1035" t="s">
        <v>642</v>
      </c>
    </row>
    <row r="6" spans="2:12">
      <c r="B6" s="1037" t="s">
        <v>643</v>
      </c>
      <c r="C6" s="1038">
        <v>18</v>
      </c>
      <c r="D6" s="1039">
        <f>[3]RM!G4/'[3]sporedbi so drugi zemji'!C7</f>
        <v>112363.72222222222</v>
      </c>
      <c r="E6" s="1038">
        <v>436</v>
      </c>
      <c r="F6" s="1038">
        <f>'[4]bankarska mreza_2010'!D86/'[4]bankarska mreza_2010'!V87</f>
        <v>4638.869266055046</v>
      </c>
      <c r="G6" s="1038">
        <v>2327</v>
      </c>
      <c r="H6" s="1038">
        <v>6052</v>
      </c>
      <c r="I6" s="1038">
        <v>1578</v>
      </c>
      <c r="J6" s="1040">
        <v>0.77200000000000002</v>
      </c>
    </row>
    <row r="7" spans="2:12">
      <c r="B7" s="1037" t="s">
        <v>644</v>
      </c>
      <c r="C7" s="1038">
        <v>30</v>
      </c>
      <c r="D7" s="1039">
        <v>252133</v>
      </c>
      <c r="E7" s="1038">
        <v>6038</v>
      </c>
      <c r="F7" s="1038">
        <v>1253</v>
      </c>
      <c r="G7" s="1038">
        <v>1489</v>
      </c>
      <c r="H7" s="1038">
        <v>34290</v>
      </c>
      <c r="I7" s="1038">
        <v>846</v>
      </c>
      <c r="J7" s="1040">
        <v>0.58299999999999996</v>
      </c>
    </row>
    <row r="8" spans="2:12">
      <c r="B8" s="1037" t="s">
        <v>645</v>
      </c>
      <c r="C8" s="1038">
        <v>66</v>
      </c>
      <c r="D8" s="1039">
        <v>170612</v>
      </c>
      <c r="E8" s="1038">
        <v>4078</v>
      </c>
      <c r="F8" s="1038">
        <v>2761</v>
      </c>
      <c r="G8" s="1038">
        <v>1446</v>
      </c>
      <c r="H8" s="1038">
        <v>65673</v>
      </c>
      <c r="I8" s="1038">
        <v>1184</v>
      </c>
      <c r="J8" s="1040">
        <v>0.69199999999999995</v>
      </c>
      <c r="L8" s="1041"/>
    </row>
    <row r="9" spans="2:12">
      <c r="B9" s="1037" t="s">
        <v>646</v>
      </c>
      <c r="C9" s="1038">
        <v>25</v>
      </c>
      <c r="D9" s="1039">
        <v>81661</v>
      </c>
      <c r="E9" s="1038">
        <v>706</v>
      </c>
      <c r="F9" s="1038">
        <v>2892</v>
      </c>
      <c r="G9" s="1038">
        <v>1169</v>
      </c>
      <c r="H9" s="1038">
        <v>12188</v>
      </c>
      <c r="I9" s="1038">
        <v>1256</v>
      </c>
      <c r="J9" s="1040">
        <v>0.59699999999999998</v>
      </c>
    </row>
    <row r="10" spans="2:12">
      <c r="B10" s="1037" t="s">
        <v>647</v>
      </c>
      <c r="C10" s="1038">
        <v>26</v>
      </c>
      <c r="D10" s="1039">
        <v>208375</v>
      </c>
      <c r="E10" s="1038">
        <v>1230</v>
      </c>
      <c r="F10" s="1038">
        <v>4405</v>
      </c>
      <c r="G10" s="1038">
        <v>2403</v>
      </c>
      <c r="H10" s="1038">
        <v>18750</v>
      </c>
      <c r="I10" s="1038">
        <v>1256</v>
      </c>
      <c r="J10" s="1040">
        <v>0.59699999999999998</v>
      </c>
    </row>
    <row r="11" spans="2:12">
      <c r="B11" s="1037" t="s">
        <v>648</v>
      </c>
      <c r="C11" s="1038">
        <v>710</v>
      </c>
      <c r="D11" s="1039">
        <v>53675</v>
      </c>
      <c r="E11" s="1038">
        <v>13292</v>
      </c>
      <c r="F11" s="1038">
        <v>2867</v>
      </c>
      <c r="G11" s="1038">
        <v>2809</v>
      </c>
      <c r="H11" s="1038">
        <v>183064</v>
      </c>
      <c r="I11" s="1038">
        <v>574</v>
      </c>
      <c r="J11" s="1040">
        <v>0.439</v>
      </c>
    </row>
    <row r="12" spans="2:12">
      <c r="B12" s="1037" t="s">
        <v>649</v>
      </c>
      <c r="C12" s="1038">
        <v>42</v>
      </c>
      <c r="D12" s="1039">
        <v>510984</v>
      </c>
      <c r="E12" s="1038">
        <v>6425</v>
      </c>
      <c r="F12" s="1038">
        <v>3340</v>
      </c>
      <c r="G12" s="1038">
        <v>2325</v>
      </c>
      <c r="H12" s="1038">
        <v>67898</v>
      </c>
      <c r="I12" s="1038">
        <v>857</v>
      </c>
      <c r="J12" s="1040">
        <v>0.52400000000000002</v>
      </c>
    </row>
    <row r="13" spans="2:12">
      <c r="B13" s="1037" t="s">
        <v>650</v>
      </c>
      <c r="C13" s="1038">
        <v>18</v>
      </c>
      <c r="D13" s="1039">
        <v>74467</v>
      </c>
      <c r="E13" s="1038">
        <v>213</v>
      </c>
      <c r="F13" s="1038">
        <v>6293</v>
      </c>
      <c r="G13" s="1038">
        <v>1442</v>
      </c>
      <c r="H13" s="1038">
        <v>5693</v>
      </c>
      <c r="I13" s="1038">
        <v>3090</v>
      </c>
      <c r="J13" s="1040">
        <v>0.93400000000000005</v>
      </c>
    </row>
    <row r="14" spans="2:12">
      <c r="B14" s="1037" t="s">
        <v>651</v>
      </c>
      <c r="C14" s="1038">
        <v>56</v>
      </c>
      <c r="D14" s="1039">
        <v>187336</v>
      </c>
      <c r="E14" s="1038">
        <v>1998</v>
      </c>
      <c r="F14" s="1038">
        <v>5251</v>
      </c>
      <c r="G14" s="1038">
        <v>3059</v>
      </c>
      <c r="H14" s="1038">
        <v>38394</v>
      </c>
      <c r="I14" s="1038">
        <v>1032</v>
      </c>
      <c r="J14" s="1040">
        <v>0.624</v>
      </c>
    </row>
    <row r="15" spans="2:12">
      <c r="B15" s="1037" t="s">
        <v>652</v>
      </c>
      <c r="C15" s="1038">
        <v>801</v>
      </c>
      <c r="D15" s="1039">
        <v>75235</v>
      </c>
      <c r="E15" s="1038">
        <v>34035</v>
      </c>
      <c r="F15" s="1038">
        <v>1771</v>
      </c>
      <c r="G15" s="1038">
        <v>1093</v>
      </c>
      <c r="H15" s="1038">
        <v>322575</v>
      </c>
      <c r="I15" s="1038">
        <v>353</v>
      </c>
      <c r="J15" s="1040">
        <v>0.34</v>
      </c>
    </row>
    <row r="16" spans="2:12">
      <c r="B16" s="1037" t="s">
        <v>653</v>
      </c>
      <c r="C16" s="1038">
        <v>295</v>
      </c>
      <c r="D16" s="1039">
        <v>56023</v>
      </c>
      <c r="E16" s="1038">
        <v>3137</v>
      </c>
      <c r="F16" s="1038">
        <v>5268</v>
      </c>
      <c r="G16" s="1038">
        <v>1901</v>
      </c>
      <c r="H16" s="1038">
        <v>110000</v>
      </c>
      <c r="I16" s="1038">
        <v>2032</v>
      </c>
      <c r="J16" s="1040">
        <v>0.85</v>
      </c>
    </row>
    <row r="17" spans="2:10">
      <c r="B17" s="1037" t="s">
        <v>654</v>
      </c>
      <c r="C17" s="1038">
        <v>104</v>
      </c>
      <c r="D17" s="1039">
        <v>103750</v>
      </c>
      <c r="E17" s="1038" t="s">
        <v>655</v>
      </c>
      <c r="F17" s="1038" t="s">
        <v>655</v>
      </c>
      <c r="G17" s="1038">
        <v>692</v>
      </c>
      <c r="H17" s="1038" t="s">
        <v>655</v>
      </c>
      <c r="I17" s="1038">
        <v>1622</v>
      </c>
      <c r="J17" s="1040">
        <v>0.77100000000000002</v>
      </c>
    </row>
    <row r="18" spans="2:10">
      <c r="B18" s="1037" t="s">
        <v>656</v>
      </c>
      <c r="C18" s="1038">
        <v>1948</v>
      </c>
      <c r="D18" s="1039">
        <v>42030</v>
      </c>
      <c r="E18" s="1038">
        <v>39411</v>
      </c>
      <c r="F18" s="1038">
        <v>2077</v>
      </c>
      <c r="G18" s="1038">
        <v>1033</v>
      </c>
      <c r="H18" s="1038" t="s">
        <v>655</v>
      </c>
      <c r="I18" s="1038">
        <v>206</v>
      </c>
      <c r="J18" s="1040">
        <v>0.25</v>
      </c>
    </row>
    <row r="19" spans="2:10">
      <c r="B19" s="1037" t="s">
        <v>657</v>
      </c>
      <c r="C19" s="1038">
        <v>352</v>
      </c>
      <c r="D19" s="1039">
        <v>130482</v>
      </c>
      <c r="E19" s="1038">
        <v>44431</v>
      </c>
      <c r="F19" s="1038">
        <v>1034</v>
      </c>
      <c r="G19" s="1038">
        <v>739</v>
      </c>
      <c r="H19" s="1038">
        <v>267383</v>
      </c>
      <c r="I19" s="1038">
        <v>507</v>
      </c>
      <c r="J19" s="1040">
        <v>0.433</v>
      </c>
    </row>
    <row r="20" spans="2:10">
      <c r="B20" s="1037" t="s">
        <v>658</v>
      </c>
      <c r="C20" s="1038">
        <v>712</v>
      </c>
      <c r="D20" s="1039">
        <v>90581</v>
      </c>
      <c r="E20" s="1038">
        <v>38479</v>
      </c>
      <c r="F20" s="1038">
        <v>1676</v>
      </c>
      <c r="G20" s="1038">
        <v>1203</v>
      </c>
      <c r="H20" s="1038" t="s">
        <v>655</v>
      </c>
      <c r="I20" s="1038">
        <v>605</v>
      </c>
      <c r="J20" s="1040">
        <v>0.47199999999999998</v>
      </c>
    </row>
    <row r="21" spans="2:10">
      <c r="B21" s="1037" t="s">
        <v>659</v>
      </c>
      <c r="C21" s="1038">
        <v>190</v>
      </c>
      <c r="D21" s="1039">
        <v>52748</v>
      </c>
      <c r="E21" s="1038">
        <v>3551</v>
      </c>
      <c r="F21" s="1038">
        <v>2822</v>
      </c>
      <c r="G21" s="1038">
        <v>2173</v>
      </c>
      <c r="H21" s="1038">
        <v>42607</v>
      </c>
      <c r="I21" s="1038">
        <v>861</v>
      </c>
      <c r="J21" s="1040">
        <v>0.55200000000000005</v>
      </c>
    </row>
    <row r="22" spans="2:10">
      <c r="B22" s="1037" t="s">
        <v>660</v>
      </c>
      <c r="C22" s="1038">
        <v>24</v>
      </c>
      <c r="D22" s="1039">
        <v>17207</v>
      </c>
      <c r="E22" s="1038">
        <v>116</v>
      </c>
      <c r="F22" s="1038">
        <v>3562</v>
      </c>
      <c r="G22" s="1038">
        <v>2425</v>
      </c>
      <c r="H22" s="1038">
        <v>3834</v>
      </c>
      <c r="I22" s="1038">
        <v>1246</v>
      </c>
      <c r="J22" s="1040">
        <v>0.72699999999999998</v>
      </c>
    </row>
    <row r="23" spans="2:10">
      <c r="B23" s="1037" t="s">
        <v>661</v>
      </c>
      <c r="C23" s="1038">
        <v>790</v>
      </c>
      <c r="D23" s="1039">
        <v>10586</v>
      </c>
      <c r="E23" s="1038">
        <v>4167</v>
      </c>
      <c r="F23" s="1038">
        <v>2007</v>
      </c>
      <c r="G23" s="1038">
        <v>1090</v>
      </c>
      <c r="H23" s="1038">
        <v>77246</v>
      </c>
      <c r="I23" s="1038">
        <v>414</v>
      </c>
      <c r="J23" s="1040">
        <v>0.372</v>
      </c>
    </row>
    <row r="24" spans="2:10">
      <c r="B24" s="1037" t="s">
        <v>662</v>
      </c>
      <c r="C24" s="1038">
        <v>180</v>
      </c>
      <c r="D24" s="1039">
        <v>51894</v>
      </c>
      <c r="E24" s="1038">
        <v>2147</v>
      </c>
      <c r="F24" s="1038">
        <v>4351</v>
      </c>
      <c r="G24" s="1038">
        <v>3294</v>
      </c>
      <c r="H24" s="1038">
        <v>49071</v>
      </c>
      <c r="I24" s="1038">
        <v>899</v>
      </c>
      <c r="J24" s="1040">
        <v>0.60699999999999998</v>
      </c>
    </row>
    <row r="25" spans="2:10" ht="13.5" thickBot="1">
      <c r="B25" s="1037" t="s">
        <v>663</v>
      </c>
      <c r="C25" s="1038">
        <v>389</v>
      </c>
      <c r="D25" s="1039">
        <v>158784</v>
      </c>
      <c r="E25" s="1038">
        <v>12360</v>
      </c>
      <c r="F25" s="1038">
        <v>4997</v>
      </c>
      <c r="G25" s="1038">
        <v>960</v>
      </c>
      <c r="H25" s="1038">
        <v>471095</v>
      </c>
      <c r="I25" s="1038">
        <v>467</v>
      </c>
      <c r="J25" s="1040">
        <v>0.40799999999999997</v>
      </c>
    </row>
    <row r="26" spans="2:10" ht="14.25" thickTop="1" thickBot="1">
      <c r="B26" s="1042" t="s">
        <v>664</v>
      </c>
      <c r="C26" s="1043">
        <v>8358</v>
      </c>
      <c r="D26" s="1044">
        <v>59860</v>
      </c>
      <c r="E26" s="1043">
        <v>229532</v>
      </c>
      <c r="F26" s="1043">
        <v>2131</v>
      </c>
      <c r="G26" s="1043">
        <v>1168</v>
      </c>
      <c r="H26" s="1043">
        <v>2007336</v>
      </c>
      <c r="I26" s="1043">
        <v>1102</v>
      </c>
      <c r="J26" s="1045">
        <v>0.59499999999999997</v>
      </c>
    </row>
    <row r="27" spans="2:10">
      <c r="B27" s="1046"/>
      <c r="C27" s="1046"/>
      <c r="D27" s="1046"/>
      <c r="E27" s="1046"/>
      <c r="F27" s="1046"/>
      <c r="G27" s="1046"/>
      <c r="H27" s="1046"/>
      <c r="I27" s="1046"/>
      <c r="J27" s="1046"/>
    </row>
    <row r="28" spans="2:10" ht="80.25" customHeight="1">
      <c r="B28" s="1104" t="s">
        <v>665</v>
      </c>
      <c r="C28" s="1104"/>
      <c r="D28" s="1104"/>
      <c r="E28" s="1104"/>
      <c r="F28" s="1104"/>
      <c r="G28" s="1104"/>
      <c r="H28" s="1104"/>
      <c r="I28" s="1104"/>
      <c r="J28" s="1104"/>
    </row>
    <row r="34" spans="2:2">
      <c r="B34" s="1047"/>
    </row>
  </sheetData>
  <mergeCells count="2">
    <mergeCell ref="B3:J3"/>
    <mergeCell ref="B28:J28"/>
  </mergeCells>
  <pageMargins left="0.7" right="0.7" top="0.75" bottom="0.75" header="0.3" footer="0.3"/>
  <pageSetup paperSize="9" scale="94" orientation="landscape" verticalDpi="0" r:id="rId1"/>
</worksheet>
</file>

<file path=xl/worksheets/sheet10.xml><?xml version="1.0" encoding="utf-8"?>
<worksheet xmlns="http://schemas.openxmlformats.org/spreadsheetml/2006/main" xmlns:r="http://schemas.openxmlformats.org/officeDocument/2006/relationships">
  <sheetPr>
    <pageSetUpPr fitToPage="1"/>
  </sheetPr>
  <dimension ref="B1:P39"/>
  <sheetViews>
    <sheetView showGridLines="0" topLeftCell="C1" workbookViewId="0">
      <selection activeCell="B3" sqref="B3:P3"/>
    </sheetView>
  </sheetViews>
  <sheetFormatPr defaultRowHeight="12.75"/>
  <cols>
    <col min="1" max="1" width="9.140625" style="540"/>
    <col min="2" max="2" width="9.85546875" style="540" customWidth="1"/>
    <col min="3" max="3" width="27.7109375" style="540" customWidth="1"/>
    <col min="4" max="4" width="9.140625" style="540"/>
    <col min="5" max="5" width="10.140625" style="540" bestFit="1" customWidth="1"/>
    <col min="6" max="6" width="13.140625" style="540" customWidth="1"/>
    <col min="7" max="7" width="8.85546875" style="540" bestFit="1" customWidth="1"/>
    <col min="8" max="8" width="10.140625" style="540" bestFit="1" customWidth="1"/>
    <col min="9" max="9" width="12.5703125" style="540" customWidth="1"/>
    <col min="10" max="11" width="10.140625" style="540" bestFit="1" customWidth="1"/>
    <col min="12" max="12" width="12.85546875" style="540" bestFit="1" customWidth="1"/>
    <col min="13" max="14" width="10.140625" style="540" bestFit="1" customWidth="1"/>
    <col min="15" max="15" width="12.85546875" style="540" bestFit="1" customWidth="1"/>
    <col min="16" max="16" width="9.140625" style="540" bestFit="1" customWidth="1"/>
    <col min="17" max="16384" width="9.140625" style="540"/>
  </cols>
  <sheetData>
    <row r="1" spans="2:16">
      <c r="B1" s="541"/>
      <c r="C1" s="541"/>
      <c r="D1" s="541"/>
      <c r="E1" s="541"/>
      <c r="F1" s="541"/>
      <c r="G1" s="541"/>
      <c r="H1" s="541"/>
      <c r="I1" s="541"/>
      <c r="J1" s="541"/>
      <c r="K1" s="541"/>
      <c r="L1" s="541"/>
      <c r="M1" s="541"/>
      <c r="N1" s="1223" t="s">
        <v>405</v>
      </c>
      <c r="O1" s="1223"/>
      <c r="P1" s="1223"/>
    </row>
    <row r="2" spans="2:16">
      <c r="B2" s="541"/>
      <c r="C2" s="541"/>
      <c r="D2" s="541"/>
      <c r="E2" s="541"/>
      <c r="F2" s="541"/>
      <c r="G2" s="541"/>
      <c r="H2" s="541"/>
      <c r="I2" s="541"/>
      <c r="J2" s="541"/>
      <c r="K2" s="541"/>
      <c r="L2" s="541"/>
      <c r="M2" s="541"/>
      <c r="N2" s="888"/>
      <c r="O2" s="888"/>
      <c r="P2" s="888"/>
    </row>
    <row r="3" spans="2:16" ht="14.25">
      <c r="B3" s="1199" t="s">
        <v>382</v>
      </c>
      <c r="C3" s="1199"/>
      <c r="D3" s="1199"/>
      <c r="E3" s="1199"/>
      <c r="F3" s="1199"/>
      <c r="G3" s="1199"/>
      <c r="H3" s="1199"/>
      <c r="I3" s="1199"/>
      <c r="J3" s="1199"/>
      <c r="K3" s="1199"/>
      <c r="L3" s="1199"/>
      <c r="M3" s="1199"/>
      <c r="N3" s="1199"/>
      <c r="O3" s="1199"/>
      <c r="P3" s="1199"/>
    </row>
    <row r="4" spans="2:16" ht="14.25">
      <c r="B4" s="542"/>
      <c r="C4" s="542"/>
      <c r="D4" s="542"/>
      <c r="E4" s="542"/>
      <c r="F4" s="542"/>
      <c r="G4" s="542"/>
      <c r="H4" s="542"/>
      <c r="I4" s="542"/>
      <c r="J4" s="542"/>
      <c r="K4" s="542"/>
      <c r="L4" s="542"/>
      <c r="M4" s="542"/>
      <c r="N4" s="542"/>
      <c r="O4" s="542"/>
      <c r="P4" s="542"/>
    </row>
    <row r="5" spans="2:16" ht="13.5" thickBot="1">
      <c r="B5" s="541"/>
      <c r="C5" s="541"/>
      <c r="D5" s="541"/>
      <c r="E5" s="541"/>
      <c r="F5" s="541"/>
      <c r="G5" s="541"/>
      <c r="H5" s="541"/>
      <c r="I5" s="541"/>
      <c r="J5" s="541"/>
      <c r="K5" s="541"/>
      <c r="L5" s="541"/>
      <c r="M5" s="541"/>
      <c r="N5" s="1224" t="s">
        <v>37</v>
      </c>
      <c r="O5" s="1224"/>
      <c r="P5" s="1224"/>
    </row>
    <row r="6" spans="2:16">
      <c r="B6" s="1225" t="s">
        <v>288</v>
      </c>
      <c r="C6" s="1227" t="s">
        <v>118</v>
      </c>
      <c r="D6" s="1225" t="s">
        <v>43</v>
      </c>
      <c r="E6" s="1225" t="s">
        <v>43</v>
      </c>
      <c r="F6" s="1229"/>
      <c r="G6" s="1230"/>
      <c r="H6" s="1229" t="s">
        <v>383</v>
      </c>
      <c r="I6" s="1229"/>
      <c r="J6" s="1229"/>
      <c r="K6" s="1225" t="s">
        <v>384</v>
      </c>
      <c r="L6" s="1229"/>
      <c r="M6" s="1230"/>
      <c r="N6" s="1229" t="s">
        <v>385</v>
      </c>
      <c r="O6" s="1229"/>
      <c r="P6" s="1230"/>
    </row>
    <row r="7" spans="2:16" ht="13.5" thickBot="1">
      <c r="B7" s="1226"/>
      <c r="C7" s="1228"/>
      <c r="D7" s="1226"/>
      <c r="E7" s="543" t="s">
        <v>256</v>
      </c>
      <c r="F7" s="544" t="s">
        <v>386</v>
      </c>
      <c r="G7" s="545" t="s">
        <v>387</v>
      </c>
      <c r="H7" s="543" t="s">
        <v>256</v>
      </c>
      <c r="I7" s="544" t="s">
        <v>386</v>
      </c>
      <c r="J7" s="545" t="s">
        <v>387</v>
      </c>
      <c r="K7" s="543" t="s">
        <v>256</v>
      </c>
      <c r="L7" s="544" t="s">
        <v>386</v>
      </c>
      <c r="M7" s="545" t="s">
        <v>387</v>
      </c>
      <c r="N7" s="543" t="s">
        <v>256</v>
      </c>
      <c r="O7" s="544" t="s">
        <v>386</v>
      </c>
      <c r="P7" s="670" t="s">
        <v>387</v>
      </c>
    </row>
    <row r="8" spans="2:16" ht="21.95" customHeight="1">
      <c r="B8" s="1231">
        <v>40178</v>
      </c>
      <c r="C8" s="546" t="s">
        <v>388</v>
      </c>
      <c r="D8" s="547">
        <v>67687</v>
      </c>
      <c r="E8" s="548">
        <v>36525</v>
      </c>
      <c r="F8" s="549">
        <v>0</v>
      </c>
      <c r="G8" s="550">
        <v>31162</v>
      </c>
      <c r="H8" s="551">
        <v>18636</v>
      </c>
      <c r="I8" s="549">
        <v>0</v>
      </c>
      <c r="J8" s="552">
        <v>9634</v>
      </c>
      <c r="K8" s="553">
        <v>15334</v>
      </c>
      <c r="L8" s="549">
        <v>0</v>
      </c>
      <c r="M8" s="554">
        <v>19598</v>
      </c>
      <c r="N8" s="551">
        <v>2555</v>
      </c>
      <c r="O8" s="549">
        <v>0</v>
      </c>
      <c r="P8" s="555">
        <v>1930</v>
      </c>
    </row>
    <row r="9" spans="2:16" ht="25.5">
      <c r="B9" s="1232"/>
      <c r="C9" s="556" t="s">
        <v>389</v>
      </c>
      <c r="D9" s="557">
        <v>97119</v>
      </c>
      <c r="E9" s="558">
        <v>29434</v>
      </c>
      <c r="F9" s="559">
        <v>8617</v>
      </c>
      <c r="G9" s="560">
        <v>59068</v>
      </c>
      <c r="H9" s="558">
        <v>6955</v>
      </c>
      <c r="I9" s="559">
        <v>8241</v>
      </c>
      <c r="J9" s="561">
        <v>9378</v>
      </c>
      <c r="K9" s="562">
        <v>21410</v>
      </c>
      <c r="L9" s="559">
        <v>76</v>
      </c>
      <c r="M9" s="563">
        <v>48879</v>
      </c>
      <c r="N9" s="558">
        <v>1069</v>
      </c>
      <c r="O9" s="559">
        <v>300</v>
      </c>
      <c r="P9" s="560">
        <v>811</v>
      </c>
    </row>
    <row r="10" spans="2:16" ht="25.5">
      <c r="B10" s="1232"/>
      <c r="C10" s="556" t="s">
        <v>390</v>
      </c>
      <c r="D10" s="557">
        <v>23069</v>
      </c>
      <c r="E10" s="558">
        <v>7432</v>
      </c>
      <c r="F10" s="559">
        <v>269</v>
      </c>
      <c r="G10" s="560">
        <v>15368</v>
      </c>
      <c r="H10" s="558">
        <v>1346</v>
      </c>
      <c r="I10" s="559">
        <v>210</v>
      </c>
      <c r="J10" s="561">
        <v>429</v>
      </c>
      <c r="K10" s="562">
        <v>5990</v>
      </c>
      <c r="L10" s="559">
        <v>5</v>
      </c>
      <c r="M10" s="563">
        <v>14192</v>
      </c>
      <c r="N10" s="558">
        <v>96</v>
      </c>
      <c r="O10" s="559">
        <v>54</v>
      </c>
      <c r="P10" s="560">
        <v>747</v>
      </c>
    </row>
    <row r="11" spans="2:16" ht="21.95" customHeight="1" thickBot="1">
      <c r="B11" s="1232"/>
      <c r="C11" s="564" t="s">
        <v>391</v>
      </c>
      <c r="D11" s="565">
        <v>187875</v>
      </c>
      <c r="E11" s="566">
        <v>73391</v>
      </c>
      <c r="F11" s="567">
        <v>8886</v>
      </c>
      <c r="G11" s="568">
        <v>105598</v>
      </c>
      <c r="H11" s="566">
        <v>26937</v>
      </c>
      <c r="I11" s="567">
        <v>8451</v>
      </c>
      <c r="J11" s="568">
        <v>19441</v>
      </c>
      <c r="K11" s="565">
        <v>42734</v>
      </c>
      <c r="L11" s="567">
        <v>81</v>
      </c>
      <c r="M11" s="569">
        <v>82669</v>
      </c>
      <c r="N11" s="566">
        <v>3720</v>
      </c>
      <c r="O11" s="567">
        <v>354</v>
      </c>
      <c r="P11" s="570">
        <v>3488</v>
      </c>
    </row>
    <row r="12" spans="2:16" ht="21.95" hidden="1" customHeight="1">
      <c r="B12" s="1231">
        <v>40359</v>
      </c>
      <c r="C12" s="546" t="s">
        <v>388</v>
      </c>
      <c r="D12" s="571">
        <v>69716</v>
      </c>
      <c r="E12" s="572">
        <v>37193</v>
      </c>
      <c r="F12" s="573">
        <v>3</v>
      </c>
      <c r="G12" s="574">
        <v>32520</v>
      </c>
      <c r="H12" s="575">
        <v>18782</v>
      </c>
      <c r="I12" s="573">
        <v>3</v>
      </c>
      <c r="J12" s="576">
        <v>11616</v>
      </c>
      <c r="K12" s="571">
        <v>15678</v>
      </c>
      <c r="L12" s="573">
        <v>0</v>
      </c>
      <c r="M12" s="577">
        <v>18918</v>
      </c>
      <c r="N12" s="575">
        <v>2733</v>
      </c>
      <c r="O12" s="573">
        <v>0</v>
      </c>
      <c r="P12" s="578">
        <v>1986</v>
      </c>
    </row>
    <row r="13" spans="2:16" ht="26.25" hidden="1" thickBot="1">
      <c r="B13" s="1232"/>
      <c r="C13" s="556" t="s">
        <v>389</v>
      </c>
      <c r="D13" s="579">
        <v>104350</v>
      </c>
      <c r="E13" s="579">
        <v>36522</v>
      </c>
      <c r="F13" s="580">
        <v>7314</v>
      </c>
      <c r="G13" s="581">
        <v>60514</v>
      </c>
      <c r="H13" s="582">
        <v>8324</v>
      </c>
      <c r="I13" s="580">
        <v>7016</v>
      </c>
      <c r="J13" s="583">
        <v>9536</v>
      </c>
      <c r="K13" s="579">
        <v>27104</v>
      </c>
      <c r="L13" s="580">
        <v>0</v>
      </c>
      <c r="M13" s="584">
        <v>50223</v>
      </c>
      <c r="N13" s="582">
        <v>1094</v>
      </c>
      <c r="O13" s="580">
        <v>298</v>
      </c>
      <c r="P13" s="581">
        <v>755</v>
      </c>
    </row>
    <row r="14" spans="2:16" ht="26.25" hidden="1" thickBot="1">
      <c r="B14" s="1232"/>
      <c r="C14" s="556" t="s">
        <v>390</v>
      </c>
      <c r="D14" s="579">
        <v>26798</v>
      </c>
      <c r="E14" s="579">
        <v>9595</v>
      </c>
      <c r="F14" s="580">
        <v>240</v>
      </c>
      <c r="G14" s="581">
        <v>16963</v>
      </c>
      <c r="H14" s="582">
        <v>1352</v>
      </c>
      <c r="I14" s="580">
        <v>228</v>
      </c>
      <c r="J14" s="583">
        <v>361</v>
      </c>
      <c r="K14" s="579">
        <v>8032</v>
      </c>
      <c r="L14" s="580">
        <v>5</v>
      </c>
      <c r="M14" s="584">
        <v>15910</v>
      </c>
      <c r="N14" s="582">
        <v>211</v>
      </c>
      <c r="O14" s="580">
        <v>7</v>
      </c>
      <c r="P14" s="581">
        <v>692</v>
      </c>
    </row>
    <row r="15" spans="2:16" ht="21.95" hidden="1" customHeight="1" thickBot="1">
      <c r="B15" s="1232"/>
      <c r="C15" s="564" t="s">
        <v>391</v>
      </c>
      <c r="D15" s="585">
        <v>200864</v>
      </c>
      <c r="E15" s="585">
        <v>83310</v>
      </c>
      <c r="F15" s="586">
        <v>7557</v>
      </c>
      <c r="G15" s="587">
        <v>109997</v>
      </c>
      <c r="H15" s="588">
        <v>28458</v>
      </c>
      <c r="I15" s="586">
        <v>7247</v>
      </c>
      <c r="J15" s="589">
        <v>21513</v>
      </c>
      <c r="K15" s="585">
        <v>50814</v>
      </c>
      <c r="L15" s="586">
        <v>5</v>
      </c>
      <c r="M15" s="589">
        <v>85051</v>
      </c>
      <c r="N15" s="588">
        <v>4038</v>
      </c>
      <c r="O15" s="586">
        <v>305</v>
      </c>
      <c r="P15" s="587">
        <v>3433</v>
      </c>
    </row>
    <row r="16" spans="2:16" ht="21.95" customHeight="1">
      <c r="B16" s="1231">
        <v>40543</v>
      </c>
      <c r="C16" s="546" t="s">
        <v>388</v>
      </c>
      <c r="D16" s="571">
        <v>73873.282489999998</v>
      </c>
      <c r="E16" s="572">
        <v>42050.955379999999</v>
      </c>
      <c r="F16" s="573">
        <v>0</v>
      </c>
      <c r="G16" s="574">
        <v>31822.327109999998</v>
      </c>
      <c r="H16" s="575">
        <v>21726.508840000002</v>
      </c>
      <c r="I16" s="573">
        <v>0</v>
      </c>
      <c r="J16" s="576">
        <v>11778.2935</v>
      </c>
      <c r="K16" s="571">
        <v>17606.49166</v>
      </c>
      <c r="L16" s="573">
        <v>0</v>
      </c>
      <c r="M16" s="577">
        <v>18109.824789999999</v>
      </c>
      <c r="N16" s="575">
        <v>2717.9548800000002</v>
      </c>
      <c r="O16" s="573">
        <v>0</v>
      </c>
      <c r="P16" s="578">
        <v>1934.2088199999998</v>
      </c>
    </row>
    <row r="17" spans="2:16" ht="25.5">
      <c r="B17" s="1232"/>
      <c r="C17" s="556" t="s">
        <v>389</v>
      </c>
      <c r="D17" s="579">
        <v>106462.89466000001</v>
      </c>
      <c r="E17" s="579">
        <v>39437.412279999997</v>
      </c>
      <c r="F17" s="580">
        <v>4000.6349999999998</v>
      </c>
      <c r="G17" s="581">
        <v>63024.847380000007</v>
      </c>
      <c r="H17" s="582">
        <v>8160.1138700000001</v>
      </c>
      <c r="I17" s="580">
        <v>3806.7080000000001</v>
      </c>
      <c r="J17" s="583">
        <v>9950.1035800000009</v>
      </c>
      <c r="K17" s="579">
        <v>29985.391919999998</v>
      </c>
      <c r="L17" s="580">
        <v>0.14899999999999999</v>
      </c>
      <c r="M17" s="584">
        <v>52052.142010000003</v>
      </c>
      <c r="N17" s="582">
        <v>1291.9064900000001</v>
      </c>
      <c r="O17" s="580">
        <v>193.77799999999999</v>
      </c>
      <c r="P17" s="581">
        <v>1022.6017900000001</v>
      </c>
    </row>
    <row r="18" spans="2:16" ht="25.5">
      <c r="B18" s="1232"/>
      <c r="C18" s="556" t="s">
        <v>390</v>
      </c>
      <c r="D18" s="579">
        <v>32933.49972</v>
      </c>
      <c r="E18" s="579">
        <v>13425.67937</v>
      </c>
      <c r="F18" s="580">
        <v>295.80700000000002</v>
      </c>
      <c r="G18" s="581">
        <v>19212.013350000001</v>
      </c>
      <c r="H18" s="582">
        <v>1499.45813</v>
      </c>
      <c r="I18" s="580">
        <v>284.61500000000001</v>
      </c>
      <c r="J18" s="583">
        <v>299.72399999999999</v>
      </c>
      <c r="K18" s="579">
        <v>11649.37624</v>
      </c>
      <c r="L18" s="580">
        <v>4.1719999999999997</v>
      </c>
      <c r="M18" s="584">
        <v>18082.360840000001</v>
      </c>
      <c r="N18" s="582">
        <v>276.84500000000003</v>
      </c>
      <c r="O18" s="580">
        <v>7.02</v>
      </c>
      <c r="P18" s="581">
        <v>829.92850999999996</v>
      </c>
    </row>
    <row r="19" spans="2:16" ht="21.95" customHeight="1" thickBot="1">
      <c r="B19" s="1232"/>
      <c r="C19" s="564" t="s">
        <v>391</v>
      </c>
      <c r="D19" s="585">
        <v>213269.67687</v>
      </c>
      <c r="E19" s="585">
        <v>94914.047029999987</v>
      </c>
      <c r="F19" s="586">
        <v>4296.442</v>
      </c>
      <c r="G19" s="587">
        <v>114059.18784</v>
      </c>
      <c r="H19" s="588">
        <v>31386.080840000002</v>
      </c>
      <c r="I19" s="586">
        <v>4091.3230000000003</v>
      </c>
      <c r="J19" s="589">
        <v>22028.121080000001</v>
      </c>
      <c r="K19" s="585">
        <v>59241.259819999992</v>
      </c>
      <c r="L19" s="586">
        <v>4.3209999999999997</v>
      </c>
      <c r="M19" s="589">
        <v>88244.327640000003</v>
      </c>
      <c r="N19" s="588">
        <v>4286.7063700000008</v>
      </c>
      <c r="O19" s="586">
        <v>200.798</v>
      </c>
      <c r="P19" s="587">
        <v>3786.7391200000002</v>
      </c>
    </row>
    <row r="20" spans="2:16" ht="26.25" hidden="1" customHeight="1">
      <c r="B20" s="1233" t="s">
        <v>392</v>
      </c>
      <c r="C20" s="546" t="s">
        <v>393</v>
      </c>
      <c r="D20" s="590">
        <v>12405.676869999996</v>
      </c>
      <c r="E20" s="590">
        <v>11604.047029999987</v>
      </c>
      <c r="F20" s="591">
        <v>-3260.558</v>
      </c>
      <c r="G20" s="592">
        <v>4062.1878399999987</v>
      </c>
      <c r="H20" s="590">
        <v>2928.0808400000024</v>
      </c>
      <c r="I20" s="591">
        <v>-3155.6769999999997</v>
      </c>
      <c r="J20" s="592">
        <v>515.1210800000008</v>
      </c>
      <c r="K20" s="590">
        <v>8427.259819999992</v>
      </c>
      <c r="L20" s="591">
        <v>-0.67900000000000027</v>
      </c>
      <c r="M20" s="592">
        <v>3193.3276400000032</v>
      </c>
      <c r="N20" s="590">
        <v>248.70637000000079</v>
      </c>
      <c r="O20" s="591">
        <v>-104.202</v>
      </c>
      <c r="P20" s="592">
        <v>353.73912000000018</v>
      </c>
    </row>
    <row r="21" spans="2:16" ht="21.95" hidden="1" customHeight="1">
      <c r="B21" s="1234"/>
      <c r="C21" s="556" t="s">
        <v>394</v>
      </c>
      <c r="D21" s="593">
        <v>6.1761574348813103E-2</v>
      </c>
      <c r="E21" s="593">
        <v>0.13928756487816574</v>
      </c>
      <c r="F21" s="594">
        <v>-0.43146195580256713</v>
      </c>
      <c r="G21" s="595">
        <v>3.6929987545114853E-2</v>
      </c>
      <c r="H21" s="593">
        <v>0.10289130789233264</v>
      </c>
      <c r="I21" s="594">
        <v>-0.43544597764592241</v>
      </c>
      <c r="J21" s="595">
        <v>2.3944641844466173E-2</v>
      </c>
      <c r="K21" s="593">
        <v>0.16584523595859393</v>
      </c>
      <c r="L21" s="594">
        <v>-0.13580000000000006</v>
      </c>
      <c r="M21" s="595">
        <v>3.7546032850877743E-2</v>
      </c>
      <c r="N21" s="593">
        <v>6.1591473501733725E-2</v>
      </c>
      <c r="O21" s="594">
        <v>-0.34164590163934427</v>
      </c>
      <c r="P21" s="596">
        <v>0.10304081561316639</v>
      </c>
    </row>
    <row r="22" spans="2:16" ht="21.95" hidden="1" customHeight="1" thickBot="1">
      <c r="B22" s="1235"/>
      <c r="C22" s="597" t="s">
        <v>395</v>
      </c>
      <c r="D22" s="598"/>
      <c r="E22" s="599">
        <v>0.93538201515319586</v>
      </c>
      <c r="F22" s="600">
        <v>-0.26282790001445533</v>
      </c>
      <c r="G22" s="601">
        <v>0.3274458848612587</v>
      </c>
      <c r="H22" s="599">
        <v>0.23602749537035164</v>
      </c>
      <c r="I22" s="600">
        <v>-0.25437362532238844</v>
      </c>
      <c r="J22" s="601">
        <v>4.1523012843071173E-2</v>
      </c>
      <c r="K22" s="599">
        <v>0.67930673257975926</v>
      </c>
      <c r="L22" s="600">
        <v>-5.4733007083393468E-5</v>
      </c>
      <c r="M22" s="601">
        <v>0.25740857781990611</v>
      </c>
      <c r="N22" s="599">
        <v>2.0047787203085587E-2</v>
      </c>
      <c r="O22" s="600">
        <v>-8.3995416849834519E-3</v>
      </c>
      <c r="P22" s="601">
        <v>2.8514294198281848E-2</v>
      </c>
    </row>
    <row r="23" spans="2:16" ht="21.75" customHeight="1">
      <c r="B23" s="1233" t="s">
        <v>396</v>
      </c>
      <c r="C23" s="546" t="s">
        <v>393</v>
      </c>
      <c r="D23" s="590">
        <v>25394.676869999996</v>
      </c>
      <c r="E23" s="590">
        <v>21523.047029999987</v>
      </c>
      <c r="F23" s="591">
        <v>-4589.558</v>
      </c>
      <c r="G23" s="592">
        <v>8461.1878399999987</v>
      </c>
      <c r="H23" s="590">
        <v>4449.0808400000024</v>
      </c>
      <c r="I23" s="591">
        <v>-4359.6769999999997</v>
      </c>
      <c r="J23" s="592">
        <v>2587.1210800000008</v>
      </c>
      <c r="K23" s="590">
        <v>16507.259819999992</v>
      </c>
      <c r="L23" s="591">
        <v>-76.679000000000002</v>
      </c>
      <c r="M23" s="592">
        <v>5575.3276400000032</v>
      </c>
      <c r="N23" s="590">
        <v>566.70637000000079</v>
      </c>
      <c r="O23" s="591">
        <v>-153.202</v>
      </c>
      <c r="P23" s="592">
        <v>298.73912000000018</v>
      </c>
    </row>
    <row r="24" spans="2:16" ht="22.5" customHeight="1">
      <c r="B24" s="1234"/>
      <c r="C24" s="556" t="s">
        <v>394</v>
      </c>
      <c r="D24" s="593">
        <v>0.13516794075848301</v>
      </c>
      <c r="E24" s="593">
        <v>0.2932654825523564</v>
      </c>
      <c r="F24" s="594">
        <v>-0.51649313526896246</v>
      </c>
      <c r="G24" s="595">
        <v>8.0126402393984719E-2</v>
      </c>
      <c r="H24" s="593">
        <v>0.16516615955748606</v>
      </c>
      <c r="I24" s="594">
        <v>-0.51587705596970768</v>
      </c>
      <c r="J24" s="595">
        <v>0.13307551463402092</v>
      </c>
      <c r="K24" s="593">
        <v>0.38627930500304186</v>
      </c>
      <c r="L24" s="594">
        <v>-0.94665432098765434</v>
      </c>
      <c r="M24" s="595">
        <v>6.7441575923260264E-2</v>
      </c>
      <c r="N24" s="593">
        <v>0.15234042204301096</v>
      </c>
      <c r="O24" s="594">
        <v>-0.43277401129943505</v>
      </c>
      <c r="P24" s="596">
        <v>8.5647683486238579E-2</v>
      </c>
    </row>
    <row r="25" spans="2:16" ht="22.5" customHeight="1" thickBot="1">
      <c r="B25" s="1235"/>
      <c r="C25" s="597" t="s">
        <v>395</v>
      </c>
      <c r="D25" s="598"/>
      <c r="E25" s="599">
        <v>0.84754167734365782</v>
      </c>
      <c r="F25" s="600">
        <v>-0.18072913561746773</v>
      </c>
      <c r="G25" s="601">
        <v>0.33318745827380952</v>
      </c>
      <c r="H25" s="599">
        <v>0.17519737946561251</v>
      </c>
      <c r="I25" s="600">
        <v>-0.17167680543123212</v>
      </c>
      <c r="J25" s="601">
        <v>0.10187651109891839</v>
      </c>
      <c r="K25" s="599">
        <v>0.65002834666901577</v>
      </c>
      <c r="L25" s="600">
        <v>-3.0194910686414263E-3</v>
      </c>
      <c r="M25" s="601">
        <v>0.21954709912400647</v>
      </c>
      <c r="N25" s="599">
        <v>2.2315951209029929E-2</v>
      </c>
      <c r="O25" s="600">
        <v>-6.0328391175941756E-3</v>
      </c>
      <c r="P25" s="601">
        <v>1.1763848050884856E-2</v>
      </c>
    </row>
    <row r="26" spans="2:16">
      <c r="J26" s="602"/>
    </row>
    <row r="27" spans="2:16">
      <c r="H27" s="603"/>
      <c r="K27" s="603"/>
    </row>
    <row r="28" spans="2:16">
      <c r="H28" s="603"/>
      <c r="K28" s="602"/>
    </row>
    <row r="30" spans="2:16">
      <c r="B30" s="603"/>
      <c r="D30" s="603"/>
      <c r="E30" s="603"/>
      <c r="F30" s="603"/>
      <c r="G30" s="603"/>
      <c r="H30" s="603"/>
      <c r="I30" s="603"/>
      <c r="J30" s="603"/>
      <c r="K30" s="603"/>
      <c r="L30" s="603"/>
      <c r="M30" s="603"/>
      <c r="N30" s="603"/>
      <c r="O30" s="603"/>
      <c r="P30" s="603"/>
    </row>
    <row r="31" spans="2:16">
      <c r="B31" s="603"/>
      <c r="D31" s="603"/>
      <c r="E31" s="603"/>
      <c r="F31" s="603"/>
      <c r="G31" s="603"/>
      <c r="H31" s="603"/>
      <c r="I31" s="603"/>
      <c r="J31" s="603"/>
      <c r="K31" s="603"/>
      <c r="L31" s="603"/>
      <c r="M31" s="603"/>
      <c r="N31" s="603"/>
      <c r="O31" s="603"/>
      <c r="P31" s="603"/>
    </row>
    <row r="32" spans="2:16">
      <c r="B32" s="603"/>
      <c r="D32" s="603"/>
      <c r="E32" s="603"/>
      <c r="F32" s="603"/>
      <c r="G32" s="603"/>
      <c r="H32" s="603"/>
      <c r="I32" s="603"/>
      <c r="J32" s="603"/>
      <c r="K32" s="603"/>
      <c r="L32" s="603"/>
      <c r="M32" s="603"/>
      <c r="N32" s="603"/>
      <c r="O32" s="603"/>
      <c r="P32" s="603"/>
    </row>
    <row r="33" spans="2:16">
      <c r="B33" s="603"/>
      <c r="D33" s="603"/>
      <c r="E33" s="603"/>
      <c r="F33" s="603"/>
      <c r="G33" s="603"/>
      <c r="H33" s="603"/>
      <c r="I33" s="603"/>
      <c r="J33" s="603"/>
      <c r="K33" s="603"/>
      <c r="L33" s="603"/>
      <c r="M33" s="603"/>
      <c r="N33" s="603"/>
      <c r="O33" s="603"/>
      <c r="P33" s="603"/>
    </row>
    <row r="34" spans="2:16">
      <c r="D34" s="602"/>
      <c r="E34" s="602"/>
      <c r="F34" s="602"/>
      <c r="G34" s="602"/>
    </row>
    <row r="35" spans="2:16">
      <c r="D35" s="602"/>
      <c r="E35" s="602"/>
      <c r="F35" s="602"/>
      <c r="G35" s="602"/>
    </row>
    <row r="36" spans="2:16">
      <c r="D36" s="602"/>
      <c r="E36" s="602"/>
      <c r="F36" s="602"/>
      <c r="G36" s="602"/>
      <c r="H36" s="604"/>
    </row>
    <row r="37" spans="2:16">
      <c r="J37" s="603"/>
      <c r="K37" s="603"/>
    </row>
    <row r="38" spans="2:16">
      <c r="J38" s="603"/>
      <c r="K38" s="603"/>
    </row>
    <row r="39" spans="2:16">
      <c r="J39" s="603"/>
      <c r="K39" s="603"/>
    </row>
  </sheetData>
  <mergeCells count="15">
    <mergeCell ref="B8:B11"/>
    <mergeCell ref="B12:B15"/>
    <mergeCell ref="B16:B19"/>
    <mergeCell ref="B20:B22"/>
    <mergeCell ref="B23:B25"/>
    <mergeCell ref="N1:P1"/>
    <mergeCell ref="B3:P3"/>
    <mergeCell ref="N5:P5"/>
    <mergeCell ref="B6:B7"/>
    <mergeCell ref="C6:C7"/>
    <mergeCell ref="D6:D7"/>
    <mergeCell ref="E6:G6"/>
    <mergeCell ref="H6:J6"/>
    <mergeCell ref="K6:M6"/>
    <mergeCell ref="N6:P6"/>
  </mergeCells>
  <pageMargins left="0.17" right="0.17" top="0.75" bottom="0.75" header="0.3" footer="0.3"/>
  <pageSetup paperSize="9" scale="83" orientation="landscape" verticalDpi="0" r:id="rId1"/>
  <headerFooter alignWithMargins="0"/>
</worksheet>
</file>

<file path=xl/worksheets/sheet11.xml><?xml version="1.0" encoding="utf-8"?>
<worksheet xmlns="http://schemas.openxmlformats.org/spreadsheetml/2006/main" xmlns:r="http://schemas.openxmlformats.org/officeDocument/2006/relationships">
  <dimension ref="B1:I18"/>
  <sheetViews>
    <sheetView showGridLines="0" workbookViewId="0">
      <selection activeCell="B3" sqref="B3:I3"/>
    </sheetView>
  </sheetViews>
  <sheetFormatPr defaultRowHeight="12.75"/>
  <cols>
    <col min="1" max="1" width="9.140625" style="139"/>
    <col min="2" max="2" width="16.7109375" style="139" customWidth="1"/>
    <col min="3" max="3" width="13.7109375" style="139" customWidth="1"/>
    <col min="4" max="8" width="9.140625" style="139"/>
    <col min="9" max="9" width="9.85546875" style="139" customWidth="1"/>
    <col min="10" max="16384" width="9.140625" style="139"/>
  </cols>
  <sheetData>
    <row r="1" spans="2:9">
      <c r="I1" s="673" t="s">
        <v>407</v>
      </c>
    </row>
    <row r="3" spans="2:9" ht="14.25">
      <c r="B3" s="1239" t="s">
        <v>406</v>
      </c>
      <c r="C3" s="1239"/>
      <c r="D3" s="1239"/>
      <c r="E3" s="1239"/>
      <c r="F3" s="1239"/>
      <c r="G3" s="1239"/>
      <c r="H3" s="1239"/>
      <c r="I3" s="1239"/>
    </row>
    <row r="4" spans="2:9" ht="13.5" thickBot="1"/>
    <row r="5" spans="2:9" ht="12.75" customHeight="1">
      <c r="B5" s="1240" t="s">
        <v>397</v>
      </c>
      <c r="C5" s="1241"/>
      <c r="D5" s="1244">
        <v>40178</v>
      </c>
      <c r="E5" s="1245"/>
      <c r="F5" s="1245"/>
      <c r="G5" s="1244">
        <v>40543</v>
      </c>
      <c r="H5" s="1245"/>
      <c r="I5" s="1245"/>
    </row>
    <row r="6" spans="2:9" ht="39" thickBot="1">
      <c r="B6" s="1242"/>
      <c r="C6" s="1243"/>
      <c r="D6" s="606" t="s">
        <v>40</v>
      </c>
      <c r="E6" s="607" t="s">
        <v>204</v>
      </c>
      <c r="F6" s="637" t="s">
        <v>205</v>
      </c>
      <c r="G6" s="606" t="s">
        <v>40</v>
      </c>
      <c r="H6" s="607" t="s">
        <v>204</v>
      </c>
      <c r="I6" s="608" t="s">
        <v>205</v>
      </c>
    </row>
    <row r="7" spans="2:9">
      <c r="B7" s="1236" t="s">
        <v>398</v>
      </c>
      <c r="C7" s="610" t="s">
        <v>383</v>
      </c>
      <c r="D7" s="638">
        <v>0.27900000000000003</v>
      </c>
      <c r="E7" s="639">
        <v>0.32500000000000001</v>
      </c>
      <c r="F7" s="640">
        <v>0.378</v>
      </c>
      <c r="G7" s="641">
        <v>0.23208620215590828</v>
      </c>
      <c r="H7" s="642">
        <v>0.36898351029808341</v>
      </c>
      <c r="I7" s="643">
        <v>0.37321020724304221</v>
      </c>
    </row>
    <row r="8" spans="2:9">
      <c r="B8" s="1237"/>
      <c r="C8" s="616" t="s">
        <v>384</v>
      </c>
      <c r="D8" s="644">
        <v>0.68500000000000005</v>
      </c>
      <c r="E8" s="645">
        <v>0.63200000000000001</v>
      </c>
      <c r="F8" s="646">
        <v>0.48899999999999999</v>
      </c>
      <c r="G8" s="647">
        <v>0.72985888912093277</v>
      </c>
      <c r="H8" s="648">
        <v>0.60030980197823947</v>
      </c>
      <c r="I8" s="649">
        <v>0.50403588794712184</v>
      </c>
    </row>
    <row r="9" spans="2:9">
      <c r="B9" s="1237"/>
      <c r="C9" s="650" t="s">
        <v>385</v>
      </c>
      <c r="D9" s="651">
        <v>3.5999999999999997E-2</v>
      </c>
      <c r="E9" s="652">
        <v>4.2999999999999997E-2</v>
      </c>
      <c r="F9" s="653">
        <v>0.13300000000000001</v>
      </c>
      <c r="G9" s="654">
        <v>3.8054908723158906E-2</v>
      </c>
      <c r="H9" s="655">
        <v>3.070668772367708E-2</v>
      </c>
      <c r="I9" s="656">
        <v>0.12275390480983719</v>
      </c>
    </row>
    <row r="10" spans="2:9" ht="13.5" thickBot="1">
      <c r="B10" s="1238"/>
      <c r="C10" s="650" t="s">
        <v>43</v>
      </c>
      <c r="D10" s="657">
        <v>1</v>
      </c>
      <c r="E10" s="658">
        <v>1</v>
      </c>
      <c r="F10" s="659">
        <v>1</v>
      </c>
      <c r="G10" s="657">
        <v>0.99999999999999989</v>
      </c>
      <c r="H10" s="658">
        <v>1</v>
      </c>
      <c r="I10" s="659">
        <v>1.0000000000000013</v>
      </c>
    </row>
    <row r="11" spans="2:9">
      <c r="B11" s="1236" t="s">
        <v>399</v>
      </c>
      <c r="C11" s="660" t="s">
        <v>400</v>
      </c>
      <c r="D11" s="661">
        <v>0.36399999999999999</v>
      </c>
      <c r="E11" s="662">
        <v>0.33200000000000002</v>
      </c>
      <c r="F11" s="663">
        <v>0.505</v>
      </c>
      <c r="G11" s="664">
        <v>0.34627994116562533</v>
      </c>
      <c r="H11" s="665">
        <v>0.33557559733923653</v>
      </c>
      <c r="I11" s="666">
        <v>0.43698272781155995</v>
      </c>
    </row>
    <row r="12" spans="2:9">
      <c r="B12" s="1237"/>
      <c r="C12" s="616" t="s">
        <v>401</v>
      </c>
      <c r="D12" s="644">
        <v>0.52200000000000002</v>
      </c>
      <c r="E12" s="645">
        <v>0.51500000000000001</v>
      </c>
      <c r="F12" s="646">
        <v>0.39100000000000001</v>
      </c>
      <c r="G12" s="647">
        <v>0.50090656414155299</v>
      </c>
      <c r="H12" s="648">
        <v>0.49454524049262399</v>
      </c>
      <c r="I12" s="649">
        <v>0.49542426791581196</v>
      </c>
    </row>
    <row r="13" spans="2:9">
      <c r="B13" s="1237"/>
      <c r="C13" s="616" t="s">
        <v>402</v>
      </c>
      <c r="D13" s="644">
        <v>0.114</v>
      </c>
      <c r="E13" s="645">
        <v>0.153</v>
      </c>
      <c r="F13" s="646">
        <v>0.104</v>
      </c>
      <c r="G13" s="647">
        <v>0.15281349469282168</v>
      </c>
      <c r="H13" s="648">
        <v>0.16987916216813942</v>
      </c>
      <c r="I13" s="649">
        <v>6.7593004272629251E-2</v>
      </c>
    </row>
    <row r="14" spans="2:9" ht="13.5" thickBot="1">
      <c r="B14" s="1238"/>
      <c r="C14" s="637" t="s">
        <v>43</v>
      </c>
      <c r="D14" s="667">
        <v>1</v>
      </c>
      <c r="E14" s="668">
        <v>1</v>
      </c>
      <c r="F14" s="669">
        <v>1</v>
      </c>
      <c r="G14" s="667">
        <v>1</v>
      </c>
      <c r="H14" s="668">
        <v>1</v>
      </c>
      <c r="I14" s="669">
        <v>1.0000000000000011</v>
      </c>
    </row>
    <row r="15" spans="2:9">
      <c r="B15" s="1236" t="s">
        <v>403</v>
      </c>
      <c r="C15" s="610" t="s">
        <v>256</v>
      </c>
      <c r="D15" s="638">
        <v>0.38800000000000001</v>
      </c>
      <c r="E15" s="639">
        <v>0.372</v>
      </c>
      <c r="F15" s="640">
        <v>0.61</v>
      </c>
      <c r="G15" s="641">
        <v>0.44901185950823791</v>
      </c>
      <c r="H15" s="642">
        <v>0.40831380309622151</v>
      </c>
      <c r="I15" s="643">
        <v>0.64776621250310973</v>
      </c>
    </row>
    <row r="16" spans="2:9">
      <c r="B16" s="1237"/>
      <c r="C16" s="616" t="s">
        <v>386</v>
      </c>
      <c r="D16" s="644">
        <v>4.8000000000000001E-2</v>
      </c>
      <c r="E16" s="645">
        <v>4.2000000000000003E-2</v>
      </c>
      <c r="F16" s="646">
        <v>8.7999999999999995E-2</v>
      </c>
      <c r="G16" s="647">
        <v>1.3722886295691343E-2</v>
      </c>
      <c r="H16" s="648">
        <v>3.3800916422624498E-2</v>
      </c>
      <c r="I16" s="649">
        <v>6.5043295782187247E-2</v>
      </c>
    </row>
    <row r="17" spans="2:9">
      <c r="B17" s="1237"/>
      <c r="C17" s="650" t="s">
        <v>404</v>
      </c>
      <c r="D17" s="651">
        <v>0.56399999999999995</v>
      </c>
      <c r="E17" s="652">
        <v>0.58599999999999997</v>
      </c>
      <c r="F17" s="653">
        <v>0.30199999999999999</v>
      </c>
      <c r="G17" s="654">
        <v>0.53726525419607074</v>
      </c>
      <c r="H17" s="655">
        <v>0.55788528048115393</v>
      </c>
      <c r="I17" s="656">
        <v>0.28719049171470307</v>
      </c>
    </row>
    <row r="18" spans="2:9" ht="13.5" thickBot="1">
      <c r="B18" s="1238"/>
      <c r="C18" s="637" t="s">
        <v>43</v>
      </c>
      <c r="D18" s="667">
        <v>1</v>
      </c>
      <c r="E18" s="668">
        <v>1</v>
      </c>
      <c r="F18" s="669">
        <v>1</v>
      </c>
      <c r="G18" s="667">
        <v>1</v>
      </c>
      <c r="H18" s="668">
        <v>1</v>
      </c>
      <c r="I18" s="669">
        <v>1</v>
      </c>
    </row>
  </sheetData>
  <mergeCells count="7">
    <mergeCell ref="B11:B14"/>
    <mergeCell ref="B15:B18"/>
    <mergeCell ref="B3:I3"/>
    <mergeCell ref="B5:C6"/>
    <mergeCell ref="D5:F5"/>
    <mergeCell ref="G5:I5"/>
    <mergeCell ref="B7:B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Q36"/>
  <sheetViews>
    <sheetView showGridLines="0" workbookViewId="0">
      <selection activeCell="B3" sqref="B3:K3"/>
    </sheetView>
  </sheetViews>
  <sheetFormatPr defaultRowHeight="12.75"/>
  <cols>
    <col min="1" max="1" width="9.140625" style="540"/>
    <col min="2" max="2" width="11.5703125" style="540" customWidth="1"/>
    <col min="3" max="3" width="18.5703125" style="605" customWidth="1"/>
    <col min="4" max="4" width="8" style="605" bestFit="1" customWidth="1"/>
    <col min="5" max="5" width="8.28515625" style="605" bestFit="1" customWidth="1"/>
    <col min="6" max="6" width="6.5703125" style="605" bestFit="1" customWidth="1"/>
    <col min="7" max="7" width="7.85546875" style="605" bestFit="1" customWidth="1"/>
    <col min="8" max="8" width="8" style="605" bestFit="1" customWidth="1"/>
    <col min="9" max="9" width="8.28515625" style="605" customWidth="1"/>
    <col min="10" max="10" width="6.5703125" style="605" bestFit="1" customWidth="1"/>
    <col min="11" max="11" width="9.140625" style="605" customWidth="1"/>
    <col min="12" max="16384" width="9.140625" style="540"/>
  </cols>
  <sheetData>
    <row r="1" spans="2:13">
      <c r="K1" s="674" t="s">
        <v>408</v>
      </c>
    </row>
    <row r="3" spans="2:13" ht="14.25">
      <c r="B3" s="1239" t="s">
        <v>409</v>
      </c>
      <c r="C3" s="1239"/>
      <c r="D3" s="1239"/>
      <c r="E3" s="1239"/>
      <c r="F3" s="1239"/>
      <c r="G3" s="1239"/>
      <c r="H3" s="1239"/>
      <c r="I3" s="1239"/>
      <c r="J3" s="1239"/>
      <c r="K3" s="1239"/>
    </row>
    <row r="4" spans="2:13" ht="13.5" thickBot="1"/>
    <row r="5" spans="2:13">
      <c r="B5" s="1246" t="s">
        <v>397</v>
      </c>
      <c r="C5" s="1250"/>
      <c r="D5" s="1252">
        <v>40178</v>
      </c>
      <c r="E5" s="1253"/>
      <c r="F5" s="1253"/>
      <c r="G5" s="1254"/>
      <c r="H5" s="1252">
        <v>40543</v>
      </c>
      <c r="I5" s="1253"/>
      <c r="J5" s="1253"/>
      <c r="K5" s="1254"/>
    </row>
    <row r="6" spans="2:13" ht="39" thickBot="1">
      <c r="B6" s="1248"/>
      <c r="C6" s="1251"/>
      <c r="D6" s="606" t="s">
        <v>40</v>
      </c>
      <c r="E6" s="607" t="s">
        <v>204</v>
      </c>
      <c r="F6" s="607" t="s">
        <v>205</v>
      </c>
      <c r="G6" s="608" t="s">
        <v>43</v>
      </c>
      <c r="H6" s="609" t="s">
        <v>40</v>
      </c>
      <c r="I6" s="607" t="s">
        <v>204</v>
      </c>
      <c r="J6" s="607" t="s">
        <v>205</v>
      </c>
      <c r="K6" s="608" t="s">
        <v>43</v>
      </c>
    </row>
    <row r="7" spans="2:13">
      <c r="B7" s="1249" t="s">
        <v>398</v>
      </c>
      <c r="C7" s="610" t="s">
        <v>383</v>
      </c>
      <c r="D7" s="611">
        <v>0.71099999999999997</v>
      </c>
      <c r="E7" s="612">
        <v>0.255</v>
      </c>
      <c r="F7" s="612">
        <v>3.4000000000000002E-2</v>
      </c>
      <c r="G7" s="675">
        <v>1</v>
      </c>
      <c r="H7" s="613">
        <v>0.62542581865019164</v>
      </c>
      <c r="I7" s="614">
        <v>0.33320659096072125</v>
      </c>
      <c r="J7" s="614">
        <v>4.1367590389087085E-2</v>
      </c>
      <c r="K7" s="675">
        <v>1</v>
      </c>
      <c r="M7" s="615"/>
    </row>
    <row r="8" spans="2:13">
      <c r="B8" s="1247"/>
      <c r="C8" s="616" t="s">
        <v>384</v>
      </c>
      <c r="D8" s="617">
        <v>0.76400000000000001</v>
      </c>
      <c r="E8" s="618">
        <v>0.217</v>
      </c>
      <c r="F8" s="618">
        <v>1.9E-2</v>
      </c>
      <c r="G8" s="676">
        <v>1</v>
      </c>
      <c r="H8" s="619">
        <v>0.76685393720122996</v>
      </c>
      <c r="I8" s="620">
        <v>0.21136317586402548</v>
      </c>
      <c r="J8" s="620">
        <v>2.1782886934744575E-2</v>
      </c>
      <c r="K8" s="676">
        <v>1</v>
      </c>
      <c r="M8" s="615"/>
    </row>
    <row r="9" spans="2:13" ht="13.5" thickBot="1">
      <c r="B9" s="1255"/>
      <c r="C9" s="621" t="s">
        <v>385</v>
      </c>
      <c r="D9" s="622">
        <v>0.66900000000000004</v>
      </c>
      <c r="E9" s="623">
        <v>0.245</v>
      </c>
      <c r="F9" s="623">
        <v>8.5999999999999993E-2</v>
      </c>
      <c r="G9" s="677">
        <v>1</v>
      </c>
      <c r="H9" s="624">
        <v>0.71271917573216104</v>
      </c>
      <c r="I9" s="623">
        <v>0.19271737554341656</v>
      </c>
      <c r="J9" s="623">
        <v>9.456344872442235E-2</v>
      </c>
      <c r="K9" s="677">
        <v>0.99999999999999989</v>
      </c>
      <c r="M9" s="615"/>
    </row>
    <row r="10" spans="2:13">
      <c r="B10" s="1246" t="s">
        <v>399</v>
      </c>
      <c r="C10" s="625" t="s">
        <v>400</v>
      </c>
      <c r="D10" s="626">
        <v>0.752</v>
      </c>
      <c r="E10" s="627">
        <v>0.21099999999999999</v>
      </c>
      <c r="F10" s="627">
        <v>3.6999999999999998E-2</v>
      </c>
      <c r="G10" s="678">
        <v>1</v>
      </c>
      <c r="H10" s="628">
        <v>0.72640026530923407</v>
      </c>
      <c r="I10" s="629">
        <v>0.23589523712255445</v>
      </c>
      <c r="J10" s="629">
        <v>3.7704497568211509E-2</v>
      </c>
      <c r="K10" s="678">
        <v>1</v>
      </c>
      <c r="M10" s="615"/>
    </row>
    <row r="11" spans="2:13">
      <c r="B11" s="1247"/>
      <c r="C11" s="630" t="s">
        <v>401</v>
      </c>
      <c r="D11" s="617">
        <v>0.752</v>
      </c>
      <c r="E11" s="618">
        <v>0.22800000000000001</v>
      </c>
      <c r="F11" s="618">
        <v>0.02</v>
      </c>
      <c r="G11" s="676">
        <v>1</v>
      </c>
      <c r="H11" s="619">
        <v>0.72911244098611283</v>
      </c>
      <c r="I11" s="620">
        <v>0.24122591013532751</v>
      </c>
      <c r="J11" s="620">
        <v>2.9661648878559585E-2</v>
      </c>
      <c r="K11" s="676">
        <v>0.99999999999999989</v>
      </c>
      <c r="M11" s="615"/>
    </row>
    <row r="12" spans="2:13" ht="13.5" thickBot="1">
      <c r="B12" s="1248"/>
      <c r="C12" s="631" t="s">
        <v>402</v>
      </c>
      <c r="D12" s="632">
        <v>0.69399999999999995</v>
      </c>
      <c r="E12" s="633">
        <v>0.28399999999999997</v>
      </c>
      <c r="F12" s="633">
        <v>2.1999999999999999E-2</v>
      </c>
      <c r="G12" s="679">
        <v>1</v>
      </c>
      <c r="H12" s="634">
        <v>0.7190513064610311</v>
      </c>
      <c r="I12" s="635">
        <v>0.26786651266954992</v>
      </c>
      <c r="J12" s="635">
        <v>1.3082180869419001E-2</v>
      </c>
      <c r="K12" s="679">
        <v>1</v>
      </c>
      <c r="M12" s="615"/>
    </row>
    <row r="13" spans="2:13">
      <c r="B13" s="1249" t="s">
        <v>403</v>
      </c>
      <c r="C13" s="636" t="s">
        <v>256</v>
      </c>
      <c r="D13" s="611">
        <v>0.74099999999999999</v>
      </c>
      <c r="E13" s="612">
        <v>0.218</v>
      </c>
      <c r="F13" s="612">
        <v>4.1000000000000002E-2</v>
      </c>
      <c r="G13" s="675">
        <v>1</v>
      </c>
      <c r="H13" s="613">
        <v>0.73310026468481526</v>
      </c>
      <c r="I13" s="614">
        <v>0.22339825024317062</v>
      </c>
      <c r="J13" s="614">
        <v>4.3501485072014172E-2</v>
      </c>
      <c r="K13" s="675">
        <v>1</v>
      </c>
      <c r="M13" s="615"/>
    </row>
    <row r="14" spans="2:13">
      <c r="B14" s="1247"/>
      <c r="C14" s="630" t="s">
        <v>386</v>
      </c>
      <c r="D14" s="617">
        <v>0.749</v>
      </c>
      <c r="E14" s="618">
        <v>0.20200000000000001</v>
      </c>
      <c r="F14" s="618">
        <v>4.9000000000000002E-2</v>
      </c>
      <c r="G14" s="676">
        <v>1</v>
      </c>
      <c r="H14" s="619">
        <v>0.49496280876129595</v>
      </c>
      <c r="I14" s="620">
        <v>0.40854106723656458</v>
      </c>
      <c r="J14" s="620">
        <v>9.6496124002139444E-2</v>
      </c>
      <c r="K14" s="676">
        <v>1</v>
      </c>
      <c r="M14" s="615"/>
    </row>
    <row r="15" spans="2:13" ht="13.5" thickBot="1">
      <c r="B15" s="1248"/>
      <c r="C15" s="637" t="s">
        <v>387</v>
      </c>
      <c r="D15" s="632">
        <v>0.747</v>
      </c>
      <c r="E15" s="633">
        <v>0.23899999999999999</v>
      </c>
      <c r="F15" s="633">
        <v>1.4E-2</v>
      </c>
      <c r="G15" s="679">
        <v>1</v>
      </c>
      <c r="H15" s="634">
        <v>0.72995239205799345</v>
      </c>
      <c r="I15" s="635">
        <v>0.25399830902390547</v>
      </c>
      <c r="J15" s="635">
        <v>1.6049298918101113E-2</v>
      </c>
      <c r="K15" s="679">
        <v>1</v>
      </c>
      <c r="M15" s="615"/>
    </row>
    <row r="23" spans="15:17" ht="12.75" customHeight="1"/>
    <row r="25" spans="15:17" ht="12.75" customHeight="1">
      <c r="O25" s="615"/>
      <c r="P25" s="615"/>
      <c r="Q25" s="615"/>
    </row>
    <row r="26" spans="15:17">
      <c r="O26" s="615"/>
      <c r="P26" s="615"/>
      <c r="Q26" s="615"/>
    </row>
    <row r="27" spans="15:17">
      <c r="O27" s="615"/>
      <c r="P27" s="615"/>
      <c r="Q27" s="615"/>
    </row>
    <row r="28" spans="15:17">
      <c r="O28" s="615"/>
      <c r="P28" s="615"/>
      <c r="Q28" s="615"/>
    </row>
    <row r="29" spans="15:17" ht="12.75" customHeight="1">
      <c r="O29" s="615"/>
      <c r="P29" s="615"/>
      <c r="Q29" s="615"/>
    </row>
    <row r="30" spans="15:17">
      <c r="O30" s="615"/>
      <c r="P30" s="615"/>
      <c r="Q30" s="615"/>
    </row>
    <row r="31" spans="15:17">
      <c r="O31" s="615"/>
      <c r="P31" s="615"/>
      <c r="Q31" s="615"/>
    </row>
    <row r="32" spans="15:17">
      <c r="O32" s="615"/>
      <c r="P32" s="615"/>
      <c r="Q32" s="615"/>
    </row>
    <row r="33" spans="15:17" ht="12.75" customHeight="1">
      <c r="O33" s="615"/>
      <c r="P33" s="615"/>
      <c r="Q33" s="615"/>
    </row>
    <row r="34" spans="15:17">
      <c r="O34" s="615"/>
      <c r="P34" s="615"/>
      <c r="Q34" s="615"/>
    </row>
    <row r="35" spans="15:17">
      <c r="O35" s="615"/>
      <c r="P35" s="615"/>
      <c r="Q35" s="615"/>
    </row>
    <row r="36" spans="15:17">
      <c r="O36" s="615"/>
      <c r="P36" s="615"/>
      <c r="Q36" s="615"/>
    </row>
  </sheetData>
  <mergeCells count="7">
    <mergeCell ref="B10:B12"/>
    <mergeCell ref="B13:B15"/>
    <mergeCell ref="B3:K3"/>
    <mergeCell ref="B5:C6"/>
    <mergeCell ref="D5:G5"/>
    <mergeCell ref="H5:K5"/>
    <mergeCell ref="B7:B9"/>
  </mergeCells>
  <pageMargins left="0.75" right="0.75" top="1" bottom="1" header="0.5" footer="0.5"/>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B1:O20"/>
  <sheetViews>
    <sheetView showGridLines="0" workbookViewId="0">
      <selection activeCell="B3" sqref="B3:O3"/>
    </sheetView>
  </sheetViews>
  <sheetFormatPr defaultRowHeight="12.75"/>
  <cols>
    <col min="1" max="1" width="9.140625" style="149"/>
    <col min="2" max="2" width="19" style="149" customWidth="1"/>
    <col min="3" max="3" width="21.28515625" style="149" customWidth="1"/>
    <col min="4" max="4" width="9" style="149" customWidth="1"/>
    <col min="5" max="5" width="9.140625" style="149" customWidth="1"/>
    <col min="6" max="6" width="7.5703125" style="149" customWidth="1"/>
    <col min="7" max="7" width="8.140625" style="149" customWidth="1"/>
    <col min="8" max="8" width="9.28515625" style="149" customWidth="1"/>
    <col min="9" max="9" width="7.7109375" style="149" customWidth="1"/>
    <col min="10" max="10" width="8.7109375" style="149" customWidth="1"/>
    <col min="11" max="11" width="8.85546875" style="149" customWidth="1"/>
    <col min="12" max="12" width="8.7109375" style="149" customWidth="1"/>
    <col min="13" max="13" width="9.42578125" style="149" customWidth="1"/>
    <col min="14" max="14" width="10" style="149" customWidth="1"/>
    <col min="15" max="15" width="7.42578125" style="149" customWidth="1"/>
    <col min="16" max="16384" width="9.140625" style="149"/>
  </cols>
  <sheetData>
    <row r="1" spans="2:15">
      <c r="M1" s="219"/>
      <c r="N1" s="1261" t="s">
        <v>219</v>
      </c>
      <c r="O1" s="1261"/>
    </row>
    <row r="3" spans="2:15" ht="14.25">
      <c r="B3" s="1262" t="s">
        <v>201</v>
      </c>
      <c r="C3" s="1262"/>
      <c r="D3" s="1262"/>
      <c r="E3" s="1262"/>
      <c r="F3" s="1262"/>
      <c r="G3" s="1262"/>
      <c r="H3" s="1262"/>
      <c r="I3" s="1262"/>
      <c r="J3" s="1262"/>
      <c r="K3" s="1262"/>
      <c r="L3" s="1262"/>
      <c r="M3" s="1262"/>
      <c r="N3" s="1262"/>
      <c r="O3" s="1262"/>
    </row>
    <row r="4" spans="2:15" ht="13.5" thickBot="1"/>
    <row r="5" spans="2:15">
      <c r="B5" s="1263" t="s">
        <v>410</v>
      </c>
      <c r="C5" s="1264"/>
      <c r="D5" s="1267">
        <v>40178</v>
      </c>
      <c r="E5" s="1268"/>
      <c r="F5" s="1269"/>
      <c r="G5" s="1267">
        <v>40543</v>
      </c>
      <c r="H5" s="1268"/>
      <c r="I5" s="1268"/>
      <c r="J5" s="1270" t="s">
        <v>202</v>
      </c>
      <c r="K5" s="1271"/>
      <c r="L5" s="1271"/>
      <c r="M5" s="1270" t="s">
        <v>203</v>
      </c>
      <c r="N5" s="1271"/>
      <c r="O5" s="1271"/>
    </row>
    <row r="6" spans="2:15" ht="39" thickBot="1">
      <c r="B6" s="1265"/>
      <c r="C6" s="1266"/>
      <c r="D6" s="150" t="s">
        <v>40</v>
      </c>
      <c r="E6" s="151" t="s">
        <v>204</v>
      </c>
      <c r="F6" s="152" t="s">
        <v>205</v>
      </c>
      <c r="G6" s="150" t="s">
        <v>40</v>
      </c>
      <c r="H6" s="151" t="s">
        <v>204</v>
      </c>
      <c r="I6" s="152" t="s">
        <v>205</v>
      </c>
      <c r="J6" s="150" t="s">
        <v>40</v>
      </c>
      <c r="K6" s="151" t="s">
        <v>204</v>
      </c>
      <c r="L6" s="152" t="s">
        <v>205</v>
      </c>
      <c r="M6" s="150" t="s">
        <v>40</v>
      </c>
      <c r="N6" s="151" t="s">
        <v>204</v>
      </c>
      <c r="O6" s="152" t="s">
        <v>205</v>
      </c>
    </row>
    <row r="7" spans="2:15" ht="25.5">
      <c r="B7" s="1256" t="s">
        <v>206</v>
      </c>
      <c r="C7" s="153" t="s">
        <v>207</v>
      </c>
      <c r="D7" s="154">
        <v>94634</v>
      </c>
      <c r="E7" s="155">
        <v>33444</v>
      </c>
      <c r="F7" s="156">
        <v>2148</v>
      </c>
      <c r="G7" s="157">
        <v>100121</v>
      </c>
      <c r="H7" s="155">
        <v>38220</v>
      </c>
      <c r="I7" s="158">
        <v>2932</v>
      </c>
      <c r="J7" s="157">
        <f t="shared" ref="J7:L9" si="0">G7-D7</f>
        <v>5487</v>
      </c>
      <c r="K7" s="159">
        <f t="shared" si="0"/>
        <v>4776</v>
      </c>
      <c r="L7" s="160">
        <f t="shared" si="0"/>
        <v>784</v>
      </c>
      <c r="M7" s="161">
        <f>J7/D7</f>
        <v>5.7981275228776129E-2</v>
      </c>
      <c r="N7" s="162">
        <f t="shared" ref="N7:O19" si="1">K7/E7</f>
        <v>0.14280588446358092</v>
      </c>
      <c r="O7" s="163">
        <f t="shared" si="1"/>
        <v>0.36499068901303539</v>
      </c>
    </row>
    <row r="8" spans="2:15" ht="25.5">
      <c r="B8" s="1257"/>
      <c r="C8" s="164" t="s">
        <v>208</v>
      </c>
      <c r="D8" s="165">
        <v>58176</v>
      </c>
      <c r="E8" s="166">
        <v>21544</v>
      </c>
      <c r="F8" s="167">
        <v>1958</v>
      </c>
      <c r="G8" s="168">
        <v>61899</v>
      </c>
      <c r="H8" s="166">
        <v>22510</v>
      </c>
      <c r="I8" s="169">
        <v>2119</v>
      </c>
      <c r="J8" s="168">
        <f t="shared" si="0"/>
        <v>3723</v>
      </c>
      <c r="K8" s="170">
        <f t="shared" si="0"/>
        <v>966</v>
      </c>
      <c r="L8" s="171">
        <f t="shared" si="0"/>
        <v>161</v>
      </c>
      <c r="M8" s="172">
        <f t="shared" ref="M8:M19" si="2">J8/D8</f>
        <v>6.3995462046204626E-2</v>
      </c>
      <c r="N8" s="173">
        <f t="shared" si="1"/>
        <v>4.4838470107686594E-2</v>
      </c>
      <c r="O8" s="174">
        <f t="shared" si="1"/>
        <v>8.2226762002042902E-2</v>
      </c>
    </row>
    <row r="9" spans="2:15" ht="25.5">
      <c r="B9" s="1257"/>
      <c r="C9" s="164" t="s">
        <v>209</v>
      </c>
      <c r="D9" s="165">
        <v>42612</v>
      </c>
      <c r="E9" s="166">
        <v>18170</v>
      </c>
      <c r="F9" s="167">
        <v>3723</v>
      </c>
      <c r="G9" s="168">
        <v>55475</v>
      </c>
      <c r="H9" s="166">
        <v>28091</v>
      </c>
      <c r="I9" s="169">
        <v>4757</v>
      </c>
      <c r="J9" s="168">
        <f t="shared" si="0"/>
        <v>12863</v>
      </c>
      <c r="K9" s="170">
        <f t="shared" si="0"/>
        <v>9921</v>
      </c>
      <c r="L9" s="171">
        <f>I9-F9</f>
        <v>1034</v>
      </c>
      <c r="M9" s="172">
        <f t="shared" si="2"/>
        <v>0.30186332488500894</v>
      </c>
      <c r="N9" s="173">
        <f t="shared" si="1"/>
        <v>0.54600990643918546</v>
      </c>
      <c r="O9" s="174">
        <f t="shared" si="1"/>
        <v>0.27773301101262421</v>
      </c>
    </row>
    <row r="10" spans="2:15" ht="13.5" thickBot="1">
      <c r="B10" s="1258"/>
      <c r="C10" s="175" t="s">
        <v>43</v>
      </c>
      <c r="D10" s="176">
        <f t="shared" ref="D10:K10" si="3">D7+D8+D9</f>
        <v>195422</v>
      </c>
      <c r="E10" s="177">
        <f t="shared" si="3"/>
        <v>73158</v>
      </c>
      <c r="F10" s="178">
        <f t="shared" si="3"/>
        <v>7829</v>
      </c>
      <c r="G10" s="179">
        <f t="shared" si="3"/>
        <v>217495</v>
      </c>
      <c r="H10" s="180">
        <f t="shared" si="3"/>
        <v>88821</v>
      </c>
      <c r="I10" s="181">
        <f t="shared" si="3"/>
        <v>9808</v>
      </c>
      <c r="J10" s="179">
        <f t="shared" si="3"/>
        <v>22073</v>
      </c>
      <c r="K10" s="177">
        <f t="shared" si="3"/>
        <v>15663</v>
      </c>
      <c r="L10" s="178">
        <f>L7+L8+L9</f>
        <v>1979</v>
      </c>
      <c r="M10" s="182">
        <f t="shared" si="2"/>
        <v>0.11295043546785929</v>
      </c>
      <c r="N10" s="183">
        <f t="shared" si="1"/>
        <v>0.21409825309603872</v>
      </c>
      <c r="O10" s="184">
        <f t="shared" si="1"/>
        <v>0.25277813258398263</v>
      </c>
    </row>
    <row r="11" spans="2:15">
      <c r="B11" s="1259" t="s">
        <v>210</v>
      </c>
      <c r="C11" s="185" t="s">
        <v>211</v>
      </c>
      <c r="D11" s="186">
        <v>86187</v>
      </c>
      <c r="E11" s="187">
        <v>28088</v>
      </c>
      <c r="F11" s="188">
        <v>5270</v>
      </c>
      <c r="G11" s="189">
        <v>101308</v>
      </c>
      <c r="H11" s="187">
        <v>33419</v>
      </c>
      <c r="I11" s="190">
        <v>6505</v>
      </c>
      <c r="J11" s="189">
        <f t="shared" ref="J11:L13" si="4">G11-D11</f>
        <v>15121</v>
      </c>
      <c r="K11" s="191">
        <f t="shared" si="4"/>
        <v>5331</v>
      </c>
      <c r="L11" s="192">
        <f t="shared" si="4"/>
        <v>1235</v>
      </c>
      <c r="M11" s="161">
        <f t="shared" si="2"/>
        <v>0.17544409249654822</v>
      </c>
      <c r="N11" s="162">
        <f t="shared" si="1"/>
        <v>0.18979635431500996</v>
      </c>
      <c r="O11" s="163">
        <f t="shared" si="1"/>
        <v>0.23434535104364326</v>
      </c>
    </row>
    <row r="12" spans="2:15" ht="25.5">
      <c r="B12" s="1257"/>
      <c r="C12" s="164" t="s">
        <v>212</v>
      </c>
      <c r="D12" s="193">
        <v>50657</v>
      </c>
      <c r="E12" s="166">
        <v>26072</v>
      </c>
      <c r="F12" s="194">
        <v>1279</v>
      </c>
      <c r="G12" s="195">
        <v>50944</v>
      </c>
      <c r="H12" s="166">
        <v>24915</v>
      </c>
      <c r="I12" s="196">
        <v>1891</v>
      </c>
      <c r="J12" s="189">
        <f t="shared" si="4"/>
        <v>287</v>
      </c>
      <c r="K12" s="191">
        <f t="shared" si="4"/>
        <v>-1157</v>
      </c>
      <c r="L12" s="192">
        <f t="shared" si="4"/>
        <v>612</v>
      </c>
      <c r="M12" s="172">
        <f t="shared" si="2"/>
        <v>5.6655546123931541E-3</v>
      </c>
      <c r="N12" s="173">
        <f t="shared" si="1"/>
        <v>-4.4377109542804542E-2</v>
      </c>
      <c r="O12" s="174">
        <f t="shared" si="1"/>
        <v>0.47849882720875686</v>
      </c>
    </row>
    <row r="13" spans="2:15" ht="25.5">
      <c r="B13" s="1257"/>
      <c r="C13" s="164" t="s">
        <v>213</v>
      </c>
      <c r="D13" s="193">
        <v>58578</v>
      </c>
      <c r="E13" s="166">
        <v>18998</v>
      </c>
      <c r="F13" s="194">
        <v>1280</v>
      </c>
      <c r="G13" s="195">
        <v>65243</v>
      </c>
      <c r="H13" s="166">
        <v>30487</v>
      </c>
      <c r="I13" s="196">
        <v>1412</v>
      </c>
      <c r="J13" s="189">
        <f t="shared" si="4"/>
        <v>6665</v>
      </c>
      <c r="K13" s="191">
        <f t="shared" si="4"/>
        <v>11489</v>
      </c>
      <c r="L13" s="192">
        <f t="shared" si="4"/>
        <v>132</v>
      </c>
      <c r="M13" s="172">
        <f t="shared" si="2"/>
        <v>0.11377991737512376</v>
      </c>
      <c r="N13" s="173">
        <f t="shared" si="1"/>
        <v>0.60474786819665227</v>
      </c>
      <c r="O13" s="174">
        <f t="shared" si="1"/>
        <v>0.10312499999999999</v>
      </c>
    </row>
    <row r="14" spans="2:15" ht="13.5" thickBot="1">
      <c r="B14" s="1260"/>
      <c r="C14" s="197" t="s">
        <v>43</v>
      </c>
      <c r="D14" s="198">
        <f t="shared" ref="D14:I14" si="5">D11+D12+D13</f>
        <v>195422</v>
      </c>
      <c r="E14" s="199">
        <f t="shared" si="5"/>
        <v>73158</v>
      </c>
      <c r="F14" s="200">
        <f t="shared" si="5"/>
        <v>7829</v>
      </c>
      <c r="G14" s="201">
        <f t="shared" si="5"/>
        <v>217495</v>
      </c>
      <c r="H14" s="202">
        <f t="shared" si="5"/>
        <v>88821</v>
      </c>
      <c r="I14" s="203">
        <f t="shared" si="5"/>
        <v>9808</v>
      </c>
      <c r="J14" s="201">
        <f>J11+J12+J13</f>
        <v>22073</v>
      </c>
      <c r="K14" s="199">
        <f>K11+K12+K13</f>
        <v>15663</v>
      </c>
      <c r="L14" s="200">
        <f>L11+L12+L13</f>
        <v>1979</v>
      </c>
      <c r="M14" s="204">
        <f t="shared" si="2"/>
        <v>0.11295043546785929</v>
      </c>
      <c r="N14" s="205">
        <f t="shared" si="1"/>
        <v>0.21409825309603872</v>
      </c>
      <c r="O14" s="206">
        <f t="shared" si="1"/>
        <v>0.25277813258398263</v>
      </c>
    </row>
    <row r="15" spans="2:15">
      <c r="B15" s="1256" t="s">
        <v>214</v>
      </c>
      <c r="C15" s="153" t="s">
        <v>215</v>
      </c>
      <c r="D15" s="207">
        <v>134533</v>
      </c>
      <c r="E15" s="155">
        <v>53083</v>
      </c>
      <c r="F15" s="208">
        <v>3870</v>
      </c>
      <c r="G15" s="209">
        <v>142792</v>
      </c>
      <c r="H15" s="155">
        <v>61716.4</v>
      </c>
      <c r="I15" s="210">
        <v>4721.1540000000005</v>
      </c>
      <c r="J15" s="209">
        <f t="shared" ref="J15:L18" si="6">G15-D15</f>
        <v>8259</v>
      </c>
      <c r="K15" s="159">
        <f t="shared" si="6"/>
        <v>8633.4000000000015</v>
      </c>
      <c r="L15" s="211">
        <f t="shared" si="6"/>
        <v>851.15400000000045</v>
      </c>
      <c r="M15" s="212">
        <f t="shared" si="2"/>
        <v>6.1390142195595132E-2</v>
      </c>
      <c r="N15" s="213">
        <f t="shared" si="1"/>
        <v>0.1626396398093552</v>
      </c>
      <c r="O15" s="214">
        <f t="shared" si="1"/>
        <v>0.21993643410852726</v>
      </c>
    </row>
    <row r="16" spans="2:15">
      <c r="B16" s="1257"/>
      <c r="C16" s="164" t="s">
        <v>216</v>
      </c>
      <c r="D16" s="193">
        <v>10507</v>
      </c>
      <c r="E16" s="166">
        <v>4640</v>
      </c>
      <c r="F16" s="194">
        <v>839</v>
      </c>
      <c r="G16" s="195">
        <v>10855</v>
      </c>
      <c r="H16" s="166">
        <v>5959.46</v>
      </c>
      <c r="I16" s="196">
        <v>648.79200000000003</v>
      </c>
      <c r="J16" s="195">
        <f t="shared" si="6"/>
        <v>348</v>
      </c>
      <c r="K16" s="170">
        <f t="shared" si="6"/>
        <v>1319.46</v>
      </c>
      <c r="L16" s="215">
        <f t="shared" si="6"/>
        <v>-190.20799999999997</v>
      </c>
      <c r="M16" s="172">
        <f t="shared" si="2"/>
        <v>3.3120776625107075E-2</v>
      </c>
      <c r="N16" s="173">
        <f t="shared" si="1"/>
        <v>0.28436637931034481</v>
      </c>
      <c r="O16" s="174">
        <f t="shared" si="1"/>
        <v>-0.22670798569725861</v>
      </c>
    </row>
    <row r="17" spans="2:15" ht="25.5" customHeight="1">
      <c r="B17" s="1257"/>
      <c r="C17" s="164" t="s">
        <v>217</v>
      </c>
      <c r="D17" s="193">
        <v>20211</v>
      </c>
      <c r="E17" s="166">
        <v>9675</v>
      </c>
      <c r="F17" s="194">
        <v>2661</v>
      </c>
      <c r="G17" s="195">
        <v>29429</v>
      </c>
      <c r="H17" s="166">
        <v>14584.366</v>
      </c>
      <c r="I17" s="196">
        <v>3900.221</v>
      </c>
      <c r="J17" s="195">
        <f t="shared" si="6"/>
        <v>9218</v>
      </c>
      <c r="K17" s="170">
        <f t="shared" si="6"/>
        <v>4909.366</v>
      </c>
      <c r="L17" s="215">
        <f t="shared" si="6"/>
        <v>1239.221</v>
      </c>
      <c r="M17" s="172">
        <f t="shared" si="2"/>
        <v>0.45608826876453418</v>
      </c>
      <c r="N17" s="173">
        <f t="shared" si="1"/>
        <v>0.50742801033591733</v>
      </c>
      <c r="O17" s="174">
        <f t="shared" si="1"/>
        <v>0.46569748214956785</v>
      </c>
    </row>
    <row r="18" spans="2:15">
      <c r="B18" s="1257"/>
      <c r="C18" s="164" t="s">
        <v>218</v>
      </c>
      <c r="D18" s="193">
        <v>30171</v>
      </c>
      <c r="E18" s="170">
        <v>5760</v>
      </c>
      <c r="F18" s="216">
        <v>459</v>
      </c>
      <c r="G18" s="195">
        <v>34419</v>
      </c>
      <c r="H18" s="166">
        <v>6560.4650000000001</v>
      </c>
      <c r="I18" s="196">
        <v>537.77</v>
      </c>
      <c r="J18" s="195">
        <f t="shared" si="6"/>
        <v>4248</v>
      </c>
      <c r="K18" s="170">
        <f t="shared" si="6"/>
        <v>800.46500000000015</v>
      </c>
      <c r="L18" s="215">
        <f t="shared" si="6"/>
        <v>78.769999999999982</v>
      </c>
      <c r="M18" s="172">
        <f t="shared" si="2"/>
        <v>0.14079745450929701</v>
      </c>
      <c r="N18" s="173">
        <f t="shared" si="1"/>
        <v>0.13896961805555558</v>
      </c>
      <c r="O18" s="174">
        <f t="shared" si="1"/>
        <v>0.17161220043572981</v>
      </c>
    </row>
    <row r="19" spans="2:15" ht="13.5" thickBot="1">
      <c r="B19" s="1258"/>
      <c r="C19" s="217" t="s">
        <v>43</v>
      </c>
      <c r="D19" s="176">
        <f t="shared" ref="D19:L19" si="7">D15+D16+D17+D18</f>
        <v>195422</v>
      </c>
      <c r="E19" s="177">
        <f t="shared" si="7"/>
        <v>73158</v>
      </c>
      <c r="F19" s="178">
        <f t="shared" si="7"/>
        <v>7829</v>
      </c>
      <c r="G19" s="179">
        <f t="shared" si="7"/>
        <v>217495</v>
      </c>
      <c r="H19" s="180">
        <f t="shared" si="7"/>
        <v>88820.690999999992</v>
      </c>
      <c r="I19" s="181">
        <f t="shared" si="7"/>
        <v>9807.9370000000017</v>
      </c>
      <c r="J19" s="179">
        <f t="shared" si="7"/>
        <v>22073</v>
      </c>
      <c r="K19" s="177">
        <f t="shared" si="7"/>
        <v>15662.691000000001</v>
      </c>
      <c r="L19" s="178">
        <f t="shared" si="7"/>
        <v>1978.9370000000004</v>
      </c>
      <c r="M19" s="204">
        <f t="shared" si="2"/>
        <v>0.11295043546785929</v>
      </c>
      <c r="N19" s="205">
        <f t="shared" si="1"/>
        <v>0.21409402936110886</v>
      </c>
      <c r="O19" s="206">
        <f t="shared" si="1"/>
        <v>0.25277008557925668</v>
      </c>
    </row>
    <row r="20" spans="2:15">
      <c r="G20" s="218"/>
    </row>
  </sheetData>
  <mergeCells count="10">
    <mergeCell ref="B7:B10"/>
    <mergeCell ref="B11:B14"/>
    <mergeCell ref="B15:B19"/>
    <mergeCell ref="N1:O1"/>
    <mergeCell ref="B3:O3"/>
    <mergeCell ref="B5:C6"/>
    <mergeCell ref="D5:F5"/>
    <mergeCell ref="G5:I5"/>
    <mergeCell ref="J5:L5"/>
    <mergeCell ref="M5:O5"/>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C41"/>
  <sheetViews>
    <sheetView showGridLines="0" topLeftCell="C1" workbookViewId="0">
      <selection activeCell="C3" sqref="C3:AA3"/>
    </sheetView>
  </sheetViews>
  <sheetFormatPr defaultColWidth="8.42578125" defaultRowHeight="12.75"/>
  <cols>
    <col min="1" max="1" width="8" style="221" customWidth="1"/>
    <col min="2" max="2" width="13.140625" style="221" hidden="1" customWidth="1"/>
    <col min="3" max="3" width="29.42578125" style="221" customWidth="1"/>
    <col min="4" max="5" width="8.42578125" style="221" bestFit="1" customWidth="1"/>
    <col min="6" max="6" width="9.28515625" style="221" customWidth="1"/>
    <col min="7" max="7" width="7.7109375" style="221" customWidth="1"/>
    <col min="8" max="27" width="8.42578125" style="221" bestFit="1" customWidth="1"/>
    <col min="28" max="240" width="9.140625" style="221" customWidth="1"/>
    <col min="241" max="241" width="8" style="221" customWidth="1"/>
    <col min="242" max="242" width="0" style="221" hidden="1" customWidth="1"/>
    <col min="243" max="243" width="29.42578125" style="221" customWidth="1"/>
    <col min="244" max="245" width="8.42578125" style="221" bestFit="1" customWidth="1"/>
    <col min="246" max="246" width="9" style="221" bestFit="1" customWidth="1"/>
    <col min="247" max="16384" width="8.42578125" style="221"/>
  </cols>
  <sheetData>
    <row r="1" spans="1:29" s="220" customFormat="1">
      <c r="Z1" s="1278" t="s">
        <v>254</v>
      </c>
      <c r="AA1" s="1278"/>
    </row>
    <row r="2" spans="1:29" s="220" customFormat="1">
      <c r="B2" s="220" t="s">
        <v>220</v>
      </c>
    </row>
    <row r="3" spans="1:29" ht="14.25">
      <c r="A3" s="220"/>
      <c r="C3" s="1279" t="s">
        <v>221</v>
      </c>
      <c r="D3" s="1279"/>
      <c r="E3" s="1279"/>
      <c r="F3" s="1279"/>
      <c r="G3" s="1279"/>
      <c r="H3" s="1279"/>
      <c r="I3" s="1279"/>
      <c r="J3" s="1279"/>
      <c r="K3" s="1279"/>
      <c r="L3" s="1279"/>
      <c r="M3" s="1279"/>
      <c r="N3" s="1279"/>
      <c r="O3" s="1279"/>
      <c r="P3" s="1279"/>
      <c r="Q3" s="1279"/>
      <c r="R3" s="1279"/>
      <c r="S3" s="1279"/>
      <c r="T3" s="1279"/>
      <c r="U3" s="1279"/>
      <c r="V3" s="1279"/>
      <c r="W3" s="1279"/>
      <c r="X3" s="1279"/>
      <c r="Y3" s="1279"/>
      <c r="Z3" s="1279"/>
      <c r="AA3" s="1279"/>
    </row>
    <row r="4" spans="1:29">
      <c r="A4" s="220"/>
      <c r="C4" s="220"/>
      <c r="D4" s="220"/>
      <c r="E4" s="220"/>
      <c r="F4" s="1280"/>
      <c r="G4" s="1280"/>
      <c r="H4" s="220"/>
      <c r="I4" s="220"/>
      <c r="J4" s="220"/>
      <c r="K4" s="220"/>
      <c r="L4" s="220"/>
      <c r="M4" s="220"/>
      <c r="N4" s="220"/>
      <c r="O4" s="220"/>
      <c r="P4" s="220"/>
      <c r="Q4" s="220"/>
      <c r="R4" s="220"/>
      <c r="S4" s="220"/>
      <c r="T4" s="220"/>
      <c r="U4" s="220"/>
      <c r="V4" s="220"/>
      <c r="W4" s="220"/>
      <c r="X4" s="220"/>
      <c r="Y4" s="220"/>
      <c r="Z4" s="220"/>
      <c r="AA4" s="220"/>
    </row>
    <row r="5" spans="1:29" ht="13.5" customHeight="1" thickBot="1">
      <c r="A5" s="220"/>
      <c r="B5" s="220"/>
      <c r="C5" s="220"/>
      <c r="D5" s="220"/>
      <c r="E5" s="220"/>
      <c r="F5" s="1280"/>
      <c r="G5" s="1280"/>
      <c r="H5" s="220"/>
      <c r="I5" s="220"/>
      <c r="J5" s="220"/>
      <c r="K5" s="220"/>
      <c r="L5" s="220"/>
      <c r="M5" s="220"/>
      <c r="N5" s="220"/>
      <c r="O5" s="220"/>
      <c r="P5" s="220"/>
      <c r="Q5" s="220"/>
      <c r="R5" s="220"/>
      <c r="S5" s="220"/>
      <c r="T5" s="220"/>
      <c r="U5" s="220"/>
      <c r="V5" s="220"/>
      <c r="W5" s="220"/>
      <c r="X5" s="220"/>
      <c r="Y5" s="1281" t="s">
        <v>37</v>
      </c>
      <c r="Z5" s="1281"/>
      <c r="AA5" s="1281"/>
    </row>
    <row r="6" spans="1:29" ht="13.5" thickBot="1">
      <c r="A6" s="220"/>
      <c r="B6" s="220"/>
      <c r="C6" s="1282"/>
      <c r="D6" s="1283" t="s">
        <v>222</v>
      </c>
      <c r="E6" s="1272"/>
      <c r="F6" s="1272"/>
      <c r="G6" s="1284"/>
      <c r="H6" s="1277" t="s">
        <v>223</v>
      </c>
      <c r="I6" s="1272"/>
      <c r="J6" s="1272"/>
      <c r="K6" s="1273"/>
      <c r="L6" s="1274" t="s">
        <v>224</v>
      </c>
      <c r="M6" s="1275"/>
      <c r="N6" s="1275"/>
      <c r="O6" s="1276"/>
      <c r="P6" s="1274" t="s">
        <v>225</v>
      </c>
      <c r="Q6" s="1275"/>
      <c r="R6" s="1275"/>
      <c r="S6" s="1276"/>
      <c r="T6" s="1274" t="s">
        <v>226</v>
      </c>
      <c r="U6" s="1275"/>
      <c r="V6" s="1275"/>
      <c r="W6" s="1276"/>
      <c r="X6" s="1277" t="s">
        <v>227</v>
      </c>
      <c r="Y6" s="1272"/>
      <c r="Z6" s="1272"/>
      <c r="AA6" s="1273"/>
    </row>
    <row r="7" spans="1:29" ht="55.5" customHeight="1" thickBot="1">
      <c r="A7" s="220"/>
      <c r="B7" s="220"/>
      <c r="C7" s="1282"/>
      <c r="D7" s="1277" t="s">
        <v>228</v>
      </c>
      <c r="E7" s="1272"/>
      <c r="F7" s="1272" t="s">
        <v>229</v>
      </c>
      <c r="G7" s="1273"/>
      <c r="H7" s="1277" t="s">
        <v>230</v>
      </c>
      <c r="I7" s="1272"/>
      <c r="J7" s="1272" t="s">
        <v>229</v>
      </c>
      <c r="K7" s="1273"/>
      <c r="L7" s="1277" t="s">
        <v>230</v>
      </c>
      <c r="M7" s="1272"/>
      <c r="N7" s="1272" t="s">
        <v>229</v>
      </c>
      <c r="O7" s="1273"/>
      <c r="P7" s="1277" t="s">
        <v>230</v>
      </c>
      <c r="Q7" s="1272"/>
      <c r="R7" s="1272" t="s">
        <v>229</v>
      </c>
      <c r="S7" s="1273"/>
      <c r="T7" s="1277" t="s">
        <v>230</v>
      </c>
      <c r="U7" s="1272"/>
      <c r="V7" s="1272" t="s">
        <v>229</v>
      </c>
      <c r="W7" s="1273"/>
      <c r="X7" s="1277" t="s">
        <v>230</v>
      </c>
      <c r="Y7" s="1272"/>
      <c r="Z7" s="1272" t="s">
        <v>229</v>
      </c>
      <c r="AA7" s="1273"/>
    </row>
    <row r="8" spans="1:29" s="228" customFormat="1" ht="15.75" customHeight="1" thickBot="1">
      <c r="A8" s="222"/>
      <c r="B8" s="222"/>
      <c r="C8" s="1282"/>
      <c r="D8" s="223" t="s">
        <v>231</v>
      </c>
      <c r="E8" s="224" t="s">
        <v>232</v>
      </c>
      <c r="F8" s="224" t="s">
        <v>231</v>
      </c>
      <c r="G8" s="225" t="s">
        <v>233</v>
      </c>
      <c r="H8" s="226" t="s">
        <v>231</v>
      </c>
      <c r="I8" s="224" t="s">
        <v>233</v>
      </c>
      <c r="J8" s="224" t="s">
        <v>231</v>
      </c>
      <c r="K8" s="227" t="s">
        <v>233</v>
      </c>
      <c r="L8" s="226" t="s">
        <v>231</v>
      </c>
      <c r="M8" s="224" t="s">
        <v>232</v>
      </c>
      <c r="N8" s="224" t="s">
        <v>231</v>
      </c>
      <c r="O8" s="227" t="s">
        <v>232</v>
      </c>
      <c r="P8" s="226" t="s">
        <v>231</v>
      </c>
      <c r="Q8" s="224" t="s">
        <v>232</v>
      </c>
      <c r="R8" s="224" t="s">
        <v>231</v>
      </c>
      <c r="S8" s="227" t="s">
        <v>232</v>
      </c>
      <c r="T8" s="226" t="s">
        <v>231</v>
      </c>
      <c r="U8" s="224" t="s">
        <v>232</v>
      </c>
      <c r="V8" s="224" t="s">
        <v>231</v>
      </c>
      <c r="W8" s="227" t="s">
        <v>232</v>
      </c>
      <c r="X8" s="226" t="s">
        <v>231</v>
      </c>
      <c r="Y8" s="224" t="s">
        <v>232</v>
      </c>
      <c r="Z8" s="224" t="s">
        <v>231</v>
      </c>
      <c r="AA8" s="227" t="s">
        <v>232</v>
      </c>
    </row>
    <row r="9" spans="1:29" ht="26.25" thickBot="1">
      <c r="A9" s="220"/>
      <c r="B9" s="220"/>
      <c r="C9" s="229" t="s">
        <v>234</v>
      </c>
      <c r="D9" s="230">
        <f t="shared" ref="D9:W9" si="0">D10+D11+D12+D13+D14+D15+D16+D17</f>
        <v>99084.507999999987</v>
      </c>
      <c r="E9" s="231">
        <f t="shared" si="0"/>
        <v>110977.57499999998</v>
      </c>
      <c r="F9" s="231">
        <f t="shared" si="0"/>
        <v>973.01200000000006</v>
      </c>
      <c r="G9" s="232">
        <f t="shared" si="0"/>
        <v>1231.4449999999999</v>
      </c>
      <c r="H9" s="230">
        <f t="shared" si="0"/>
        <v>16049.353000000001</v>
      </c>
      <c r="I9" s="231">
        <f t="shared" si="0"/>
        <v>15048.43</v>
      </c>
      <c r="J9" s="231">
        <f t="shared" si="0"/>
        <v>1689.3419999999999</v>
      </c>
      <c r="K9" s="232">
        <f t="shared" si="0"/>
        <v>1823.5620000000001</v>
      </c>
      <c r="L9" s="230">
        <f t="shared" si="0"/>
        <v>6431.625</v>
      </c>
      <c r="M9" s="231">
        <f t="shared" si="0"/>
        <v>5837.7110000000002</v>
      </c>
      <c r="N9" s="231">
        <f t="shared" si="0"/>
        <v>1828.2400000000002</v>
      </c>
      <c r="O9" s="232">
        <f t="shared" si="0"/>
        <v>1635.8140000000001</v>
      </c>
      <c r="P9" s="230">
        <f t="shared" si="0"/>
        <v>1158.1809999999998</v>
      </c>
      <c r="Q9" s="231">
        <f t="shared" si="0"/>
        <v>1579.2430000000002</v>
      </c>
      <c r="R9" s="231">
        <f t="shared" si="0"/>
        <v>594.88199999999995</v>
      </c>
      <c r="S9" s="232">
        <f t="shared" si="0"/>
        <v>957.85899999999981</v>
      </c>
      <c r="T9" s="230">
        <f t="shared" si="0"/>
        <v>7502.3039999999983</v>
      </c>
      <c r="U9" s="231">
        <f t="shared" si="0"/>
        <v>7829.804000000001</v>
      </c>
      <c r="V9" s="231">
        <f t="shared" si="0"/>
        <v>7053.5160000000005</v>
      </c>
      <c r="W9" s="232">
        <f t="shared" si="0"/>
        <v>7579.4539999999988</v>
      </c>
      <c r="X9" s="233">
        <f>D9+H9+L9+P9+T9</f>
        <v>130225.97099999999</v>
      </c>
      <c r="Y9" s="232">
        <f>E9+I9+M9+Q9+U9</f>
        <v>141272.76299999998</v>
      </c>
      <c r="Z9" s="232">
        <f>F9+J9+N9+R9+V9</f>
        <v>12138.992</v>
      </c>
      <c r="AA9" s="234">
        <f>G9+K9+O9+S9+W9</f>
        <v>13228.133999999998</v>
      </c>
      <c r="AC9" s="235"/>
    </row>
    <row r="10" spans="1:29">
      <c r="A10" s="220"/>
      <c r="B10" s="220"/>
      <c r="C10" s="236" t="s">
        <v>235</v>
      </c>
      <c r="D10" s="237">
        <v>2758.127</v>
      </c>
      <c r="E10" s="238">
        <v>2922.0340000000001</v>
      </c>
      <c r="F10" s="238">
        <v>23.87</v>
      </c>
      <c r="G10" s="239">
        <v>33.671999999999997</v>
      </c>
      <c r="H10" s="240">
        <v>784.96199999999999</v>
      </c>
      <c r="I10" s="238">
        <v>889.45899999999995</v>
      </c>
      <c r="J10" s="238">
        <v>80.165000000000006</v>
      </c>
      <c r="K10" s="241">
        <v>131.89099999999999</v>
      </c>
      <c r="L10" s="240">
        <v>219.46700000000001</v>
      </c>
      <c r="M10" s="238">
        <v>26.286000000000001</v>
      </c>
      <c r="N10" s="238">
        <v>63.881999999999998</v>
      </c>
      <c r="O10" s="241">
        <v>7.3659999999999997</v>
      </c>
      <c r="P10" s="240">
        <v>174.15100000000001</v>
      </c>
      <c r="Q10" s="238">
        <v>111.669</v>
      </c>
      <c r="R10" s="238">
        <v>87.525000000000006</v>
      </c>
      <c r="S10" s="241">
        <v>80.572999999999993</v>
      </c>
      <c r="T10" s="240">
        <v>317.41000000000003</v>
      </c>
      <c r="U10" s="238">
        <v>379.12400000000002</v>
      </c>
      <c r="V10" s="238">
        <v>305.43700000000001</v>
      </c>
      <c r="W10" s="241">
        <v>335.03199999999998</v>
      </c>
      <c r="X10" s="285">
        <f>T10+P10+L10+H10+D10</f>
        <v>4254.1170000000002</v>
      </c>
      <c r="Y10" s="286">
        <f t="shared" ref="Y10:AA17" si="1">U10+Q10+M10+I10+E10</f>
        <v>4328.5720000000001</v>
      </c>
      <c r="Z10" s="286">
        <f t="shared" si="1"/>
        <v>560.87900000000002</v>
      </c>
      <c r="AA10" s="287">
        <f t="shared" si="1"/>
        <v>588.53399999999999</v>
      </c>
      <c r="AC10" s="235"/>
    </row>
    <row r="11" spans="1:29">
      <c r="A11" s="220"/>
      <c r="B11" s="220"/>
      <c r="C11" s="242" t="s">
        <v>236</v>
      </c>
      <c r="D11" s="243">
        <v>34257.279000000002</v>
      </c>
      <c r="E11" s="244">
        <v>38275.275000000001</v>
      </c>
      <c r="F11" s="244">
        <v>343.93099999999998</v>
      </c>
      <c r="G11" s="245">
        <v>385.13</v>
      </c>
      <c r="H11" s="246">
        <v>6349.8540000000003</v>
      </c>
      <c r="I11" s="244">
        <v>3859.7130000000002</v>
      </c>
      <c r="J11" s="244">
        <v>688.48699999999997</v>
      </c>
      <c r="K11" s="247">
        <v>473.904</v>
      </c>
      <c r="L11" s="246">
        <v>3254.5810000000001</v>
      </c>
      <c r="M11" s="244">
        <v>2745.1950000000002</v>
      </c>
      <c r="N11" s="244">
        <v>924.00800000000004</v>
      </c>
      <c r="O11" s="247">
        <v>818.87900000000002</v>
      </c>
      <c r="P11" s="246">
        <v>423.995</v>
      </c>
      <c r="Q11" s="244">
        <v>845.97</v>
      </c>
      <c r="R11" s="244">
        <v>214.01900000000001</v>
      </c>
      <c r="S11" s="247">
        <v>502.88200000000001</v>
      </c>
      <c r="T11" s="246">
        <v>4168.45</v>
      </c>
      <c r="U11" s="244">
        <v>4221.4620000000004</v>
      </c>
      <c r="V11" s="244">
        <v>3964.7330000000002</v>
      </c>
      <c r="W11" s="247">
        <v>4142.0129999999999</v>
      </c>
      <c r="X11" s="288">
        <f t="shared" ref="X11:X16" si="2">T11+P11+L11+H11+D11</f>
        <v>48454.159</v>
      </c>
      <c r="Y11" s="244">
        <f t="shared" si="1"/>
        <v>49947.615000000005</v>
      </c>
      <c r="Z11" s="244">
        <f t="shared" si="1"/>
        <v>6135.1779999999999</v>
      </c>
      <c r="AA11" s="243">
        <f t="shared" si="1"/>
        <v>6322.808</v>
      </c>
      <c r="AC11" s="235"/>
    </row>
    <row r="12" spans="1:29">
      <c r="A12" s="220"/>
      <c r="B12" s="220"/>
      <c r="C12" s="242" t="s">
        <v>237</v>
      </c>
      <c r="D12" s="243">
        <v>12491.259</v>
      </c>
      <c r="E12" s="244">
        <v>12791.645</v>
      </c>
      <c r="F12" s="244">
        <v>111.43899999999999</v>
      </c>
      <c r="G12" s="245">
        <v>107.5</v>
      </c>
      <c r="H12" s="246">
        <v>698.27300000000002</v>
      </c>
      <c r="I12" s="244">
        <v>1782.6489999999999</v>
      </c>
      <c r="J12" s="244">
        <v>71.807000000000002</v>
      </c>
      <c r="K12" s="247">
        <v>224.92099999999999</v>
      </c>
      <c r="L12" s="246">
        <v>352.28</v>
      </c>
      <c r="M12" s="244">
        <v>228.81200000000001</v>
      </c>
      <c r="N12" s="244">
        <v>89.668999999999997</v>
      </c>
      <c r="O12" s="247">
        <v>59.609000000000002</v>
      </c>
      <c r="P12" s="246">
        <v>26.260999999999999</v>
      </c>
      <c r="Q12" s="244">
        <v>57.515000000000001</v>
      </c>
      <c r="R12" s="244">
        <v>13.519</v>
      </c>
      <c r="S12" s="247">
        <v>36.463000000000001</v>
      </c>
      <c r="T12" s="246">
        <v>557.99</v>
      </c>
      <c r="U12" s="244">
        <v>562.4</v>
      </c>
      <c r="V12" s="244">
        <v>481.21600000000001</v>
      </c>
      <c r="W12" s="247">
        <v>549.26199999999994</v>
      </c>
      <c r="X12" s="288">
        <f t="shared" si="2"/>
        <v>14126.063</v>
      </c>
      <c r="Y12" s="244">
        <f t="shared" si="1"/>
        <v>15423.021000000001</v>
      </c>
      <c r="Z12" s="244">
        <f t="shared" si="1"/>
        <v>767.65</v>
      </c>
      <c r="AA12" s="243">
        <f t="shared" si="1"/>
        <v>977.75499999999988</v>
      </c>
      <c r="AC12" s="235"/>
    </row>
    <row r="13" spans="1:29">
      <c r="A13" s="220"/>
      <c r="B13" s="220"/>
      <c r="C13" s="242" t="s">
        <v>238</v>
      </c>
      <c r="D13" s="243">
        <v>32396.874</v>
      </c>
      <c r="E13" s="244">
        <v>37586.048999999999</v>
      </c>
      <c r="F13" s="244">
        <v>320.64100000000002</v>
      </c>
      <c r="G13" s="245">
        <v>467.74799999999999</v>
      </c>
      <c r="H13" s="246">
        <v>5590.183</v>
      </c>
      <c r="I13" s="244">
        <v>3944.2069999999999</v>
      </c>
      <c r="J13" s="244">
        <v>577.221</v>
      </c>
      <c r="K13" s="247">
        <v>427.58499999999998</v>
      </c>
      <c r="L13" s="246">
        <v>889.92499999999995</v>
      </c>
      <c r="M13" s="244">
        <v>988.56100000000004</v>
      </c>
      <c r="N13" s="244">
        <v>238.62899999999999</v>
      </c>
      <c r="O13" s="247">
        <v>267.31</v>
      </c>
      <c r="P13" s="246">
        <v>332.58</v>
      </c>
      <c r="Q13" s="244">
        <v>383.34300000000002</v>
      </c>
      <c r="R13" s="244">
        <v>173.76900000000001</v>
      </c>
      <c r="S13" s="247">
        <v>230.333</v>
      </c>
      <c r="T13" s="246">
        <v>1804.692</v>
      </c>
      <c r="U13" s="244">
        <v>1849.403</v>
      </c>
      <c r="V13" s="244">
        <v>1691.7539999999999</v>
      </c>
      <c r="W13" s="247">
        <v>1771.405</v>
      </c>
      <c r="X13" s="288">
        <f t="shared" si="2"/>
        <v>41014.254000000001</v>
      </c>
      <c r="Y13" s="244">
        <f t="shared" si="1"/>
        <v>44751.563000000002</v>
      </c>
      <c r="Z13" s="244">
        <f t="shared" si="1"/>
        <v>3002.0140000000001</v>
      </c>
      <c r="AA13" s="243">
        <f t="shared" si="1"/>
        <v>3164.3810000000003</v>
      </c>
      <c r="AC13" s="235"/>
    </row>
    <row r="14" spans="1:29">
      <c r="A14" s="220"/>
      <c r="B14" s="220"/>
      <c r="C14" s="242" t="s">
        <v>239</v>
      </c>
      <c r="D14" s="243">
        <v>2478.598</v>
      </c>
      <c r="E14" s="244">
        <v>2494.1419999999998</v>
      </c>
      <c r="F14" s="244">
        <v>38.466999999999999</v>
      </c>
      <c r="G14" s="245">
        <v>51.338000000000001</v>
      </c>
      <c r="H14" s="246">
        <v>295.77800000000002</v>
      </c>
      <c r="I14" s="244">
        <v>327.32100000000003</v>
      </c>
      <c r="J14" s="244">
        <v>30.814</v>
      </c>
      <c r="K14" s="247">
        <v>48.41</v>
      </c>
      <c r="L14" s="246">
        <v>861.99800000000005</v>
      </c>
      <c r="M14" s="244">
        <v>707.85199999999998</v>
      </c>
      <c r="N14" s="244">
        <v>294.44600000000003</v>
      </c>
      <c r="O14" s="247">
        <v>182.88499999999999</v>
      </c>
      <c r="P14" s="246">
        <v>43.701000000000001</v>
      </c>
      <c r="Q14" s="244">
        <v>40.22</v>
      </c>
      <c r="R14" s="244">
        <v>22.311</v>
      </c>
      <c r="S14" s="247">
        <v>25.8</v>
      </c>
      <c r="T14" s="246">
        <v>115.19</v>
      </c>
      <c r="U14" s="244">
        <v>128.49700000000001</v>
      </c>
      <c r="V14" s="244">
        <v>99.477999999999994</v>
      </c>
      <c r="W14" s="247">
        <v>127.50700000000001</v>
      </c>
      <c r="X14" s="288">
        <f t="shared" si="2"/>
        <v>3795.2649999999999</v>
      </c>
      <c r="Y14" s="244">
        <f t="shared" si="1"/>
        <v>3698.0319999999997</v>
      </c>
      <c r="Z14" s="244">
        <f t="shared" si="1"/>
        <v>485.51600000000002</v>
      </c>
      <c r="AA14" s="243">
        <f t="shared" si="1"/>
        <v>435.94</v>
      </c>
      <c r="AC14" s="235"/>
    </row>
    <row r="15" spans="1:29" ht="29.25" customHeight="1">
      <c r="A15" s="220"/>
      <c r="B15" s="220"/>
      <c r="C15" s="242" t="s">
        <v>240</v>
      </c>
      <c r="D15" s="243">
        <v>6549.4639999999999</v>
      </c>
      <c r="E15" s="244">
        <v>9157</v>
      </c>
      <c r="F15" s="244">
        <v>48.973999999999997</v>
      </c>
      <c r="G15" s="245">
        <v>77.236000000000004</v>
      </c>
      <c r="H15" s="246">
        <v>660.51</v>
      </c>
      <c r="I15" s="244">
        <v>982.41800000000001</v>
      </c>
      <c r="J15" s="244">
        <v>67.603999999999999</v>
      </c>
      <c r="K15" s="247">
        <v>131.74</v>
      </c>
      <c r="L15" s="246">
        <v>295.06400000000002</v>
      </c>
      <c r="M15" s="244">
        <v>300.78399999999999</v>
      </c>
      <c r="N15" s="244">
        <v>76.504999999999995</v>
      </c>
      <c r="O15" s="247">
        <v>79.679000000000002</v>
      </c>
      <c r="P15" s="246">
        <v>128.512</v>
      </c>
      <c r="Q15" s="244">
        <v>90.537999999999997</v>
      </c>
      <c r="R15" s="244">
        <v>68.954999999999998</v>
      </c>
      <c r="S15" s="247">
        <v>54.06</v>
      </c>
      <c r="T15" s="246">
        <v>304.64999999999998</v>
      </c>
      <c r="U15" s="244">
        <v>328.65199999999999</v>
      </c>
      <c r="V15" s="244">
        <v>287.14</v>
      </c>
      <c r="W15" s="247">
        <v>303.54899999999998</v>
      </c>
      <c r="X15" s="288">
        <f t="shared" si="2"/>
        <v>7938.2</v>
      </c>
      <c r="Y15" s="244">
        <f t="shared" si="1"/>
        <v>10859.392</v>
      </c>
      <c r="Z15" s="244">
        <f t="shared" si="1"/>
        <v>549.178</v>
      </c>
      <c r="AA15" s="243">
        <f t="shared" si="1"/>
        <v>646.26400000000001</v>
      </c>
      <c r="AC15" s="235"/>
    </row>
    <row r="16" spans="1:29" ht="38.25">
      <c r="A16" s="220"/>
      <c r="B16" s="220"/>
      <c r="C16" s="242" t="s">
        <v>241</v>
      </c>
      <c r="D16" s="243">
        <v>5178.2110000000002</v>
      </c>
      <c r="E16" s="244">
        <v>4205.4459999999999</v>
      </c>
      <c r="F16" s="244">
        <v>61.216999999999999</v>
      </c>
      <c r="G16" s="245">
        <v>54.826000000000001</v>
      </c>
      <c r="H16" s="246">
        <v>1305.81</v>
      </c>
      <c r="I16" s="244">
        <v>3007.3270000000002</v>
      </c>
      <c r="J16" s="244">
        <v>134.965</v>
      </c>
      <c r="K16" s="247">
        <v>357.91800000000001</v>
      </c>
      <c r="L16" s="246">
        <v>498.24</v>
      </c>
      <c r="M16" s="244">
        <v>757.24199999999996</v>
      </c>
      <c r="N16" s="244">
        <v>125.758</v>
      </c>
      <c r="O16" s="247">
        <v>198.434</v>
      </c>
      <c r="P16" s="246">
        <v>18.414999999999999</v>
      </c>
      <c r="Q16" s="244">
        <v>31.977</v>
      </c>
      <c r="R16" s="244">
        <v>9.39</v>
      </c>
      <c r="S16" s="247">
        <v>17.198</v>
      </c>
      <c r="T16" s="246">
        <v>90.921999999999997</v>
      </c>
      <c r="U16" s="244">
        <v>214.059</v>
      </c>
      <c r="V16" s="244">
        <v>82.007000000000005</v>
      </c>
      <c r="W16" s="247">
        <v>205.79300000000001</v>
      </c>
      <c r="X16" s="288">
        <f t="shared" si="2"/>
        <v>7091.598</v>
      </c>
      <c r="Y16" s="244">
        <f t="shared" si="1"/>
        <v>8216.0509999999995</v>
      </c>
      <c r="Z16" s="244">
        <f t="shared" si="1"/>
        <v>413.33699999999999</v>
      </c>
      <c r="AA16" s="243">
        <f t="shared" si="1"/>
        <v>834.1690000000001</v>
      </c>
      <c r="AC16" s="235"/>
    </row>
    <row r="17" spans="1:29" ht="13.5" thickBot="1">
      <c r="A17" s="220"/>
      <c r="B17" s="220"/>
      <c r="C17" s="242" t="s">
        <v>242</v>
      </c>
      <c r="D17" s="243">
        <v>2974.6959999999999</v>
      </c>
      <c r="E17" s="244">
        <v>3545.9839999999999</v>
      </c>
      <c r="F17" s="244">
        <v>24.472999999999999</v>
      </c>
      <c r="G17" s="245">
        <v>53.994999999999997</v>
      </c>
      <c r="H17" s="246">
        <v>363.983</v>
      </c>
      <c r="I17" s="244">
        <v>255.33600000000001</v>
      </c>
      <c r="J17" s="244">
        <v>38.279000000000003</v>
      </c>
      <c r="K17" s="247">
        <v>27.193000000000001</v>
      </c>
      <c r="L17" s="246">
        <v>60.07</v>
      </c>
      <c r="M17" s="244">
        <v>82.978999999999999</v>
      </c>
      <c r="N17" s="244">
        <v>15.343</v>
      </c>
      <c r="O17" s="247">
        <v>21.652000000000001</v>
      </c>
      <c r="P17" s="246">
        <v>10.566000000000001</v>
      </c>
      <c r="Q17" s="244">
        <v>18.010999999999999</v>
      </c>
      <c r="R17" s="244">
        <v>5.3940000000000001</v>
      </c>
      <c r="S17" s="247">
        <v>10.55</v>
      </c>
      <c r="T17" s="246">
        <v>143</v>
      </c>
      <c r="U17" s="244">
        <v>146.20699999999999</v>
      </c>
      <c r="V17" s="244">
        <v>141.751</v>
      </c>
      <c r="W17" s="247">
        <v>144.893</v>
      </c>
      <c r="X17" s="289">
        <f>T17+P17+L17+H17+D17</f>
        <v>3552.3150000000001</v>
      </c>
      <c r="Y17" s="290">
        <f t="shared" si="1"/>
        <v>4048.5169999999998</v>
      </c>
      <c r="Z17" s="290">
        <f t="shared" si="1"/>
        <v>225.24</v>
      </c>
      <c r="AA17" s="291">
        <f t="shared" si="1"/>
        <v>258.28300000000002</v>
      </c>
      <c r="AC17" s="235"/>
    </row>
    <row r="18" spans="1:29" ht="28.5" customHeight="1" thickBot="1">
      <c r="A18" s="220"/>
      <c r="B18" s="220"/>
      <c r="C18" s="229" t="s">
        <v>243</v>
      </c>
      <c r="D18" s="232">
        <f t="shared" ref="D18:AA18" si="3">D19+D20</f>
        <v>63992</v>
      </c>
      <c r="E18" s="231">
        <f t="shared" si="3"/>
        <v>87048</v>
      </c>
      <c r="F18" s="231">
        <f t="shared" si="3"/>
        <v>64</v>
      </c>
      <c r="G18" s="292">
        <f t="shared" si="3"/>
        <v>40</v>
      </c>
      <c r="H18" s="233">
        <f t="shared" si="3"/>
        <v>90</v>
      </c>
      <c r="I18" s="231">
        <f t="shared" si="3"/>
        <v>744</v>
      </c>
      <c r="J18" s="231">
        <f t="shared" si="3"/>
        <v>13</v>
      </c>
      <c r="K18" s="293">
        <f t="shared" si="3"/>
        <v>133</v>
      </c>
      <c r="L18" s="233">
        <f t="shared" si="3"/>
        <v>9</v>
      </c>
      <c r="M18" s="231">
        <f t="shared" si="3"/>
        <v>296</v>
      </c>
      <c r="N18" s="231">
        <f t="shared" si="3"/>
        <v>2</v>
      </c>
      <c r="O18" s="293">
        <f t="shared" si="3"/>
        <v>124</v>
      </c>
      <c r="P18" s="292">
        <f t="shared" si="3"/>
        <v>28</v>
      </c>
      <c r="Q18" s="231">
        <f t="shared" si="3"/>
        <v>7</v>
      </c>
      <c r="R18" s="231">
        <f t="shared" si="3"/>
        <v>14</v>
      </c>
      <c r="S18" s="234">
        <f t="shared" si="3"/>
        <v>4</v>
      </c>
      <c r="T18" s="292">
        <f t="shared" si="3"/>
        <v>386</v>
      </c>
      <c r="U18" s="292">
        <f t="shared" si="3"/>
        <v>228</v>
      </c>
      <c r="V18" s="231">
        <f t="shared" si="3"/>
        <v>386</v>
      </c>
      <c r="W18" s="234">
        <f t="shared" si="3"/>
        <v>227</v>
      </c>
      <c r="X18" s="233">
        <f t="shared" si="3"/>
        <v>64505</v>
      </c>
      <c r="Y18" s="231">
        <f t="shared" si="3"/>
        <v>88323</v>
      </c>
      <c r="Z18" s="231">
        <f t="shared" si="3"/>
        <v>479</v>
      </c>
      <c r="AA18" s="293">
        <f t="shared" si="3"/>
        <v>528</v>
      </c>
      <c r="AC18" s="235"/>
    </row>
    <row r="19" spans="1:29" ht="17.25" customHeight="1">
      <c r="A19" s="220"/>
      <c r="B19" s="220"/>
      <c r="C19" s="236" t="s">
        <v>244</v>
      </c>
      <c r="D19" s="237">
        <v>51509</v>
      </c>
      <c r="E19" s="238">
        <v>69473</v>
      </c>
      <c r="F19" s="238">
        <v>62</v>
      </c>
      <c r="G19" s="239">
        <v>37</v>
      </c>
      <c r="H19" s="240">
        <v>88</v>
      </c>
      <c r="I19" s="238">
        <v>743</v>
      </c>
      <c r="J19" s="238">
        <v>13</v>
      </c>
      <c r="K19" s="241">
        <v>133</v>
      </c>
      <c r="L19" s="240">
        <v>8</v>
      </c>
      <c r="M19" s="238">
        <v>296</v>
      </c>
      <c r="N19" s="238">
        <v>2</v>
      </c>
      <c r="O19" s="241">
        <v>124</v>
      </c>
      <c r="P19" s="240">
        <v>28</v>
      </c>
      <c r="Q19" s="238">
        <v>7</v>
      </c>
      <c r="R19" s="238">
        <v>14</v>
      </c>
      <c r="S19" s="241">
        <v>4</v>
      </c>
      <c r="T19" s="240">
        <v>205</v>
      </c>
      <c r="U19" s="238">
        <v>228</v>
      </c>
      <c r="V19" s="238">
        <v>205</v>
      </c>
      <c r="W19" s="241">
        <v>227</v>
      </c>
      <c r="X19" s="240">
        <f t="shared" ref="X19:AA20" si="4">D19+H19+L19+P19+T19</f>
        <v>51838</v>
      </c>
      <c r="Y19" s="238">
        <f t="shared" si="4"/>
        <v>70747</v>
      </c>
      <c r="Z19" s="238">
        <f t="shared" si="4"/>
        <v>296</v>
      </c>
      <c r="AA19" s="241">
        <f t="shared" si="4"/>
        <v>525</v>
      </c>
      <c r="AC19" s="235"/>
    </row>
    <row r="20" spans="1:29" ht="18" customHeight="1" thickBot="1">
      <c r="A20" s="220"/>
      <c r="B20" s="220"/>
      <c r="C20" s="242" t="s">
        <v>245</v>
      </c>
      <c r="D20" s="243">
        <v>12483</v>
      </c>
      <c r="E20" s="244">
        <v>17575</v>
      </c>
      <c r="F20" s="244">
        <v>2</v>
      </c>
      <c r="G20" s="245">
        <v>3</v>
      </c>
      <c r="H20" s="246">
        <v>2</v>
      </c>
      <c r="I20" s="244">
        <v>1</v>
      </c>
      <c r="J20" s="244">
        <v>0</v>
      </c>
      <c r="K20" s="247">
        <v>0</v>
      </c>
      <c r="L20" s="246">
        <v>1</v>
      </c>
      <c r="M20" s="244">
        <v>0</v>
      </c>
      <c r="N20" s="244">
        <v>0</v>
      </c>
      <c r="O20" s="247">
        <v>0</v>
      </c>
      <c r="P20" s="246">
        <v>0</v>
      </c>
      <c r="Q20" s="244">
        <v>0</v>
      </c>
      <c r="R20" s="244">
        <v>0</v>
      </c>
      <c r="S20" s="247">
        <v>0</v>
      </c>
      <c r="T20" s="246">
        <v>181</v>
      </c>
      <c r="U20" s="244">
        <v>0</v>
      </c>
      <c r="V20" s="244">
        <v>181</v>
      </c>
      <c r="W20" s="247">
        <v>0</v>
      </c>
      <c r="X20" s="268">
        <f t="shared" si="4"/>
        <v>12667</v>
      </c>
      <c r="Y20" s="266">
        <f t="shared" si="4"/>
        <v>17576</v>
      </c>
      <c r="Z20" s="266">
        <f t="shared" si="4"/>
        <v>183</v>
      </c>
      <c r="AA20" s="269">
        <f t="shared" si="4"/>
        <v>3</v>
      </c>
      <c r="AC20" s="235"/>
    </row>
    <row r="21" spans="1:29" ht="13.5" thickBot="1">
      <c r="A21" s="220"/>
      <c r="B21" s="220"/>
      <c r="C21" s="229" t="s">
        <v>246</v>
      </c>
      <c r="D21" s="232">
        <f>D22+D23+D24+D25+D26+D27</f>
        <v>64815</v>
      </c>
      <c r="E21" s="232">
        <f>E22+E23+E24+E25+E26+E27</f>
        <v>73892.816000000006</v>
      </c>
      <c r="F21" s="232">
        <f t="shared" ref="F21:W21" si="5">F22+F23+F24+F25+F26+F27</f>
        <v>620.32000000000005</v>
      </c>
      <c r="G21" s="261">
        <f t="shared" si="5"/>
        <v>591.49799999999993</v>
      </c>
      <c r="H21" s="233">
        <f t="shared" si="5"/>
        <v>7038</v>
      </c>
      <c r="I21" s="232">
        <f t="shared" si="5"/>
        <v>3127</v>
      </c>
      <c r="J21" s="232">
        <f t="shared" si="5"/>
        <v>802</v>
      </c>
      <c r="K21" s="234">
        <f t="shared" si="5"/>
        <v>329</v>
      </c>
      <c r="L21" s="233">
        <f t="shared" si="5"/>
        <v>2106</v>
      </c>
      <c r="M21" s="232">
        <f t="shared" si="5"/>
        <v>1519.3429999999998</v>
      </c>
      <c r="N21" s="232">
        <f t="shared" si="5"/>
        <v>599</v>
      </c>
      <c r="O21" s="234">
        <f t="shared" si="5"/>
        <v>413</v>
      </c>
      <c r="P21" s="233">
        <f t="shared" si="5"/>
        <v>1750</v>
      </c>
      <c r="Q21" s="232">
        <f t="shared" si="5"/>
        <v>1471</v>
      </c>
      <c r="R21" s="232">
        <f t="shared" si="5"/>
        <v>1099</v>
      </c>
      <c r="S21" s="234">
        <f t="shared" si="5"/>
        <v>803</v>
      </c>
      <c r="T21" s="233">
        <f t="shared" si="5"/>
        <v>2107</v>
      </c>
      <c r="U21" s="232">
        <f t="shared" si="5"/>
        <v>3258</v>
      </c>
      <c r="V21" s="232">
        <f t="shared" si="5"/>
        <v>1999</v>
      </c>
      <c r="W21" s="234">
        <f t="shared" si="5"/>
        <v>3081</v>
      </c>
      <c r="X21" s="233">
        <f>D21+H21+L21+P21+T21</f>
        <v>77816</v>
      </c>
      <c r="Y21" s="232">
        <f>E21+I21+M21+Q21+U21</f>
        <v>83268.159</v>
      </c>
      <c r="Z21" s="232">
        <f>F21+J21+N21+R21+V21</f>
        <v>5119.32</v>
      </c>
      <c r="AA21" s="234">
        <f>G21+K21+O21+S21+W21</f>
        <v>5217.4979999999996</v>
      </c>
      <c r="AC21" s="235"/>
    </row>
    <row r="22" spans="1:29" ht="25.5">
      <c r="A22" s="220"/>
      <c r="B22" s="220"/>
      <c r="C22" s="236" t="s">
        <v>247</v>
      </c>
      <c r="D22" s="237">
        <v>13765</v>
      </c>
      <c r="E22" s="238">
        <v>15279.688</v>
      </c>
      <c r="F22" s="238">
        <v>107.625</v>
      </c>
      <c r="G22" s="239">
        <v>93.512</v>
      </c>
      <c r="H22" s="240">
        <v>554</v>
      </c>
      <c r="I22" s="238">
        <v>1046</v>
      </c>
      <c r="J22" s="238">
        <v>64</v>
      </c>
      <c r="K22" s="241">
        <v>108</v>
      </c>
      <c r="L22" s="240">
        <v>312</v>
      </c>
      <c r="M22" s="238">
        <v>281</v>
      </c>
      <c r="N22" s="238">
        <v>87</v>
      </c>
      <c r="O22" s="241">
        <v>72</v>
      </c>
      <c r="P22" s="240">
        <v>91</v>
      </c>
      <c r="Q22" s="238">
        <v>149</v>
      </c>
      <c r="R22" s="238">
        <v>54</v>
      </c>
      <c r="S22" s="241">
        <v>75</v>
      </c>
      <c r="T22" s="240">
        <v>165</v>
      </c>
      <c r="U22" s="238">
        <v>311</v>
      </c>
      <c r="V22" s="238">
        <v>150</v>
      </c>
      <c r="W22" s="241">
        <v>274</v>
      </c>
      <c r="X22" s="294">
        <f t="shared" ref="X22:AA28" si="6">D22+H22+L22+P22+T22</f>
        <v>14887</v>
      </c>
      <c r="Y22" s="286">
        <f t="shared" si="6"/>
        <v>17066.688000000002</v>
      </c>
      <c r="Z22" s="286">
        <f t="shared" si="6"/>
        <v>462.625</v>
      </c>
      <c r="AA22" s="295">
        <f t="shared" si="6"/>
        <v>622.51199999999994</v>
      </c>
      <c r="AC22" s="235"/>
    </row>
    <row r="23" spans="1:29">
      <c r="A23" s="220"/>
      <c r="B23" s="220"/>
      <c r="C23" s="242" t="s">
        <v>248</v>
      </c>
      <c r="D23" s="243">
        <v>19135</v>
      </c>
      <c r="E23" s="244">
        <v>24007.526000000002</v>
      </c>
      <c r="F23" s="244">
        <v>173.58600000000001</v>
      </c>
      <c r="G23" s="245">
        <v>205.94</v>
      </c>
      <c r="H23" s="246">
        <v>3165</v>
      </c>
      <c r="I23" s="244">
        <v>1308</v>
      </c>
      <c r="J23" s="244">
        <v>365</v>
      </c>
      <c r="K23" s="247">
        <v>137</v>
      </c>
      <c r="L23" s="246">
        <v>1164</v>
      </c>
      <c r="M23" s="244">
        <v>843.34299999999996</v>
      </c>
      <c r="N23" s="244">
        <v>316</v>
      </c>
      <c r="O23" s="247">
        <v>226</v>
      </c>
      <c r="P23" s="246">
        <v>769</v>
      </c>
      <c r="Q23" s="244">
        <v>650</v>
      </c>
      <c r="R23" s="244">
        <v>444</v>
      </c>
      <c r="S23" s="247">
        <v>357</v>
      </c>
      <c r="T23" s="246">
        <v>895</v>
      </c>
      <c r="U23" s="244">
        <v>1651</v>
      </c>
      <c r="V23" s="244">
        <v>838</v>
      </c>
      <c r="W23" s="247">
        <v>1544</v>
      </c>
      <c r="X23" s="246">
        <f t="shared" si="6"/>
        <v>25128</v>
      </c>
      <c r="Y23" s="244">
        <f t="shared" si="6"/>
        <v>28459.869000000002</v>
      </c>
      <c r="Z23" s="244">
        <f t="shared" si="6"/>
        <v>2136.5860000000002</v>
      </c>
      <c r="AA23" s="247">
        <f t="shared" si="6"/>
        <v>2469.94</v>
      </c>
      <c r="AC23" s="235"/>
    </row>
    <row r="24" spans="1:29">
      <c r="A24" s="220"/>
      <c r="B24" s="220"/>
      <c r="C24" s="242" t="s">
        <v>249</v>
      </c>
      <c r="D24" s="243">
        <v>6758</v>
      </c>
      <c r="E24" s="244">
        <v>8766.6280000000006</v>
      </c>
      <c r="F24" s="244">
        <v>86.182000000000002</v>
      </c>
      <c r="G24" s="245">
        <v>77.582999999999998</v>
      </c>
      <c r="H24" s="246">
        <v>1361</v>
      </c>
      <c r="I24" s="244">
        <v>107</v>
      </c>
      <c r="J24" s="244">
        <v>147</v>
      </c>
      <c r="K24" s="247">
        <v>11</v>
      </c>
      <c r="L24" s="246">
        <v>32</v>
      </c>
      <c r="M24" s="244">
        <v>41</v>
      </c>
      <c r="N24" s="244">
        <v>9</v>
      </c>
      <c r="O24" s="247">
        <v>11</v>
      </c>
      <c r="P24" s="246">
        <v>34</v>
      </c>
      <c r="Q24" s="244">
        <v>39</v>
      </c>
      <c r="R24" s="244">
        <v>18</v>
      </c>
      <c r="S24" s="247">
        <v>21</v>
      </c>
      <c r="T24" s="246">
        <v>268</v>
      </c>
      <c r="U24" s="244">
        <v>299</v>
      </c>
      <c r="V24" s="244">
        <v>262</v>
      </c>
      <c r="W24" s="247">
        <v>294</v>
      </c>
      <c r="X24" s="246">
        <f t="shared" si="6"/>
        <v>8453</v>
      </c>
      <c r="Y24" s="244">
        <f t="shared" si="6"/>
        <v>9252.6280000000006</v>
      </c>
      <c r="Z24" s="244">
        <f t="shared" si="6"/>
        <v>522.18200000000002</v>
      </c>
      <c r="AA24" s="247">
        <f t="shared" si="6"/>
        <v>414.58299999999997</v>
      </c>
      <c r="AC24" s="235"/>
    </row>
    <row r="25" spans="1:29">
      <c r="A25" s="220"/>
      <c r="B25" s="220"/>
      <c r="C25" s="242" t="s">
        <v>250</v>
      </c>
      <c r="D25" s="243">
        <v>20171</v>
      </c>
      <c r="E25" s="244">
        <v>21305.457999999999</v>
      </c>
      <c r="F25" s="244">
        <v>215.80199999999999</v>
      </c>
      <c r="G25" s="245">
        <v>181.834</v>
      </c>
      <c r="H25" s="246">
        <v>1707</v>
      </c>
      <c r="I25" s="244">
        <v>340</v>
      </c>
      <c r="J25" s="244">
        <v>191</v>
      </c>
      <c r="K25" s="247">
        <v>37</v>
      </c>
      <c r="L25" s="246">
        <v>364</v>
      </c>
      <c r="M25" s="244">
        <v>229</v>
      </c>
      <c r="N25" s="244">
        <v>119</v>
      </c>
      <c r="O25" s="247">
        <v>71</v>
      </c>
      <c r="P25" s="246">
        <v>726</v>
      </c>
      <c r="Q25" s="244">
        <v>545</v>
      </c>
      <c r="R25" s="244">
        <v>506</v>
      </c>
      <c r="S25" s="247">
        <v>300</v>
      </c>
      <c r="T25" s="246">
        <v>481</v>
      </c>
      <c r="U25" s="244">
        <v>727</v>
      </c>
      <c r="V25" s="244">
        <v>473</v>
      </c>
      <c r="W25" s="247">
        <v>716</v>
      </c>
      <c r="X25" s="246">
        <f t="shared" si="6"/>
        <v>23449</v>
      </c>
      <c r="Y25" s="244">
        <f t="shared" si="6"/>
        <v>23146.457999999999</v>
      </c>
      <c r="Z25" s="244">
        <f t="shared" si="6"/>
        <v>1504.8020000000001</v>
      </c>
      <c r="AA25" s="247">
        <f t="shared" si="6"/>
        <v>1305.8340000000001</v>
      </c>
      <c r="AC25" s="235"/>
    </row>
    <row r="26" spans="1:29">
      <c r="A26" s="220"/>
      <c r="B26" s="220"/>
      <c r="C26" s="242" t="s">
        <v>251</v>
      </c>
      <c r="D26" s="243">
        <v>4232</v>
      </c>
      <c r="E26" s="244">
        <v>3656.5160000000001</v>
      </c>
      <c r="F26" s="244">
        <v>29.125</v>
      </c>
      <c r="G26" s="245">
        <v>24.629000000000001</v>
      </c>
      <c r="H26" s="246">
        <v>204</v>
      </c>
      <c r="I26" s="244">
        <v>268</v>
      </c>
      <c r="J26" s="244">
        <v>30</v>
      </c>
      <c r="K26" s="247">
        <v>29</v>
      </c>
      <c r="L26" s="246">
        <v>121</v>
      </c>
      <c r="M26" s="244">
        <v>88</v>
      </c>
      <c r="N26" s="244">
        <v>36</v>
      </c>
      <c r="O26" s="247">
        <v>23</v>
      </c>
      <c r="P26" s="246">
        <v>55</v>
      </c>
      <c r="Q26" s="244">
        <v>65</v>
      </c>
      <c r="R26" s="244">
        <v>35</v>
      </c>
      <c r="S26" s="247">
        <v>38</v>
      </c>
      <c r="T26" s="246">
        <v>93</v>
      </c>
      <c r="U26" s="244">
        <v>141</v>
      </c>
      <c r="V26" s="244">
        <v>82</v>
      </c>
      <c r="W26" s="247">
        <v>125</v>
      </c>
      <c r="X26" s="246">
        <f t="shared" si="6"/>
        <v>4705</v>
      </c>
      <c r="Y26" s="244">
        <f t="shared" si="6"/>
        <v>4218.5159999999996</v>
      </c>
      <c r="Z26" s="244">
        <f t="shared" si="6"/>
        <v>212.125</v>
      </c>
      <c r="AA26" s="247">
        <f t="shared" si="6"/>
        <v>239.62900000000002</v>
      </c>
      <c r="AC26" s="235"/>
    </row>
    <row r="27" spans="1:29" ht="13.5" thickBot="1">
      <c r="A27" s="220"/>
      <c r="B27" s="220"/>
      <c r="C27" s="264" t="s">
        <v>252</v>
      </c>
      <c r="D27" s="265">
        <v>754</v>
      </c>
      <c r="E27" s="266">
        <v>877</v>
      </c>
      <c r="F27" s="266">
        <v>8</v>
      </c>
      <c r="G27" s="267">
        <v>8</v>
      </c>
      <c r="H27" s="268">
        <v>47</v>
      </c>
      <c r="I27" s="266">
        <v>58</v>
      </c>
      <c r="J27" s="266">
        <v>5</v>
      </c>
      <c r="K27" s="269">
        <v>7</v>
      </c>
      <c r="L27" s="268">
        <v>113</v>
      </c>
      <c r="M27" s="266">
        <v>37</v>
      </c>
      <c r="N27" s="266">
        <v>32</v>
      </c>
      <c r="O27" s="269">
        <v>10</v>
      </c>
      <c r="P27" s="268">
        <v>75</v>
      </c>
      <c r="Q27" s="266">
        <v>23</v>
      </c>
      <c r="R27" s="266">
        <v>42</v>
      </c>
      <c r="S27" s="269">
        <v>12</v>
      </c>
      <c r="T27" s="268">
        <v>205</v>
      </c>
      <c r="U27" s="266">
        <v>129</v>
      </c>
      <c r="V27" s="266">
        <v>194</v>
      </c>
      <c r="W27" s="269">
        <v>128</v>
      </c>
      <c r="X27" s="296">
        <f t="shared" si="6"/>
        <v>1194</v>
      </c>
      <c r="Y27" s="290">
        <f t="shared" si="6"/>
        <v>1124</v>
      </c>
      <c r="Z27" s="290">
        <f t="shared" si="6"/>
        <v>281</v>
      </c>
      <c r="AA27" s="297">
        <f t="shared" si="6"/>
        <v>165</v>
      </c>
      <c r="AC27" s="235"/>
    </row>
    <row r="28" spans="1:29" ht="13.5" thickBot="1">
      <c r="A28" s="220"/>
      <c r="B28" s="220"/>
      <c r="C28" s="270" t="s">
        <v>253</v>
      </c>
      <c r="D28" s="271">
        <v>3273</v>
      </c>
      <c r="E28" s="272">
        <v>2754</v>
      </c>
      <c r="F28" s="272">
        <v>30</v>
      </c>
      <c r="G28" s="273">
        <v>25</v>
      </c>
      <c r="H28" s="274">
        <v>219</v>
      </c>
      <c r="I28" s="272">
        <v>112</v>
      </c>
      <c r="J28" s="272">
        <v>25</v>
      </c>
      <c r="K28" s="275">
        <v>12</v>
      </c>
      <c r="L28" s="274">
        <v>175</v>
      </c>
      <c r="M28" s="272">
        <v>127</v>
      </c>
      <c r="N28" s="272">
        <v>47</v>
      </c>
      <c r="O28" s="275">
        <v>34</v>
      </c>
      <c r="P28" s="274">
        <v>74</v>
      </c>
      <c r="Q28" s="272">
        <v>85</v>
      </c>
      <c r="R28" s="272">
        <v>44</v>
      </c>
      <c r="S28" s="275">
        <v>45</v>
      </c>
      <c r="T28" s="274">
        <v>121</v>
      </c>
      <c r="U28" s="272">
        <v>182</v>
      </c>
      <c r="V28" s="272">
        <v>113</v>
      </c>
      <c r="W28" s="275">
        <v>158</v>
      </c>
      <c r="X28" s="274">
        <f t="shared" si="6"/>
        <v>3862</v>
      </c>
      <c r="Y28" s="271">
        <f t="shared" si="6"/>
        <v>3260</v>
      </c>
      <c r="Z28" s="271">
        <f t="shared" si="6"/>
        <v>259</v>
      </c>
      <c r="AA28" s="276">
        <f t="shared" si="6"/>
        <v>274</v>
      </c>
      <c r="AC28" s="235"/>
    </row>
    <row r="29" spans="1:29" ht="14.25" thickTop="1" thickBot="1">
      <c r="A29" s="220"/>
      <c r="B29" s="220"/>
      <c r="C29" s="277" t="s">
        <v>227</v>
      </c>
      <c r="D29" s="278">
        <f t="shared" ref="D29:AA29" si="7">D28+D21+D20+D19+D9</f>
        <v>231164.50799999997</v>
      </c>
      <c r="E29" s="278">
        <f t="shared" si="7"/>
        <v>274672.39099999995</v>
      </c>
      <c r="F29" s="278">
        <f t="shared" si="7"/>
        <v>1687.3320000000001</v>
      </c>
      <c r="G29" s="278">
        <f t="shared" si="7"/>
        <v>1887.9429999999998</v>
      </c>
      <c r="H29" s="278">
        <f t="shared" si="7"/>
        <v>23396.353000000003</v>
      </c>
      <c r="I29" s="278">
        <f t="shared" si="7"/>
        <v>19031.43</v>
      </c>
      <c r="J29" s="278">
        <f t="shared" si="7"/>
        <v>2529.3419999999996</v>
      </c>
      <c r="K29" s="278">
        <f t="shared" si="7"/>
        <v>2297.5619999999999</v>
      </c>
      <c r="L29" s="278">
        <f t="shared" si="7"/>
        <v>8721.625</v>
      </c>
      <c r="M29" s="278">
        <f t="shared" si="7"/>
        <v>7780.0540000000001</v>
      </c>
      <c r="N29" s="278">
        <f t="shared" si="7"/>
        <v>2476.2400000000002</v>
      </c>
      <c r="O29" s="278">
        <f t="shared" si="7"/>
        <v>2206.8140000000003</v>
      </c>
      <c r="P29" s="278">
        <f t="shared" si="7"/>
        <v>3010.1809999999996</v>
      </c>
      <c r="Q29" s="278">
        <f t="shared" si="7"/>
        <v>3142.2430000000004</v>
      </c>
      <c r="R29" s="278">
        <f t="shared" si="7"/>
        <v>1751.8820000000001</v>
      </c>
      <c r="S29" s="278">
        <f t="shared" si="7"/>
        <v>1809.8589999999999</v>
      </c>
      <c r="T29" s="278">
        <f t="shared" si="7"/>
        <v>10116.303999999998</v>
      </c>
      <c r="U29" s="278">
        <f t="shared" si="7"/>
        <v>11497.804</v>
      </c>
      <c r="V29" s="278">
        <f t="shared" si="7"/>
        <v>9551.5159999999996</v>
      </c>
      <c r="W29" s="278">
        <f t="shared" si="7"/>
        <v>11045.453999999998</v>
      </c>
      <c r="X29" s="278">
        <f t="shared" si="7"/>
        <v>276408.97100000002</v>
      </c>
      <c r="Y29" s="278">
        <f t="shared" si="7"/>
        <v>316123.92199999996</v>
      </c>
      <c r="Z29" s="278">
        <f t="shared" si="7"/>
        <v>17996.311999999998</v>
      </c>
      <c r="AA29" s="278">
        <f t="shared" si="7"/>
        <v>19247.631999999998</v>
      </c>
      <c r="AC29" s="235"/>
    </row>
    <row r="30" spans="1:29">
      <c r="A30" s="220"/>
      <c r="B30" s="220"/>
      <c r="C30" s="279"/>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row>
    <row r="32" spans="1:29">
      <c r="E32" s="280"/>
      <c r="F32" s="280"/>
      <c r="G32" s="280"/>
      <c r="H32" s="280"/>
      <c r="I32" s="280"/>
      <c r="J32" s="280"/>
      <c r="K32" s="280"/>
      <c r="L32" s="280"/>
      <c r="M32" s="280"/>
      <c r="N32" s="280"/>
      <c r="O32" s="280"/>
      <c r="P32" s="280"/>
      <c r="Q32" s="280"/>
      <c r="R32" s="280"/>
      <c r="S32" s="280"/>
      <c r="T32" s="280"/>
      <c r="U32" s="280"/>
      <c r="V32" s="280"/>
      <c r="W32" s="280"/>
      <c r="X32" s="280"/>
      <c r="Y32" s="280"/>
      <c r="Z32" s="280"/>
      <c r="AA32" s="280"/>
    </row>
    <row r="33" spans="4:27">
      <c r="L33" s="235"/>
      <c r="M33" s="281"/>
      <c r="N33" s="281"/>
      <c r="O33" s="282"/>
      <c r="Y33" s="235"/>
    </row>
    <row r="34" spans="4:27">
      <c r="D34" s="235"/>
      <c r="E34" s="235"/>
      <c r="F34" s="235"/>
      <c r="G34" s="235"/>
      <c r="H34" s="235"/>
      <c r="I34" s="235"/>
    </row>
    <row r="35" spans="4:27">
      <c r="D35" s="235"/>
      <c r="E35" s="235"/>
      <c r="F35" s="235"/>
      <c r="G35" s="235"/>
      <c r="H35" s="235"/>
      <c r="I35" s="235"/>
    </row>
    <row r="36" spans="4:27">
      <c r="D36" s="235"/>
      <c r="E36" s="235"/>
      <c r="F36" s="235"/>
      <c r="G36" s="235"/>
      <c r="H36" s="235"/>
      <c r="I36" s="235"/>
      <c r="N36" s="282"/>
      <c r="O36" s="280"/>
      <c r="P36" s="282"/>
    </row>
    <row r="37" spans="4:27">
      <c r="D37" s="235"/>
      <c r="E37" s="235"/>
      <c r="F37" s="235"/>
      <c r="G37" s="235"/>
      <c r="H37" s="235"/>
      <c r="I37" s="235"/>
    </row>
    <row r="39" spans="4:27">
      <c r="E39" s="280"/>
      <c r="F39" s="280"/>
      <c r="G39" s="280"/>
      <c r="H39" s="280"/>
      <c r="I39" s="280"/>
      <c r="J39" s="280"/>
      <c r="K39" s="280"/>
      <c r="L39" s="280"/>
      <c r="M39" s="280"/>
      <c r="N39" s="283"/>
      <c r="O39" s="280"/>
      <c r="P39" s="280"/>
      <c r="Q39" s="280"/>
      <c r="R39" s="280"/>
      <c r="S39" s="280"/>
      <c r="T39" s="280"/>
      <c r="U39" s="280"/>
      <c r="V39" s="280"/>
      <c r="W39" s="280"/>
      <c r="X39" s="280"/>
      <c r="Y39" s="280"/>
      <c r="Z39" s="280"/>
      <c r="AA39" s="280"/>
    </row>
    <row r="41" spans="4:27">
      <c r="F41" s="284"/>
      <c r="G41" s="282"/>
      <c r="H41" s="282"/>
      <c r="I41" s="282"/>
      <c r="J41" s="282"/>
      <c r="K41" s="282"/>
      <c r="L41" s="282"/>
      <c r="M41" s="282"/>
      <c r="N41" s="282"/>
      <c r="O41" s="282"/>
      <c r="P41" s="282"/>
      <c r="Q41" s="282"/>
      <c r="R41" s="282"/>
      <c r="S41" s="282"/>
      <c r="T41" s="282"/>
      <c r="U41" s="282"/>
      <c r="V41" s="282"/>
      <c r="W41" s="282"/>
      <c r="X41" s="282"/>
      <c r="Y41" s="282"/>
      <c r="Z41" s="282"/>
    </row>
  </sheetData>
  <mergeCells count="24">
    <mergeCell ref="C6:C8"/>
    <mergeCell ref="D6:G6"/>
    <mergeCell ref="H6:K6"/>
    <mergeCell ref="L6:O6"/>
    <mergeCell ref="P6:S6"/>
    <mergeCell ref="D7:E7"/>
    <mergeCell ref="F7:G7"/>
    <mergeCell ref="H7:I7"/>
    <mergeCell ref="Z1:AA1"/>
    <mergeCell ref="C3:AA3"/>
    <mergeCell ref="F4:G4"/>
    <mergeCell ref="F5:G5"/>
    <mergeCell ref="Y5:AA5"/>
    <mergeCell ref="Z7:AA7"/>
    <mergeCell ref="T6:W6"/>
    <mergeCell ref="X6:AA6"/>
    <mergeCell ref="J7:K7"/>
    <mergeCell ref="L7:M7"/>
    <mergeCell ref="T7:U7"/>
    <mergeCell ref="V7:W7"/>
    <mergeCell ref="X7:Y7"/>
    <mergeCell ref="N7:O7"/>
    <mergeCell ref="P7:Q7"/>
    <mergeCell ref="R7:S7"/>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K36"/>
  <sheetViews>
    <sheetView showGridLines="0" workbookViewId="0">
      <selection activeCell="C3" sqref="C3:S3"/>
    </sheetView>
  </sheetViews>
  <sheetFormatPr defaultRowHeight="12.75"/>
  <cols>
    <col min="1" max="1" width="8" style="221" customWidth="1"/>
    <col min="2" max="2" width="13.140625" style="221" hidden="1" customWidth="1"/>
    <col min="3" max="3" width="26" style="221" customWidth="1"/>
    <col min="4" max="19" width="8.42578125" style="221" bestFit="1" customWidth="1"/>
    <col min="20" max="21" width="9.140625" style="220"/>
    <col min="22" max="22" width="9.140625" style="221"/>
    <col min="23" max="23" width="11.5703125" style="221" bestFit="1" customWidth="1"/>
    <col min="24" max="26" width="9.140625" style="221"/>
    <col min="27" max="27" width="10.5703125" style="221" bestFit="1" customWidth="1"/>
    <col min="28" max="30" width="9.140625" style="221"/>
    <col min="31" max="31" width="10.5703125" style="221" bestFit="1" customWidth="1"/>
    <col min="32" max="16384" width="9.140625" style="221"/>
  </cols>
  <sheetData>
    <row r="1" spans="1:37" s="220" customFormat="1">
      <c r="D1" s="298"/>
      <c r="E1" s="298"/>
      <c r="F1" s="298"/>
      <c r="G1" s="298"/>
      <c r="H1" s="298"/>
      <c r="I1" s="298"/>
      <c r="J1" s="298"/>
      <c r="K1" s="298"/>
      <c r="L1" s="298"/>
      <c r="M1" s="298"/>
      <c r="N1" s="298"/>
      <c r="O1" s="298"/>
      <c r="R1" s="1278" t="s">
        <v>259</v>
      </c>
      <c r="S1" s="1278"/>
    </row>
    <row r="2" spans="1:37" s="220" customFormat="1" ht="15" customHeight="1">
      <c r="B2" s="220" t="s">
        <v>220</v>
      </c>
    </row>
    <row r="3" spans="1:37" ht="14.25">
      <c r="C3" s="1279" t="s">
        <v>255</v>
      </c>
      <c r="D3" s="1279"/>
      <c r="E3" s="1279"/>
      <c r="F3" s="1279"/>
      <c r="G3" s="1279"/>
      <c r="H3" s="1279"/>
      <c r="I3" s="1279"/>
      <c r="J3" s="1279"/>
      <c r="K3" s="1279"/>
      <c r="L3" s="1279"/>
      <c r="M3" s="1279"/>
      <c r="N3" s="1279"/>
      <c r="O3" s="1279"/>
      <c r="P3" s="1279"/>
      <c r="Q3" s="1279"/>
      <c r="R3" s="1279"/>
      <c r="S3" s="1279"/>
    </row>
    <row r="4" spans="1:37">
      <c r="A4" s="220"/>
      <c r="B4" s="220"/>
      <c r="C4" s="220"/>
      <c r="D4" s="220"/>
      <c r="E4" s="220"/>
      <c r="F4" s="1280"/>
      <c r="G4" s="1280"/>
      <c r="H4" s="220"/>
      <c r="I4" s="220"/>
      <c r="J4" s="220"/>
      <c r="K4" s="220"/>
      <c r="L4" s="220"/>
      <c r="M4" s="220"/>
      <c r="N4" s="220"/>
      <c r="O4" s="220"/>
      <c r="P4" s="220"/>
      <c r="Q4" s="220"/>
      <c r="R4" s="220"/>
      <c r="S4" s="220"/>
    </row>
    <row r="5" spans="1:37" ht="13.5" customHeight="1" thickBot="1">
      <c r="A5" s="220"/>
      <c r="B5" s="220"/>
      <c r="C5" s="220"/>
      <c r="D5" s="220"/>
      <c r="E5" s="220"/>
      <c r="F5" s="1280"/>
      <c r="G5" s="1280"/>
      <c r="H5" s="220"/>
      <c r="I5" s="220"/>
      <c r="J5" s="220"/>
      <c r="K5" s="220"/>
      <c r="L5" s="220"/>
      <c r="M5" s="220"/>
      <c r="N5" s="220"/>
      <c r="O5" s="220"/>
      <c r="P5" s="220"/>
      <c r="Q5" s="1281" t="s">
        <v>37</v>
      </c>
      <c r="R5" s="1281"/>
      <c r="S5" s="1281"/>
    </row>
    <row r="6" spans="1:37" ht="13.5" customHeight="1" thickBot="1">
      <c r="A6" s="220"/>
      <c r="B6" s="220"/>
      <c r="C6" s="1285"/>
      <c r="D6" s="1274" t="s">
        <v>256</v>
      </c>
      <c r="E6" s="1275"/>
      <c r="F6" s="1275"/>
      <c r="G6" s="1276"/>
      <c r="H6" s="1274" t="s">
        <v>257</v>
      </c>
      <c r="I6" s="1275"/>
      <c r="J6" s="1275"/>
      <c r="K6" s="1276"/>
      <c r="L6" s="1274" t="s">
        <v>258</v>
      </c>
      <c r="M6" s="1275"/>
      <c r="N6" s="1275"/>
      <c r="O6" s="1276"/>
      <c r="P6" s="1274" t="s">
        <v>227</v>
      </c>
      <c r="Q6" s="1275"/>
      <c r="R6" s="1275"/>
      <c r="S6" s="1276"/>
    </row>
    <row r="7" spans="1:37" ht="42" customHeight="1" thickBot="1">
      <c r="A7" s="220"/>
      <c r="B7" s="220"/>
      <c r="C7" s="1286"/>
      <c r="D7" s="1277" t="s">
        <v>230</v>
      </c>
      <c r="E7" s="1272"/>
      <c r="F7" s="1272" t="s">
        <v>229</v>
      </c>
      <c r="G7" s="1273"/>
      <c r="H7" s="1277" t="s">
        <v>230</v>
      </c>
      <c r="I7" s="1272"/>
      <c r="J7" s="1272" t="s">
        <v>229</v>
      </c>
      <c r="K7" s="1273"/>
      <c r="L7" s="1277" t="s">
        <v>230</v>
      </c>
      <c r="M7" s="1272"/>
      <c r="N7" s="1272" t="s">
        <v>229</v>
      </c>
      <c r="O7" s="1273"/>
      <c r="P7" s="1277" t="s">
        <v>230</v>
      </c>
      <c r="Q7" s="1272"/>
      <c r="R7" s="1272" t="s">
        <v>229</v>
      </c>
      <c r="S7" s="1273"/>
    </row>
    <row r="8" spans="1:37" s="228" customFormat="1" ht="13.5" thickBot="1">
      <c r="A8" s="222"/>
      <c r="B8" s="222"/>
      <c r="C8" s="1287"/>
      <c r="D8" s="299" t="s">
        <v>231</v>
      </c>
      <c r="E8" s="300" t="s">
        <v>232</v>
      </c>
      <c r="F8" s="300" t="s">
        <v>231</v>
      </c>
      <c r="G8" s="300" t="s">
        <v>232</v>
      </c>
      <c r="H8" s="299" t="s">
        <v>231</v>
      </c>
      <c r="I8" s="300" t="s">
        <v>232</v>
      </c>
      <c r="J8" s="300" t="s">
        <v>231</v>
      </c>
      <c r="K8" s="300" t="s">
        <v>232</v>
      </c>
      <c r="L8" s="301" t="s">
        <v>231</v>
      </c>
      <c r="M8" s="300" t="s">
        <v>232</v>
      </c>
      <c r="N8" s="300" t="s">
        <v>231</v>
      </c>
      <c r="O8" s="300" t="s">
        <v>232</v>
      </c>
      <c r="P8" s="299" t="s">
        <v>231</v>
      </c>
      <c r="Q8" s="300" t="s">
        <v>232</v>
      </c>
      <c r="R8" s="300" t="s">
        <v>231</v>
      </c>
      <c r="S8" s="300" t="s">
        <v>232</v>
      </c>
      <c r="T8" s="222"/>
      <c r="U8" s="222"/>
    </row>
    <row r="9" spans="1:37" ht="26.25" thickBot="1">
      <c r="A9" s="220"/>
      <c r="B9" s="220"/>
      <c r="C9" s="229" t="s">
        <v>234</v>
      </c>
      <c r="D9" s="230">
        <f t="shared" ref="D9:S9" si="0">D10+D11+D12+D13+D14+D15+D16+D17</f>
        <v>49458</v>
      </c>
      <c r="E9" s="231">
        <f t="shared" si="0"/>
        <v>51979</v>
      </c>
      <c r="F9" s="231">
        <f t="shared" si="0"/>
        <v>6033</v>
      </c>
      <c r="G9" s="232">
        <f t="shared" si="0"/>
        <v>6013</v>
      </c>
      <c r="H9" s="230">
        <f t="shared" si="0"/>
        <v>36604</v>
      </c>
      <c r="I9" s="231">
        <f t="shared" si="0"/>
        <v>36233</v>
      </c>
      <c r="J9" s="231">
        <f t="shared" si="0"/>
        <v>2650</v>
      </c>
      <c r="K9" s="232">
        <f t="shared" si="0"/>
        <v>3194</v>
      </c>
      <c r="L9" s="230">
        <f t="shared" si="0"/>
        <v>44164</v>
      </c>
      <c r="M9" s="231">
        <f t="shared" si="0"/>
        <v>53061</v>
      </c>
      <c r="N9" s="231">
        <f t="shared" si="0"/>
        <v>3456</v>
      </c>
      <c r="O9" s="232">
        <f t="shared" si="0"/>
        <v>4021</v>
      </c>
      <c r="P9" s="230">
        <f t="shared" si="0"/>
        <v>130226</v>
      </c>
      <c r="Q9" s="231">
        <f t="shared" si="0"/>
        <v>141273</v>
      </c>
      <c r="R9" s="231">
        <f t="shared" si="0"/>
        <v>12139</v>
      </c>
      <c r="S9" s="234">
        <f t="shared" si="0"/>
        <v>13228</v>
      </c>
      <c r="W9" s="235"/>
      <c r="X9" s="235"/>
      <c r="Y9" s="235"/>
      <c r="Z9" s="235"/>
      <c r="AA9" s="235"/>
      <c r="AB9" s="235"/>
      <c r="AC9" s="235"/>
      <c r="AD9" s="235"/>
      <c r="AE9" s="235"/>
      <c r="AF9" s="235"/>
      <c r="AG9" s="235"/>
      <c r="AH9" s="235"/>
      <c r="AI9" s="235"/>
      <c r="AJ9" s="235"/>
      <c r="AK9" s="235"/>
    </row>
    <row r="10" spans="1:37" ht="25.5">
      <c r="A10" s="220"/>
      <c r="B10" s="220"/>
      <c r="C10" s="236" t="s">
        <v>235</v>
      </c>
      <c r="D10" s="302">
        <v>1342</v>
      </c>
      <c r="E10" s="303">
        <v>1174</v>
      </c>
      <c r="F10" s="303">
        <v>311</v>
      </c>
      <c r="G10" s="304">
        <v>249</v>
      </c>
      <c r="H10" s="302">
        <v>1658</v>
      </c>
      <c r="I10" s="303">
        <v>1275</v>
      </c>
      <c r="J10" s="303">
        <v>143</v>
      </c>
      <c r="K10" s="304">
        <v>125</v>
      </c>
      <c r="L10" s="305">
        <v>1254</v>
      </c>
      <c r="M10" s="303">
        <v>1879</v>
      </c>
      <c r="N10" s="303">
        <v>107</v>
      </c>
      <c r="O10" s="306">
        <v>215</v>
      </c>
      <c r="P10" s="307">
        <f>D10+H10+L10</f>
        <v>4254</v>
      </c>
      <c r="Q10" s="303">
        <f>E10+I10+M10</f>
        <v>4328</v>
      </c>
      <c r="R10" s="303">
        <f>F10+J10+N10</f>
        <v>561</v>
      </c>
      <c r="S10" s="308">
        <f>G10+K10+O10</f>
        <v>589</v>
      </c>
      <c r="W10" s="235"/>
      <c r="X10" s="235"/>
      <c r="Y10" s="235"/>
      <c r="Z10" s="235"/>
      <c r="AA10" s="235"/>
      <c r="AB10" s="235"/>
      <c r="AC10" s="235"/>
      <c r="AD10" s="235"/>
      <c r="AE10" s="235"/>
      <c r="AF10" s="235"/>
      <c r="AG10" s="235"/>
      <c r="AH10" s="235"/>
      <c r="AI10" s="235"/>
      <c r="AJ10" s="235"/>
      <c r="AK10" s="235"/>
    </row>
    <row r="11" spans="1:37">
      <c r="A11" s="220"/>
      <c r="B11" s="220"/>
      <c r="C11" s="242" t="s">
        <v>236</v>
      </c>
      <c r="D11" s="309">
        <v>17211</v>
      </c>
      <c r="E11" s="310">
        <v>16654</v>
      </c>
      <c r="F11" s="310">
        <v>3146</v>
      </c>
      <c r="G11" s="311">
        <v>3039</v>
      </c>
      <c r="H11" s="309">
        <v>11430</v>
      </c>
      <c r="I11" s="310">
        <v>10736</v>
      </c>
      <c r="J11" s="310">
        <v>1132</v>
      </c>
      <c r="K11" s="311">
        <v>1209</v>
      </c>
      <c r="L11" s="312">
        <v>19813</v>
      </c>
      <c r="M11" s="310">
        <v>22559</v>
      </c>
      <c r="N11" s="310">
        <v>1856</v>
      </c>
      <c r="O11" s="313">
        <v>2074</v>
      </c>
      <c r="P11" s="307">
        <f t="shared" ref="P11:S17" si="1">D11+H11+L11</f>
        <v>48454</v>
      </c>
      <c r="Q11" s="303">
        <f t="shared" si="1"/>
        <v>49949</v>
      </c>
      <c r="R11" s="303">
        <f t="shared" si="1"/>
        <v>6134</v>
      </c>
      <c r="S11" s="308">
        <f t="shared" si="1"/>
        <v>6322</v>
      </c>
      <c r="W11" s="235"/>
      <c r="X11" s="235"/>
      <c r="Y11" s="235"/>
      <c r="Z11" s="235"/>
      <c r="AA11" s="235"/>
      <c r="AB11" s="235"/>
      <c r="AC11" s="235"/>
      <c r="AD11" s="235"/>
      <c r="AE11" s="235"/>
      <c r="AF11" s="235"/>
      <c r="AG11" s="235"/>
      <c r="AH11" s="235"/>
      <c r="AI11" s="235"/>
      <c r="AJ11" s="235"/>
      <c r="AK11" s="235"/>
    </row>
    <row r="12" spans="1:37">
      <c r="A12" s="220"/>
      <c r="B12" s="220"/>
      <c r="C12" s="242" t="s">
        <v>237</v>
      </c>
      <c r="D12" s="309">
        <v>6099</v>
      </c>
      <c r="E12" s="310">
        <v>7178</v>
      </c>
      <c r="F12" s="310">
        <v>230</v>
      </c>
      <c r="G12" s="311">
        <v>320</v>
      </c>
      <c r="H12" s="309">
        <v>4369</v>
      </c>
      <c r="I12" s="310">
        <v>4495</v>
      </c>
      <c r="J12" s="310">
        <v>391</v>
      </c>
      <c r="K12" s="311">
        <v>477</v>
      </c>
      <c r="L12" s="312">
        <v>3658</v>
      </c>
      <c r="M12" s="310">
        <v>3751</v>
      </c>
      <c r="N12" s="310">
        <v>148</v>
      </c>
      <c r="O12" s="313">
        <v>181</v>
      </c>
      <c r="P12" s="307">
        <f t="shared" si="1"/>
        <v>14126</v>
      </c>
      <c r="Q12" s="303">
        <f t="shared" si="1"/>
        <v>15424</v>
      </c>
      <c r="R12" s="303">
        <f t="shared" si="1"/>
        <v>769</v>
      </c>
      <c r="S12" s="308">
        <f t="shared" si="1"/>
        <v>978</v>
      </c>
      <c r="W12" s="235"/>
      <c r="X12" s="235"/>
      <c r="Y12" s="235"/>
      <c r="Z12" s="235"/>
      <c r="AA12" s="235"/>
      <c r="AB12" s="235"/>
      <c r="AC12" s="235"/>
      <c r="AD12" s="235"/>
      <c r="AE12" s="235"/>
      <c r="AF12" s="235"/>
      <c r="AG12" s="235"/>
      <c r="AH12" s="235"/>
      <c r="AI12" s="235"/>
      <c r="AJ12" s="235"/>
      <c r="AK12" s="235"/>
    </row>
    <row r="13" spans="1:37">
      <c r="A13" s="220"/>
      <c r="B13" s="220"/>
      <c r="C13" s="242" t="s">
        <v>238</v>
      </c>
      <c r="D13" s="309">
        <v>16499</v>
      </c>
      <c r="E13" s="310">
        <v>16820</v>
      </c>
      <c r="F13" s="310">
        <v>1564</v>
      </c>
      <c r="G13" s="311">
        <v>1435</v>
      </c>
      <c r="H13" s="309">
        <v>12225</v>
      </c>
      <c r="I13" s="310">
        <v>12117</v>
      </c>
      <c r="J13" s="310">
        <v>720</v>
      </c>
      <c r="K13" s="311">
        <v>875</v>
      </c>
      <c r="L13" s="312">
        <v>12291</v>
      </c>
      <c r="M13" s="310">
        <v>15814</v>
      </c>
      <c r="N13" s="310">
        <v>718</v>
      </c>
      <c r="O13" s="313">
        <v>854</v>
      </c>
      <c r="P13" s="307">
        <f t="shared" si="1"/>
        <v>41015</v>
      </c>
      <c r="Q13" s="303">
        <f t="shared" si="1"/>
        <v>44751</v>
      </c>
      <c r="R13" s="303">
        <f t="shared" si="1"/>
        <v>3002</v>
      </c>
      <c r="S13" s="308">
        <f t="shared" si="1"/>
        <v>3164</v>
      </c>
      <c r="W13" s="235"/>
      <c r="X13" s="235"/>
      <c r="Y13" s="235"/>
      <c r="Z13" s="235"/>
      <c r="AA13" s="235"/>
      <c r="AB13" s="235"/>
      <c r="AC13" s="235"/>
      <c r="AD13" s="235"/>
      <c r="AE13" s="235"/>
      <c r="AF13" s="235"/>
      <c r="AG13" s="235"/>
      <c r="AH13" s="235"/>
      <c r="AI13" s="235"/>
      <c r="AJ13" s="235"/>
      <c r="AK13" s="235"/>
    </row>
    <row r="14" spans="1:37">
      <c r="A14" s="220"/>
      <c r="B14" s="220"/>
      <c r="C14" s="242" t="s">
        <v>239</v>
      </c>
      <c r="D14" s="309">
        <v>998</v>
      </c>
      <c r="E14" s="310">
        <v>898</v>
      </c>
      <c r="F14" s="310">
        <v>146</v>
      </c>
      <c r="G14" s="311">
        <v>161</v>
      </c>
      <c r="H14" s="309">
        <v>1243</v>
      </c>
      <c r="I14" s="310">
        <v>1113</v>
      </c>
      <c r="J14" s="310">
        <v>73</v>
      </c>
      <c r="K14" s="311">
        <v>75</v>
      </c>
      <c r="L14" s="312">
        <v>1554</v>
      </c>
      <c r="M14" s="310">
        <v>1687</v>
      </c>
      <c r="N14" s="310">
        <v>266</v>
      </c>
      <c r="O14" s="313">
        <v>200</v>
      </c>
      <c r="P14" s="307">
        <f t="shared" si="1"/>
        <v>3795</v>
      </c>
      <c r="Q14" s="303">
        <f t="shared" si="1"/>
        <v>3698</v>
      </c>
      <c r="R14" s="303">
        <f t="shared" si="1"/>
        <v>485</v>
      </c>
      <c r="S14" s="308">
        <f t="shared" si="1"/>
        <v>436</v>
      </c>
      <c r="W14" s="235"/>
      <c r="X14" s="235"/>
      <c r="Y14" s="235"/>
      <c r="Z14" s="235"/>
      <c r="AA14" s="235"/>
      <c r="AB14" s="235"/>
      <c r="AC14" s="235"/>
      <c r="AD14" s="235"/>
      <c r="AE14" s="235"/>
      <c r="AF14" s="235"/>
      <c r="AG14" s="235"/>
      <c r="AH14" s="235"/>
      <c r="AI14" s="235"/>
      <c r="AJ14" s="235"/>
      <c r="AK14" s="235"/>
    </row>
    <row r="15" spans="1:37" ht="25.5">
      <c r="A15" s="220"/>
      <c r="B15" s="220"/>
      <c r="C15" s="242" t="s">
        <v>240</v>
      </c>
      <c r="D15" s="309">
        <v>3181</v>
      </c>
      <c r="E15" s="310">
        <v>4585</v>
      </c>
      <c r="F15" s="310">
        <v>303</v>
      </c>
      <c r="G15" s="311">
        <v>252</v>
      </c>
      <c r="H15" s="309">
        <v>2693</v>
      </c>
      <c r="I15" s="310">
        <v>2667</v>
      </c>
      <c r="J15" s="310">
        <v>97</v>
      </c>
      <c r="K15" s="311">
        <v>181</v>
      </c>
      <c r="L15" s="312">
        <v>2064</v>
      </c>
      <c r="M15" s="310">
        <v>3607</v>
      </c>
      <c r="N15" s="310">
        <v>150</v>
      </c>
      <c r="O15" s="313">
        <v>214</v>
      </c>
      <c r="P15" s="307">
        <f t="shared" si="1"/>
        <v>7938</v>
      </c>
      <c r="Q15" s="303">
        <f t="shared" si="1"/>
        <v>10859</v>
      </c>
      <c r="R15" s="303">
        <f t="shared" si="1"/>
        <v>550</v>
      </c>
      <c r="S15" s="308">
        <f t="shared" si="1"/>
        <v>647</v>
      </c>
      <c r="W15" s="235"/>
      <c r="X15" s="235"/>
      <c r="Y15" s="235"/>
      <c r="Z15" s="235"/>
      <c r="AA15" s="235"/>
      <c r="AB15" s="235"/>
      <c r="AC15" s="235"/>
      <c r="AD15" s="235"/>
      <c r="AE15" s="235"/>
      <c r="AF15" s="235"/>
      <c r="AG15" s="235"/>
      <c r="AH15" s="235"/>
      <c r="AI15" s="235"/>
      <c r="AJ15" s="235"/>
      <c r="AK15" s="235"/>
    </row>
    <row r="16" spans="1:37" ht="38.25">
      <c r="A16" s="220"/>
      <c r="B16" s="220"/>
      <c r="C16" s="242" t="s">
        <v>241</v>
      </c>
      <c r="D16" s="309">
        <v>2916</v>
      </c>
      <c r="E16" s="310">
        <v>3624</v>
      </c>
      <c r="F16" s="310">
        <v>228</v>
      </c>
      <c r="G16" s="311">
        <v>443</v>
      </c>
      <c r="H16" s="309">
        <v>1702</v>
      </c>
      <c r="I16" s="310">
        <v>2483</v>
      </c>
      <c r="J16" s="310">
        <v>58</v>
      </c>
      <c r="K16" s="311">
        <v>196</v>
      </c>
      <c r="L16" s="312">
        <v>2473</v>
      </c>
      <c r="M16" s="310">
        <v>2109</v>
      </c>
      <c r="N16" s="310">
        <v>127</v>
      </c>
      <c r="O16" s="313">
        <v>195</v>
      </c>
      <c r="P16" s="307">
        <f t="shared" si="1"/>
        <v>7091</v>
      </c>
      <c r="Q16" s="303">
        <f t="shared" si="1"/>
        <v>8216</v>
      </c>
      <c r="R16" s="303">
        <f t="shared" si="1"/>
        <v>413</v>
      </c>
      <c r="S16" s="308">
        <f t="shared" si="1"/>
        <v>834</v>
      </c>
      <c r="W16" s="235"/>
      <c r="X16" s="235"/>
      <c r="Y16" s="235"/>
      <c r="Z16" s="235"/>
      <c r="AA16" s="235"/>
      <c r="AB16" s="235"/>
      <c r="AC16" s="235"/>
      <c r="AD16" s="235"/>
      <c r="AE16" s="235"/>
      <c r="AF16" s="235"/>
      <c r="AG16" s="235"/>
      <c r="AH16" s="235"/>
      <c r="AI16" s="235"/>
      <c r="AJ16" s="235"/>
      <c r="AK16" s="235"/>
    </row>
    <row r="17" spans="1:37" ht="13.5" thickBot="1">
      <c r="A17" s="220"/>
      <c r="B17" s="220"/>
      <c r="C17" s="242" t="s">
        <v>242</v>
      </c>
      <c r="D17" s="309">
        <v>1212</v>
      </c>
      <c r="E17" s="310">
        <v>1046</v>
      </c>
      <c r="F17" s="310">
        <v>105</v>
      </c>
      <c r="G17" s="311">
        <v>114</v>
      </c>
      <c r="H17" s="309">
        <v>1284</v>
      </c>
      <c r="I17" s="310">
        <v>1347</v>
      </c>
      <c r="J17" s="310">
        <v>36</v>
      </c>
      <c r="K17" s="311">
        <v>56</v>
      </c>
      <c r="L17" s="312">
        <v>1057</v>
      </c>
      <c r="M17" s="310">
        <v>1655</v>
      </c>
      <c r="N17" s="310">
        <v>84</v>
      </c>
      <c r="O17" s="313">
        <v>88</v>
      </c>
      <c r="P17" s="307">
        <f>D17+H17+L17</f>
        <v>3553</v>
      </c>
      <c r="Q17" s="303">
        <f>E17+I17+M17</f>
        <v>4048</v>
      </c>
      <c r="R17" s="303">
        <f>F17+J17+N17</f>
        <v>225</v>
      </c>
      <c r="S17" s="308">
        <f t="shared" si="1"/>
        <v>258</v>
      </c>
      <c r="W17" s="235"/>
      <c r="X17" s="235"/>
      <c r="Y17" s="235"/>
      <c r="Z17" s="235"/>
      <c r="AA17" s="235"/>
      <c r="AB17" s="235"/>
      <c r="AC17" s="235"/>
      <c r="AD17" s="235"/>
      <c r="AE17" s="235"/>
      <c r="AF17" s="235"/>
      <c r="AG17" s="235"/>
      <c r="AH17" s="235"/>
      <c r="AI17" s="235"/>
      <c r="AJ17" s="235"/>
      <c r="AK17" s="235"/>
    </row>
    <row r="18" spans="1:37" ht="26.25" thickBot="1">
      <c r="A18" s="220"/>
      <c r="B18" s="220"/>
      <c r="C18" s="229" t="s">
        <v>243</v>
      </c>
      <c r="D18" s="326">
        <f>D19+D20</f>
        <v>19373</v>
      </c>
      <c r="E18" s="326">
        <f t="shared" ref="E18:S18" si="2">E19+E20</f>
        <v>34869</v>
      </c>
      <c r="F18" s="326">
        <f t="shared" si="2"/>
        <v>208</v>
      </c>
      <c r="G18" s="326">
        <f t="shared" si="2"/>
        <v>69</v>
      </c>
      <c r="H18" s="326">
        <f t="shared" si="2"/>
        <v>14650</v>
      </c>
      <c r="I18" s="326">
        <f t="shared" si="2"/>
        <v>14834</v>
      </c>
      <c r="J18" s="326">
        <f t="shared" si="2"/>
        <v>63.12</v>
      </c>
      <c r="K18" s="326">
        <v>128</v>
      </c>
      <c r="L18" s="326">
        <f t="shared" si="2"/>
        <v>30482</v>
      </c>
      <c r="M18" s="326">
        <f t="shared" si="2"/>
        <v>38620</v>
      </c>
      <c r="N18" s="326">
        <f t="shared" si="2"/>
        <v>208</v>
      </c>
      <c r="O18" s="326">
        <f t="shared" si="2"/>
        <v>343</v>
      </c>
      <c r="P18" s="326">
        <f t="shared" si="2"/>
        <v>64505</v>
      </c>
      <c r="Q18" s="326">
        <f t="shared" si="2"/>
        <v>88323</v>
      </c>
      <c r="R18" s="326">
        <f t="shared" si="2"/>
        <v>479.12</v>
      </c>
      <c r="S18" s="326">
        <f t="shared" si="2"/>
        <v>528</v>
      </c>
      <c r="W18" s="235"/>
      <c r="X18" s="235"/>
      <c r="Y18" s="235"/>
      <c r="Z18" s="235"/>
      <c r="AA18" s="235"/>
      <c r="AB18" s="235"/>
      <c r="AC18" s="235"/>
      <c r="AD18" s="235"/>
      <c r="AE18" s="235"/>
      <c r="AF18" s="235"/>
      <c r="AG18" s="235"/>
      <c r="AH18" s="235"/>
      <c r="AI18" s="235"/>
      <c r="AJ18" s="235"/>
      <c r="AK18" s="235"/>
    </row>
    <row r="19" spans="1:37">
      <c r="A19" s="220"/>
      <c r="B19" s="220"/>
      <c r="C19" s="236" t="s">
        <v>244</v>
      </c>
      <c r="D19" s="302">
        <v>18004</v>
      </c>
      <c r="E19" s="303">
        <v>27902</v>
      </c>
      <c r="F19" s="303">
        <v>25</v>
      </c>
      <c r="G19" s="304">
        <v>66</v>
      </c>
      <c r="H19" s="302">
        <v>3679</v>
      </c>
      <c r="I19" s="303">
        <v>4627</v>
      </c>
      <c r="J19" s="303">
        <v>63</v>
      </c>
      <c r="K19" s="304">
        <v>115</v>
      </c>
      <c r="L19" s="305">
        <v>30156</v>
      </c>
      <c r="M19" s="303">
        <v>38217</v>
      </c>
      <c r="N19" s="303">
        <v>208</v>
      </c>
      <c r="O19" s="306">
        <v>343</v>
      </c>
      <c r="P19" s="307">
        <f t="shared" ref="P19:S20" si="3">D19+H19+L19</f>
        <v>51839</v>
      </c>
      <c r="Q19" s="303">
        <f t="shared" si="3"/>
        <v>70746</v>
      </c>
      <c r="R19" s="303">
        <f t="shared" si="3"/>
        <v>296</v>
      </c>
      <c r="S19" s="308">
        <f t="shared" si="3"/>
        <v>524</v>
      </c>
      <c r="W19" s="235"/>
      <c r="X19" s="235"/>
      <c r="Y19" s="235"/>
      <c r="Z19" s="235"/>
      <c r="AA19" s="235"/>
      <c r="AB19" s="235"/>
      <c r="AC19" s="235"/>
      <c r="AD19" s="235"/>
      <c r="AE19" s="235"/>
      <c r="AF19" s="235"/>
      <c r="AG19" s="235"/>
      <c r="AH19" s="235"/>
      <c r="AI19" s="235"/>
      <c r="AJ19" s="235"/>
      <c r="AK19" s="235"/>
    </row>
    <row r="20" spans="1:37" ht="13.5" thickBot="1">
      <c r="A20" s="220"/>
      <c r="B20" s="220"/>
      <c r="C20" s="242" t="s">
        <v>245</v>
      </c>
      <c r="D20" s="309">
        <v>1369</v>
      </c>
      <c r="E20" s="310">
        <v>6967</v>
      </c>
      <c r="F20" s="310">
        <v>183</v>
      </c>
      <c r="G20" s="311">
        <v>3</v>
      </c>
      <c r="H20" s="309">
        <v>10971</v>
      </c>
      <c r="I20" s="310">
        <v>10207</v>
      </c>
      <c r="J20" s="310">
        <v>0.12</v>
      </c>
      <c r="K20" s="311">
        <v>1</v>
      </c>
      <c r="L20" s="312">
        <v>326</v>
      </c>
      <c r="M20" s="310">
        <v>403</v>
      </c>
      <c r="N20" s="310">
        <v>0</v>
      </c>
      <c r="O20" s="313">
        <v>0</v>
      </c>
      <c r="P20" s="307">
        <f t="shared" si="3"/>
        <v>12666</v>
      </c>
      <c r="Q20" s="303">
        <f t="shared" si="3"/>
        <v>17577</v>
      </c>
      <c r="R20" s="303">
        <f t="shared" si="3"/>
        <v>183.12</v>
      </c>
      <c r="S20" s="308">
        <f t="shared" si="3"/>
        <v>4</v>
      </c>
      <c r="W20" s="235"/>
      <c r="X20" s="235"/>
      <c r="Y20" s="235"/>
      <c r="Z20" s="235"/>
      <c r="AA20" s="235"/>
      <c r="AB20" s="235"/>
      <c r="AC20" s="235"/>
      <c r="AD20" s="235"/>
      <c r="AE20" s="235"/>
      <c r="AF20" s="235"/>
      <c r="AG20" s="235"/>
      <c r="AH20" s="235"/>
      <c r="AI20" s="235"/>
      <c r="AJ20" s="235"/>
      <c r="AK20" s="235"/>
    </row>
    <row r="21" spans="1:37" ht="13.5" thickBot="1">
      <c r="A21" s="220"/>
      <c r="B21" s="220"/>
      <c r="C21" s="229" t="s">
        <v>246</v>
      </c>
      <c r="D21" s="233">
        <f>D22+D23+D24+D25+D26+D27</f>
        <v>49079</v>
      </c>
      <c r="E21" s="231">
        <f t="shared" ref="E21:S21" si="4">E22+E23+E24+E25+E26+E27</f>
        <v>53035</v>
      </c>
      <c r="F21" s="231">
        <f t="shared" si="4"/>
        <v>3794</v>
      </c>
      <c r="G21" s="293">
        <f t="shared" si="4"/>
        <v>3537</v>
      </c>
      <c r="H21" s="233">
        <f t="shared" si="4"/>
        <v>24721</v>
      </c>
      <c r="I21" s="231">
        <f t="shared" si="4"/>
        <v>25330</v>
      </c>
      <c r="J21" s="231">
        <f t="shared" si="4"/>
        <v>1046.0030000000002</v>
      </c>
      <c r="K21" s="293">
        <f t="shared" si="4"/>
        <v>1208</v>
      </c>
      <c r="L21" s="232">
        <f t="shared" si="4"/>
        <v>4016</v>
      </c>
      <c r="M21" s="231">
        <f t="shared" si="4"/>
        <v>4903</v>
      </c>
      <c r="N21" s="231">
        <f t="shared" si="4"/>
        <v>279.00099999999998</v>
      </c>
      <c r="O21" s="292">
        <f t="shared" si="4"/>
        <v>472</v>
      </c>
      <c r="P21" s="230">
        <f t="shared" si="4"/>
        <v>77816</v>
      </c>
      <c r="Q21" s="231">
        <f t="shared" si="4"/>
        <v>83268</v>
      </c>
      <c r="R21" s="231">
        <f t="shared" si="4"/>
        <v>5119.0039999999999</v>
      </c>
      <c r="S21" s="234">
        <f t="shared" si="4"/>
        <v>5217</v>
      </c>
      <c r="W21" s="235"/>
      <c r="X21" s="235"/>
      <c r="Y21" s="235"/>
      <c r="Z21" s="235"/>
      <c r="AA21" s="235"/>
      <c r="AB21" s="235"/>
      <c r="AC21" s="235"/>
      <c r="AD21" s="235"/>
      <c r="AE21" s="235"/>
      <c r="AF21" s="235"/>
      <c r="AG21" s="235"/>
      <c r="AH21" s="235"/>
      <c r="AI21" s="235"/>
      <c r="AJ21" s="235"/>
      <c r="AK21" s="235"/>
    </row>
    <row r="22" spans="1:37" ht="25.5">
      <c r="A22" s="220"/>
      <c r="B22" s="220"/>
      <c r="C22" s="236" t="s">
        <v>247</v>
      </c>
      <c r="D22" s="302">
        <v>1587</v>
      </c>
      <c r="E22" s="303">
        <v>1605</v>
      </c>
      <c r="F22" s="303">
        <v>116</v>
      </c>
      <c r="G22" s="304">
        <v>107</v>
      </c>
      <c r="H22" s="302">
        <v>11593</v>
      </c>
      <c r="I22" s="303">
        <v>13233</v>
      </c>
      <c r="J22" s="303">
        <v>278</v>
      </c>
      <c r="K22" s="304">
        <v>377</v>
      </c>
      <c r="L22" s="305">
        <v>1706</v>
      </c>
      <c r="M22" s="303">
        <v>2229</v>
      </c>
      <c r="N22" s="303">
        <v>69</v>
      </c>
      <c r="O22" s="306">
        <v>137</v>
      </c>
      <c r="P22" s="307">
        <f>D22+H22+L22</f>
        <v>14886</v>
      </c>
      <c r="Q22" s="303">
        <f>E22+I22+M22</f>
        <v>17067</v>
      </c>
      <c r="R22" s="303">
        <f>F22+J22+N22</f>
        <v>463</v>
      </c>
      <c r="S22" s="308">
        <f>G22+K22+O22</f>
        <v>621</v>
      </c>
      <c r="W22" s="235"/>
      <c r="X22" s="235"/>
      <c r="Y22" s="235"/>
      <c r="Z22" s="235"/>
      <c r="AA22" s="235"/>
      <c r="AB22" s="235"/>
      <c r="AC22" s="235"/>
      <c r="AD22" s="235"/>
      <c r="AE22" s="235"/>
      <c r="AF22" s="235"/>
      <c r="AG22" s="235"/>
      <c r="AH22" s="235"/>
      <c r="AI22" s="235"/>
      <c r="AJ22" s="235"/>
      <c r="AK22" s="235"/>
    </row>
    <row r="23" spans="1:37">
      <c r="A23" s="220"/>
      <c r="B23" s="220"/>
      <c r="C23" s="242" t="s">
        <v>248</v>
      </c>
      <c r="D23" s="309">
        <v>15247</v>
      </c>
      <c r="E23" s="310">
        <v>18828</v>
      </c>
      <c r="F23" s="310">
        <v>1554</v>
      </c>
      <c r="G23" s="311">
        <v>1602</v>
      </c>
      <c r="H23" s="309">
        <v>8826</v>
      </c>
      <c r="I23" s="310">
        <v>8422</v>
      </c>
      <c r="J23" s="310">
        <v>486</v>
      </c>
      <c r="K23" s="311">
        <v>680</v>
      </c>
      <c r="L23" s="312">
        <v>1055</v>
      </c>
      <c r="M23" s="310">
        <v>1211</v>
      </c>
      <c r="N23" s="310">
        <v>98</v>
      </c>
      <c r="O23" s="313">
        <v>188</v>
      </c>
      <c r="P23" s="307">
        <f t="shared" ref="P23:S28" si="5">D23+H23+L23</f>
        <v>25128</v>
      </c>
      <c r="Q23" s="303">
        <f t="shared" si="5"/>
        <v>28461</v>
      </c>
      <c r="R23" s="303">
        <f t="shared" si="5"/>
        <v>2138</v>
      </c>
      <c r="S23" s="308">
        <f t="shared" si="5"/>
        <v>2470</v>
      </c>
      <c r="W23" s="235"/>
      <c r="X23" s="235"/>
      <c r="Y23" s="235"/>
      <c r="Z23" s="235"/>
      <c r="AA23" s="235"/>
      <c r="AB23" s="235"/>
      <c r="AC23" s="235"/>
      <c r="AD23" s="235"/>
      <c r="AE23" s="235"/>
      <c r="AF23" s="235"/>
      <c r="AG23" s="235"/>
      <c r="AH23" s="235"/>
      <c r="AI23" s="235"/>
      <c r="AJ23" s="235"/>
      <c r="AK23" s="235"/>
    </row>
    <row r="24" spans="1:37">
      <c r="A24" s="220"/>
      <c r="B24" s="220"/>
      <c r="C24" s="242" t="s">
        <v>249</v>
      </c>
      <c r="D24" s="309">
        <v>8454</v>
      </c>
      <c r="E24" s="310">
        <v>9252</v>
      </c>
      <c r="F24" s="310">
        <v>522</v>
      </c>
      <c r="G24" s="311">
        <v>414</v>
      </c>
      <c r="H24" s="309">
        <v>0</v>
      </c>
      <c r="I24" s="310">
        <v>0</v>
      </c>
      <c r="J24" s="310">
        <v>3.0000000000000001E-3</v>
      </c>
      <c r="K24" s="311">
        <v>0</v>
      </c>
      <c r="L24" s="312">
        <v>0</v>
      </c>
      <c r="M24" s="310">
        <v>0</v>
      </c>
      <c r="N24" s="310">
        <v>1E-3</v>
      </c>
      <c r="O24" s="313">
        <v>0</v>
      </c>
      <c r="P24" s="307">
        <f t="shared" si="5"/>
        <v>8454</v>
      </c>
      <c r="Q24" s="303">
        <f t="shared" si="5"/>
        <v>9252</v>
      </c>
      <c r="R24" s="303">
        <f t="shared" si="5"/>
        <v>522.00400000000002</v>
      </c>
      <c r="S24" s="308">
        <f t="shared" si="5"/>
        <v>414</v>
      </c>
      <c r="W24" s="235"/>
      <c r="X24" s="235"/>
      <c r="Y24" s="235"/>
      <c r="Z24" s="235"/>
      <c r="AA24" s="235"/>
      <c r="AB24" s="235"/>
      <c r="AC24" s="235"/>
      <c r="AD24" s="235"/>
      <c r="AE24" s="235"/>
      <c r="AF24" s="235"/>
      <c r="AG24" s="235"/>
      <c r="AH24" s="235"/>
      <c r="AI24" s="235"/>
      <c r="AJ24" s="235"/>
      <c r="AK24" s="235"/>
    </row>
    <row r="25" spans="1:37">
      <c r="A25" s="220"/>
      <c r="B25" s="220"/>
      <c r="C25" s="242" t="s">
        <v>250</v>
      </c>
      <c r="D25" s="309">
        <v>23106</v>
      </c>
      <c r="E25" s="310">
        <v>22755</v>
      </c>
      <c r="F25" s="310">
        <v>1483</v>
      </c>
      <c r="G25" s="311">
        <v>1274</v>
      </c>
      <c r="H25" s="309">
        <v>0</v>
      </c>
      <c r="I25" s="310">
        <v>0</v>
      </c>
      <c r="J25" s="310">
        <v>0</v>
      </c>
      <c r="K25" s="311">
        <v>0</v>
      </c>
      <c r="L25" s="312">
        <v>343</v>
      </c>
      <c r="M25" s="310">
        <v>391</v>
      </c>
      <c r="N25" s="310">
        <v>21</v>
      </c>
      <c r="O25" s="313">
        <v>33</v>
      </c>
      <c r="P25" s="307">
        <f t="shared" si="5"/>
        <v>23449</v>
      </c>
      <c r="Q25" s="303">
        <f t="shared" si="5"/>
        <v>23146</v>
      </c>
      <c r="R25" s="303">
        <f t="shared" si="5"/>
        <v>1504</v>
      </c>
      <c r="S25" s="308">
        <f t="shared" si="5"/>
        <v>1307</v>
      </c>
      <c r="W25" s="235"/>
      <c r="X25" s="235"/>
      <c r="Y25" s="235"/>
      <c r="Z25" s="235"/>
      <c r="AA25" s="235"/>
      <c r="AB25" s="235"/>
      <c r="AC25" s="235"/>
      <c r="AD25" s="235"/>
      <c r="AE25" s="235"/>
      <c r="AF25" s="235"/>
      <c r="AG25" s="235"/>
      <c r="AH25" s="235"/>
      <c r="AI25" s="235"/>
      <c r="AJ25" s="235"/>
      <c r="AK25" s="235"/>
    </row>
    <row r="26" spans="1:37">
      <c r="A26" s="220"/>
      <c r="B26" s="220"/>
      <c r="C26" s="242" t="s">
        <v>251</v>
      </c>
      <c r="D26" s="309">
        <v>318</v>
      </c>
      <c r="E26" s="310">
        <v>268</v>
      </c>
      <c r="F26" s="310">
        <v>65</v>
      </c>
      <c r="G26" s="311">
        <v>53</v>
      </c>
      <c r="H26" s="309">
        <v>3750</v>
      </c>
      <c r="I26" s="310">
        <v>3412</v>
      </c>
      <c r="J26" s="310">
        <v>100</v>
      </c>
      <c r="K26" s="311">
        <v>116</v>
      </c>
      <c r="L26" s="312">
        <v>638</v>
      </c>
      <c r="M26" s="310">
        <v>539</v>
      </c>
      <c r="N26" s="310">
        <v>46</v>
      </c>
      <c r="O26" s="313">
        <v>71</v>
      </c>
      <c r="P26" s="307">
        <f t="shared" si="5"/>
        <v>4706</v>
      </c>
      <c r="Q26" s="303">
        <f t="shared" si="5"/>
        <v>4219</v>
      </c>
      <c r="R26" s="303">
        <f t="shared" si="5"/>
        <v>211</v>
      </c>
      <c r="S26" s="308">
        <f t="shared" si="5"/>
        <v>240</v>
      </c>
      <c r="W26" s="235"/>
      <c r="X26" s="235"/>
      <c r="Y26" s="235"/>
      <c r="Z26" s="235"/>
      <c r="AA26" s="235"/>
      <c r="AB26" s="235"/>
      <c r="AC26" s="235"/>
      <c r="AD26" s="235"/>
      <c r="AE26" s="235"/>
      <c r="AF26" s="235"/>
      <c r="AG26" s="235"/>
      <c r="AH26" s="235"/>
      <c r="AI26" s="235"/>
      <c r="AJ26" s="235"/>
      <c r="AK26" s="235"/>
    </row>
    <row r="27" spans="1:37" ht="13.5" thickBot="1">
      <c r="A27" s="220"/>
      <c r="B27" s="220"/>
      <c r="C27" s="264" t="s">
        <v>252</v>
      </c>
      <c r="D27" s="309">
        <v>367</v>
      </c>
      <c r="E27" s="310">
        <v>327</v>
      </c>
      <c r="F27" s="314">
        <v>54</v>
      </c>
      <c r="G27" s="311">
        <v>87</v>
      </c>
      <c r="H27" s="309">
        <v>552</v>
      </c>
      <c r="I27" s="310">
        <v>263</v>
      </c>
      <c r="J27" s="310">
        <v>182</v>
      </c>
      <c r="K27" s="311">
        <v>35</v>
      </c>
      <c r="L27" s="312">
        <v>274</v>
      </c>
      <c r="M27" s="310">
        <v>533</v>
      </c>
      <c r="N27" s="310">
        <v>45</v>
      </c>
      <c r="O27" s="313">
        <v>43</v>
      </c>
      <c r="P27" s="307">
        <f t="shared" si="5"/>
        <v>1193</v>
      </c>
      <c r="Q27" s="303">
        <f t="shared" si="5"/>
        <v>1123</v>
      </c>
      <c r="R27" s="303">
        <f t="shared" si="5"/>
        <v>281</v>
      </c>
      <c r="S27" s="308">
        <f t="shared" si="5"/>
        <v>165</v>
      </c>
      <c r="W27" s="235"/>
      <c r="X27" s="235"/>
      <c r="Y27" s="235"/>
      <c r="Z27" s="235"/>
      <c r="AA27" s="235"/>
      <c r="AB27" s="235"/>
      <c r="AC27" s="235"/>
      <c r="AD27" s="235"/>
      <c r="AE27" s="235"/>
      <c r="AF27" s="235"/>
      <c r="AG27" s="235"/>
      <c r="AH27" s="235"/>
      <c r="AI27" s="235"/>
      <c r="AJ27" s="235"/>
      <c r="AK27" s="235"/>
    </row>
    <row r="28" spans="1:37" ht="13.5" thickBot="1">
      <c r="A28" s="220"/>
      <c r="B28" s="220"/>
      <c r="C28" s="270" t="s">
        <v>253</v>
      </c>
      <c r="D28" s="315">
        <v>1635</v>
      </c>
      <c r="E28" s="316">
        <v>1349</v>
      </c>
      <c r="F28" s="272">
        <v>108</v>
      </c>
      <c r="G28" s="317">
        <v>127</v>
      </c>
      <c r="H28" s="315">
        <v>2033</v>
      </c>
      <c r="I28" s="316">
        <v>1353</v>
      </c>
      <c r="J28" s="316">
        <v>127</v>
      </c>
      <c r="K28" s="317">
        <v>128</v>
      </c>
      <c r="L28" s="318">
        <v>194</v>
      </c>
      <c r="M28" s="316">
        <v>558</v>
      </c>
      <c r="N28" s="316">
        <v>24</v>
      </c>
      <c r="O28" s="319">
        <v>20</v>
      </c>
      <c r="P28" s="320">
        <f t="shared" si="5"/>
        <v>3862</v>
      </c>
      <c r="Q28" s="316">
        <f t="shared" si="5"/>
        <v>3260</v>
      </c>
      <c r="R28" s="316">
        <f t="shared" si="5"/>
        <v>259</v>
      </c>
      <c r="S28" s="321">
        <f t="shared" si="5"/>
        <v>275</v>
      </c>
      <c r="W28" s="235"/>
      <c r="X28" s="235"/>
      <c r="Y28" s="235"/>
      <c r="Z28" s="235"/>
      <c r="AA28" s="235"/>
      <c r="AB28" s="235"/>
      <c r="AC28" s="235"/>
      <c r="AD28" s="235"/>
      <c r="AE28" s="235"/>
      <c r="AF28" s="235"/>
      <c r="AG28" s="235"/>
      <c r="AH28" s="235"/>
      <c r="AI28" s="235"/>
      <c r="AJ28" s="235"/>
      <c r="AK28" s="235"/>
    </row>
    <row r="29" spans="1:37" ht="14.25" thickTop="1" thickBot="1">
      <c r="A29" s="220"/>
      <c r="B29" s="220"/>
      <c r="C29" s="277" t="s">
        <v>227</v>
      </c>
      <c r="D29" s="322">
        <f t="shared" ref="D29:S29" si="6">D28+D21+D20+D19+D9</f>
        <v>119545</v>
      </c>
      <c r="E29" s="323">
        <f t="shared" si="6"/>
        <v>141232</v>
      </c>
      <c r="F29" s="323">
        <f t="shared" si="6"/>
        <v>10143</v>
      </c>
      <c r="G29" s="324">
        <f t="shared" si="6"/>
        <v>9746</v>
      </c>
      <c r="H29" s="322">
        <f t="shared" si="6"/>
        <v>78008</v>
      </c>
      <c r="I29" s="323">
        <f t="shared" si="6"/>
        <v>77750</v>
      </c>
      <c r="J29" s="323">
        <f t="shared" si="6"/>
        <v>3886.123</v>
      </c>
      <c r="K29" s="324">
        <f>K28+K21+K20+K19+K9</f>
        <v>4646</v>
      </c>
      <c r="L29" s="322">
        <f t="shared" si="6"/>
        <v>78856</v>
      </c>
      <c r="M29" s="323">
        <f t="shared" si="6"/>
        <v>97142</v>
      </c>
      <c r="N29" s="323">
        <f t="shared" si="6"/>
        <v>3967.0010000000002</v>
      </c>
      <c r="O29" s="324">
        <f t="shared" si="6"/>
        <v>4856</v>
      </c>
      <c r="P29" s="322">
        <f t="shared" si="6"/>
        <v>276409</v>
      </c>
      <c r="Q29" s="323">
        <f t="shared" si="6"/>
        <v>316124</v>
      </c>
      <c r="R29" s="323">
        <f t="shared" si="6"/>
        <v>17996.124</v>
      </c>
      <c r="S29" s="325">
        <f t="shared" si="6"/>
        <v>19248</v>
      </c>
      <c r="W29" s="235"/>
      <c r="X29" s="280"/>
      <c r="Y29" s="235"/>
      <c r="Z29" s="235"/>
      <c r="AA29" s="235"/>
      <c r="AB29" s="235"/>
      <c r="AC29" s="235"/>
      <c r="AD29" s="235"/>
      <c r="AE29" s="235"/>
      <c r="AF29" s="235"/>
      <c r="AG29" s="235"/>
      <c r="AH29" s="235"/>
      <c r="AI29" s="235"/>
      <c r="AJ29" s="235"/>
      <c r="AK29" s="235"/>
    </row>
    <row r="30" spans="1:37">
      <c r="A30" s="220"/>
      <c r="B30" s="220"/>
      <c r="C30" s="220"/>
      <c r="D30" s="220"/>
      <c r="E30" s="220"/>
      <c r="F30" s="220"/>
      <c r="G30" s="220"/>
      <c r="H30" s="220"/>
      <c r="I30" s="220"/>
      <c r="J30" s="220"/>
      <c r="K30" s="220"/>
      <c r="L30" s="220"/>
      <c r="M30" s="220"/>
      <c r="N30" s="220"/>
      <c r="O30" s="220"/>
      <c r="P30" s="220"/>
      <c r="Q30" s="220"/>
      <c r="R30" s="220"/>
      <c r="S30" s="220"/>
      <c r="AA30" s="280"/>
      <c r="AE30" s="280"/>
    </row>
    <row r="31" spans="1:37">
      <c r="E31" s="235"/>
      <c r="G31" s="235"/>
      <c r="I31" s="235"/>
      <c r="K31" s="235"/>
      <c r="M31" s="235"/>
      <c r="O31" s="235"/>
      <c r="W31" s="280"/>
    </row>
    <row r="36" spans="20:21">
      <c r="T36" s="221"/>
      <c r="U36" s="221"/>
    </row>
  </sheetData>
  <mergeCells count="18">
    <mergeCell ref="C6:C8"/>
    <mergeCell ref="D6:G6"/>
    <mergeCell ref="H6:K6"/>
    <mergeCell ref="L6:O6"/>
    <mergeCell ref="P6:S6"/>
    <mergeCell ref="P7:Q7"/>
    <mergeCell ref="R7:S7"/>
    <mergeCell ref="D7:E7"/>
    <mergeCell ref="F7:G7"/>
    <mergeCell ref="H7:I7"/>
    <mergeCell ref="J7:K7"/>
    <mergeCell ref="L7:M7"/>
    <mergeCell ref="N7:O7"/>
    <mergeCell ref="R1:S1"/>
    <mergeCell ref="C3:S3"/>
    <mergeCell ref="F4:G4"/>
    <mergeCell ref="F5:G5"/>
    <mergeCell ref="Q5:S5"/>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Y36"/>
  <sheetViews>
    <sheetView showGridLines="0" workbookViewId="0">
      <selection activeCell="B3" sqref="B3:T3"/>
    </sheetView>
  </sheetViews>
  <sheetFormatPr defaultRowHeight="12.75"/>
  <cols>
    <col min="1" max="1" width="8" style="328" customWidth="1"/>
    <col min="2" max="2" width="25.85546875" style="330" customWidth="1"/>
    <col min="3" max="3" width="9.28515625" style="330" customWidth="1"/>
    <col min="4" max="4" width="9.28515625" style="329" customWidth="1"/>
    <col min="5" max="5" width="8.42578125" style="330" bestFit="1" customWidth="1"/>
    <col min="6" max="6" width="9.28515625" style="330" customWidth="1"/>
    <col min="7" max="7" width="8.42578125" style="330" bestFit="1" customWidth="1"/>
    <col min="8" max="8" width="10" style="330" customWidth="1"/>
    <col min="9" max="9" width="9" style="330" customWidth="1"/>
    <col min="10" max="10" width="9" style="329" customWidth="1"/>
    <col min="11" max="11" width="8.42578125" style="330" bestFit="1" customWidth="1"/>
    <col min="12" max="12" width="8.5703125" style="330" bestFit="1" customWidth="1"/>
    <col min="13" max="13" width="8.42578125" style="330" bestFit="1" customWidth="1"/>
    <col min="14" max="14" width="8.5703125" style="330" bestFit="1" customWidth="1"/>
    <col min="15" max="15" width="9.85546875" style="330" customWidth="1"/>
    <col min="16" max="16" width="9.85546875" style="329" customWidth="1"/>
    <col min="17" max="17" width="8.42578125" style="330" bestFit="1" customWidth="1"/>
    <col min="18" max="18" width="9" style="330" bestFit="1" customWidth="1"/>
    <col min="19" max="19" width="8.42578125" style="330" bestFit="1" customWidth="1"/>
    <col min="20" max="20" width="9.42578125" style="330" customWidth="1"/>
    <col min="21" max="23" width="9.140625" style="330"/>
    <col min="24" max="24" width="11.5703125" style="330" bestFit="1" customWidth="1"/>
    <col min="25" max="255" width="9.140625" style="330"/>
    <col min="256" max="256" width="8" style="330" customWidth="1"/>
    <col min="257" max="257" width="0" style="330" hidden="1" customWidth="1"/>
    <col min="258" max="258" width="25.85546875" style="330" customWidth="1"/>
    <col min="259" max="276" width="8.42578125" style="330" bestFit="1" customWidth="1"/>
    <col min="277" max="511" width="9.140625" style="330"/>
    <col min="512" max="512" width="8" style="330" customWidth="1"/>
    <col min="513" max="513" width="0" style="330" hidden="1" customWidth="1"/>
    <col min="514" max="514" width="25.85546875" style="330" customWidth="1"/>
    <col min="515" max="532" width="8.42578125" style="330" bestFit="1" customWidth="1"/>
    <col min="533" max="767" width="9.140625" style="330"/>
    <col min="768" max="768" width="8" style="330" customWidth="1"/>
    <col min="769" max="769" width="0" style="330" hidden="1" customWidth="1"/>
    <col min="770" max="770" width="25.85546875" style="330" customWidth="1"/>
    <col min="771" max="788" width="8.42578125" style="330" bestFit="1" customWidth="1"/>
    <col min="789" max="1023" width="9.140625" style="330"/>
    <col min="1024" max="1024" width="8" style="330" customWidth="1"/>
    <col min="1025" max="1025" width="0" style="330" hidden="1" customWidth="1"/>
    <col min="1026" max="1026" width="25.85546875" style="330" customWidth="1"/>
    <col min="1027" max="1044" width="8.42578125" style="330" bestFit="1" customWidth="1"/>
    <col min="1045" max="1279" width="9.140625" style="330"/>
    <col min="1280" max="1280" width="8" style="330" customWidth="1"/>
    <col min="1281" max="1281" width="0" style="330" hidden="1" customWidth="1"/>
    <col min="1282" max="1282" width="25.85546875" style="330" customWidth="1"/>
    <col min="1283" max="1300" width="8.42578125" style="330" bestFit="1" customWidth="1"/>
    <col min="1301" max="1535" width="9.140625" style="330"/>
    <col min="1536" max="1536" width="8" style="330" customWidth="1"/>
    <col min="1537" max="1537" width="0" style="330" hidden="1" customWidth="1"/>
    <col min="1538" max="1538" width="25.85546875" style="330" customWidth="1"/>
    <col min="1539" max="1556" width="8.42578125" style="330" bestFit="1" customWidth="1"/>
    <col min="1557" max="1791" width="9.140625" style="330"/>
    <col min="1792" max="1792" width="8" style="330" customWidth="1"/>
    <col min="1793" max="1793" width="0" style="330" hidden="1" customWidth="1"/>
    <col min="1794" max="1794" width="25.85546875" style="330" customWidth="1"/>
    <col min="1795" max="1812" width="8.42578125" style="330" bestFit="1" customWidth="1"/>
    <col min="1813" max="2047" width="9.140625" style="330"/>
    <col min="2048" max="2048" width="8" style="330" customWidth="1"/>
    <col min="2049" max="2049" width="0" style="330" hidden="1" customWidth="1"/>
    <col min="2050" max="2050" width="25.85546875" style="330" customWidth="1"/>
    <col min="2051" max="2068" width="8.42578125" style="330" bestFit="1" customWidth="1"/>
    <col min="2069" max="2303" width="9.140625" style="330"/>
    <col min="2304" max="2304" width="8" style="330" customWidth="1"/>
    <col min="2305" max="2305" width="0" style="330" hidden="1" customWidth="1"/>
    <col min="2306" max="2306" width="25.85546875" style="330" customWidth="1"/>
    <col min="2307" max="2324" width="8.42578125" style="330" bestFit="1" customWidth="1"/>
    <col min="2325" max="2559" width="9.140625" style="330"/>
    <col min="2560" max="2560" width="8" style="330" customWidth="1"/>
    <col min="2561" max="2561" width="0" style="330" hidden="1" customWidth="1"/>
    <col min="2562" max="2562" width="25.85546875" style="330" customWidth="1"/>
    <col min="2563" max="2580" width="8.42578125" style="330" bestFit="1" customWidth="1"/>
    <col min="2581" max="2815" width="9.140625" style="330"/>
    <col min="2816" max="2816" width="8" style="330" customWidth="1"/>
    <col min="2817" max="2817" width="0" style="330" hidden="1" customWidth="1"/>
    <col min="2818" max="2818" width="25.85546875" style="330" customWidth="1"/>
    <col min="2819" max="2836" width="8.42578125" style="330" bestFit="1" customWidth="1"/>
    <col min="2837" max="3071" width="9.140625" style="330"/>
    <col min="3072" max="3072" width="8" style="330" customWidth="1"/>
    <col min="3073" max="3073" width="0" style="330" hidden="1" customWidth="1"/>
    <col min="3074" max="3074" width="25.85546875" style="330" customWidth="1"/>
    <col min="3075" max="3092" width="8.42578125" style="330" bestFit="1" customWidth="1"/>
    <col min="3093" max="3327" width="9.140625" style="330"/>
    <col min="3328" max="3328" width="8" style="330" customWidth="1"/>
    <col min="3329" max="3329" width="0" style="330" hidden="1" customWidth="1"/>
    <col min="3330" max="3330" width="25.85546875" style="330" customWidth="1"/>
    <col min="3331" max="3348" width="8.42578125" style="330" bestFit="1" customWidth="1"/>
    <col min="3349" max="3583" width="9.140625" style="330"/>
    <col min="3584" max="3584" width="8" style="330" customWidth="1"/>
    <col min="3585" max="3585" width="0" style="330" hidden="1" customWidth="1"/>
    <col min="3586" max="3586" width="25.85546875" style="330" customWidth="1"/>
    <col min="3587" max="3604" width="8.42578125" style="330" bestFit="1" customWidth="1"/>
    <col min="3605" max="3839" width="9.140625" style="330"/>
    <col min="3840" max="3840" width="8" style="330" customWidth="1"/>
    <col min="3841" max="3841" width="0" style="330" hidden="1" customWidth="1"/>
    <col min="3842" max="3842" width="25.85546875" style="330" customWidth="1"/>
    <col min="3843" max="3860" width="8.42578125" style="330" bestFit="1" customWidth="1"/>
    <col min="3861" max="4095" width="9.140625" style="330"/>
    <col min="4096" max="4096" width="8" style="330" customWidth="1"/>
    <col min="4097" max="4097" width="0" style="330" hidden="1" customWidth="1"/>
    <col min="4098" max="4098" width="25.85546875" style="330" customWidth="1"/>
    <col min="4099" max="4116" width="8.42578125" style="330" bestFit="1" customWidth="1"/>
    <col min="4117" max="4351" width="9.140625" style="330"/>
    <col min="4352" max="4352" width="8" style="330" customWidth="1"/>
    <col min="4353" max="4353" width="0" style="330" hidden="1" customWidth="1"/>
    <col min="4354" max="4354" width="25.85546875" style="330" customWidth="1"/>
    <col min="4355" max="4372" width="8.42578125" style="330" bestFit="1" customWidth="1"/>
    <col min="4373" max="4607" width="9.140625" style="330"/>
    <col min="4608" max="4608" width="8" style="330" customWidth="1"/>
    <col min="4609" max="4609" width="0" style="330" hidden="1" customWidth="1"/>
    <col min="4610" max="4610" width="25.85546875" style="330" customWidth="1"/>
    <col min="4611" max="4628" width="8.42578125" style="330" bestFit="1" customWidth="1"/>
    <col min="4629" max="4863" width="9.140625" style="330"/>
    <col min="4864" max="4864" width="8" style="330" customWidth="1"/>
    <col min="4865" max="4865" width="0" style="330" hidden="1" customWidth="1"/>
    <col min="4866" max="4866" width="25.85546875" style="330" customWidth="1"/>
    <col min="4867" max="4884" width="8.42578125" style="330" bestFit="1" customWidth="1"/>
    <col min="4885" max="5119" width="9.140625" style="330"/>
    <col min="5120" max="5120" width="8" style="330" customWidth="1"/>
    <col min="5121" max="5121" width="0" style="330" hidden="1" customWidth="1"/>
    <col min="5122" max="5122" width="25.85546875" style="330" customWidth="1"/>
    <col min="5123" max="5140" width="8.42578125" style="330" bestFit="1" customWidth="1"/>
    <col min="5141" max="5375" width="9.140625" style="330"/>
    <col min="5376" max="5376" width="8" style="330" customWidth="1"/>
    <col min="5377" max="5377" width="0" style="330" hidden="1" customWidth="1"/>
    <col min="5378" max="5378" width="25.85546875" style="330" customWidth="1"/>
    <col min="5379" max="5396" width="8.42578125" style="330" bestFit="1" customWidth="1"/>
    <col min="5397" max="5631" width="9.140625" style="330"/>
    <col min="5632" max="5632" width="8" style="330" customWidth="1"/>
    <col min="5633" max="5633" width="0" style="330" hidden="1" customWidth="1"/>
    <col min="5634" max="5634" width="25.85546875" style="330" customWidth="1"/>
    <col min="5635" max="5652" width="8.42578125" style="330" bestFit="1" customWidth="1"/>
    <col min="5653" max="5887" width="9.140625" style="330"/>
    <col min="5888" max="5888" width="8" style="330" customWidth="1"/>
    <col min="5889" max="5889" width="0" style="330" hidden="1" customWidth="1"/>
    <col min="5890" max="5890" width="25.85546875" style="330" customWidth="1"/>
    <col min="5891" max="5908" width="8.42578125" style="330" bestFit="1" customWidth="1"/>
    <col min="5909" max="6143" width="9.140625" style="330"/>
    <col min="6144" max="6144" width="8" style="330" customWidth="1"/>
    <col min="6145" max="6145" width="0" style="330" hidden="1" customWidth="1"/>
    <col min="6146" max="6146" width="25.85546875" style="330" customWidth="1"/>
    <col min="6147" max="6164" width="8.42578125" style="330" bestFit="1" customWidth="1"/>
    <col min="6165" max="6399" width="9.140625" style="330"/>
    <col min="6400" max="6400" width="8" style="330" customWidth="1"/>
    <col min="6401" max="6401" width="0" style="330" hidden="1" customWidth="1"/>
    <col min="6402" max="6402" width="25.85546875" style="330" customWidth="1"/>
    <col min="6403" max="6420" width="8.42578125" style="330" bestFit="1" customWidth="1"/>
    <col min="6421" max="6655" width="9.140625" style="330"/>
    <col min="6656" max="6656" width="8" style="330" customWidth="1"/>
    <col min="6657" max="6657" width="0" style="330" hidden="1" customWidth="1"/>
    <col min="6658" max="6658" width="25.85546875" style="330" customWidth="1"/>
    <col min="6659" max="6676" width="8.42578125" style="330" bestFit="1" customWidth="1"/>
    <col min="6677" max="6911" width="9.140625" style="330"/>
    <col min="6912" max="6912" width="8" style="330" customWidth="1"/>
    <col min="6913" max="6913" width="0" style="330" hidden="1" customWidth="1"/>
    <col min="6914" max="6914" width="25.85546875" style="330" customWidth="1"/>
    <col min="6915" max="6932" width="8.42578125" style="330" bestFit="1" customWidth="1"/>
    <col min="6933" max="7167" width="9.140625" style="330"/>
    <col min="7168" max="7168" width="8" style="330" customWidth="1"/>
    <col min="7169" max="7169" width="0" style="330" hidden="1" customWidth="1"/>
    <col min="7170" max="7170" width="25.85546875" style="330" customWidth="1"/>
    <col min="7171" max="7188" width="8.42578125" style="330" bestFit="1" customWidth="1"/>
    <col min="7189" max="7423" width="9.140625" style="330"/>
    <col min="7424" max="7424" width="8" style="330" customWidth="1"/>
    <col min="7425" max="7425" width="0" style="330" hidden="1" customWidth="1"/>
    <col min="7426" max="7426" width="25.85546875" style="330" customWidth="1"/>
    <col min="7427" max="7444" width="8.42578125" style="330" bestFit="1" customWidth="1"/>
    <col min="7445" max="7679" width="9.140625" style="330"/>
    <col min="7680" max="7680" width="8" style="330" customWidth="1"/>
    <col min="7681" max="7681" width="0" style="330" hidden="1" customWidth="1"/>
    <col min="7682" max="7682" width="25.85546875" style="330" customWidth="1"/>
    <col min="7683" max="7700" width="8.42578125" style="330" bestFit="1" customWidth="1"/>
    <col min="7701" max="7935" width="9.140625" style="330"/>
    <col min="7936" max="7936" width="8" style="330" customWidth="1"/>
    <col min="7937" max="7937" width="0" style="330" hidden="1" customWidth="1"/>
    <col min="7938" max="7938" width="25.85546875" style="330" customWidth="1"/>
    <col min="7939" max="7956" width="8.42578125" style="330" bestFit="1" customWidth="1"/>
    <col min="7957" max="8191" width="9.140625" style="330"/>
    <col min="8192" max="8192" width="8" style="330" customWidth="1"/>
    <col min="8193" max="8193" width="0" style="330" hidden="1" customWidth="1"/>
    <col min="8194" max="8194" width="25.85546875" style="330" customWidth="1"/>
    <col min="8195" max="8212" width="8.42578125" style="330" bestFit="1" customWidth="1"/>
    <col min="8213" max="8447" width="9.140625" style="330"/>
    <col min="8448" max="8448" width="8" style="330" customWidth="1"/>
    <col min="8449" max="8449" width="0" style="330" hidden="1" customWidth="1"/>
    <col min="8450" max="8450" width="25.85546875" style="330" customWidth="1"/>
    <col min="8451" max="8468" width="8.42578125" style="330" bestFit="1" customWidth="1"/>
    <col min="8469" max="8703" width="9.140625" style="330"/>
    <col min="8704" max="8704" width="8" style="330" customWidth="1"/>
    <col min="8705" max="8705" width="0" style="330" hidden="1" customWidth="1"/>
    <col min="8706" max="8706" width="25.85546875" style="330" customWidth="1"/>
    <col min="8707" max="8724" width="8.42578125" style="330" bestFit="1" customWidth="1"/>
    <col min="8725" max="8959" width="9.140625" style="330"/>
    <col min="8960" max="8960" width="8" style="330" customWidth="1"/>
    <col min="8961" max="8961" width="0" style="330" hidden="1" customWidth="1"/>
    <col min="8962" max="8962" width="25.85546875" style="330" customWidth="1"/>
    <col min="8963" max="8980" width="8.42578125" style="330" bestFit="1" customWidth="1"/>
    <col min="8981" max="9215" width="9.140625" style="330"/>
    <col min="9216" max="9216" width="8" style="330" customWidth="1"/>
    <col min="9217" max="9217" width="0" style="330" hidden="1" customWidth="1"/>
    <col min="9218" max="9218" width="25.85546875" style="330" customWidth="1"/>
    <col min="9219" max="9236" width="8.42578125" style="330" bestFit="1" customWidth="1"/>
    <col min="9237" max="9471" width="9.140625" style="330"/>
    <col min="9472" max="9472" width="8" style="330" customWidth="1"/>
    <col min="9473" max="9473" width="0" style="330" hidden="1" customWidth="1"/>
    <col min="9474" max="9474" width="25.85546875" style="330" customWidth="1"/>
    <col min="9475" max="9492" width="8.42578125" style="330" bestFit="1" customWidth="1"/>
    <col min="9493" max="9727" width="9.140625" style="330"/>
    <col min="9728" max="9728" width="8" style="330" customWidth="1"/>
    <col min="9729" max="9729" width="0" style="330" hidden="1" customWidth="1"/>
    <col min="9730" max="9730" width="25.85546875" style="330" customWidth="1"/>
    <col min="9731" max="9748" width="8.42578125" style="330" bestFit="1" customWidth="1"/>
    <col min="9749" max="9983" width="9.140625" style="330"/>
    <col min="9984" max="9984" width="8" style="330" customWidth="1"/>
    <col min="9985" max="9985" width="0" style="330" hidden="1" customWidth="1"/>
    <col min="9986" max="9986" width="25.85546875" style="330" customWidth="1"/>
    <col min="9987" max="10004" width="8.42578125" style="330" bestFit="1" customWidth="1"/>
    <col min="10005" max="10239" width="9.140625" style="330"/>
    <col min="10240" max="10240" width="8" style="330" customWidth="1"/>
    <col min="10241" max="10241" width="0" style="330" hidden="1" customWidth="1"/>
    <col min="10242" max="10242" width="25.85546875" style="330" customWidth="1"/>
    <col min="10243" max="10260" width="8.42578125" style="330" bestFit="1" customWidth="1"/>
    <col min="10261" max="10495" width="9.140625" style="330"/>
    <col min="10496" max="10496" width="8" style="330" customWidth="1"/>
    <col min="10497" max="10497" width="0" style="330" hidden="1" customWidth="1"/>
    <col min="10498" max="10498" width="25.85546875" style="330" customWidth="1"/>
    <col min="10499" max="10516" width="8.42578125" style="330" bestFit="1" customWidth="1"/>
    <col min="10517" max="10751" width="9.140625" style="330"/>
    <col min="10752" max="10752" width="8" style="330" customWidth="1"/>
    <col min="10753" max="10753" width="0" style="330" hidden="1" customWidth="1"/>
    <col min="10754" max="10754" width="25.85546875" style="330" customWidth="1"/>
    <col min="10755" max="10772" width="8.42578125" style="330" bestFit="1" customWidth="1"/>
    <col min="10773" max="11007" width="9.140625" style="330"/>
    <col min="11008" max="11008" width="8" style="330" customWidth="1"/>
    <col min="11009" max="11009" width="0" style="330" hidden="1" customWidth="1"/>
    <col min="11010" max="11010" width="25.85546875" style="330" customWidth="1"/>
    <col min="11011" max="11028" width="8.42578125" style="330" bestFit="1" customWidth="1"/>
    <col min="11029" max="11263" width="9.140625" style="330"/>
    <col min="11264" max="11264" width="8" style="330" customWidth="1"/>
    <col min="11265" max="11265" width="0" style="330" hidden="1" customWidth="1"/>
    <col min="11266" max="11266" width="25.85546875" style="330" customWidth="1"/>
    <col min="11267" max="11284" width="8.42578125" style="330" bestFit="1" customWidth="1"/>
    <col min="11285" max="11519" width="9.140625" style="330"/>
    <col min="11520" max="11520" width="8" style="330" customWidth="1"/>
    <col min="11521" max="11521" width="0" style="330" hidden="1" customWidth="1"/>
    <col min="11522" max="11522" width="25.85546875" style="330" customWidth="1"/>
    <col min="11523" max="11540" width="8.42578125" style="330" bestFit="1" customWidth="1"/>
    <col min="11541" max="11775" width="9.140625" style="330"/>
    <col min="11776" max="11776" width="8" style="330" customWidth="1"/>
    <col min="11777" max="11777" width="0" style="330" hidden="1" customWidth="1"/>
    <col min="11778" max="11778" width="25.85546875" style="330" customWidth="1"/>
    <col min="11779" max="11796" width="8.42578125" style="330" bestFit="1" customWidth="1"/>
    <col min="11797" max="12031" width="9.140625" style="330"/>
    <col min="12032" max="12032" width="8" style="330" customWidth="1"/>
    <col min="12033" max="12033" width="0" style="330" hidden="1" customWidth="1"/>
    <col min="12034" max="12034" width="25.85546875" style="330" customWidth="1"/>
    <col min="12035" max="12052" width="8.42578125" style="330" bestFit="1" customWidth="1"/>
    <col min="12053" max="12287" width="9.140625" style="330"/>
    <col min="12288" max="12288" width="8" style="330" customWidth="1"/>
    <col min="12289" max="12289" width="0" style="330" hidden="1" customWidth="1"/>
    <col min="12290" max="12290" width="25.85546875" style="330" customWidth="1"/>
    <col min="12291" max="12308" width="8.42578125" style="330" bestFit="1" customWidth="1"/>
    <col min="12309" max="12543" width="9.140625" style="330"/>
    <col min="12544" max="12544" width="8" style="330" customWidth="1"/>
    <col min="12545" max="12545" width="0" style="330" hidden="1" customWidth="1"/>
    <col min="12546" max="12546" width="25.85546875" style="330" customWidth="1"/>
    <col min="12547" max="12564" width="8.42578125" style="330" bestFit="1" customWidth="1"/>
    <col min="12565" max="12799" width="9.140625" style="330"/>
    <col min="12800" max="12800" width="8" style="330" customWidth="1"/>
    <col min="12801" max="12801" width="0" style="330" hidden="1" customWidth="1"/>
    <col min="12802" max="12802" width="25.85546875" style="330" customWidth="1"/>
    <col min="12803" max="12820" width="8.42578125" style="330" bestFit="1" customWidth="1"/>
    <col min="12821" max="13055" width="9.140625" style="330"/>
    <col min="13056" max="13056" width="8" style="330" customWidth="1"/>
    <col min="13057" max="13057" width="0" style="330" hidden="1" customWidth="1"/>
    <col min="13058" max="13058" width="25.85546875" style="330" customWidth="1"/>
    <col min="13059" max="13076" width="8.42578125" style="330" bestFit="1" customWidth="1"/>
    <col min="13077" max="13311" width="9.140625" style="330"/>
    <col min="13312" max="13312" width="8" style="330" customWidth="1"/>
    <col min="13313" max="13313" width="0" style="330" hidden="1" customWidth="1"/>
    <col min="13314" max="13314" width="25.85546875" style="330" customWidth="1"/>
    <col min="13315" max="13332" width="8.42578125" style="330" bestFit="1" customWidth="1"/>
    <col min="13333" max="13567" width="9.140625" style="330"/>
    <col min="13568" max="13568" width="8" style="330" customWidth="1"/>
    <col min="13569" max="13569" width="0" style="330" hidden="1" customWidth="1"/>
    <col min="13570" max="13570" width="25.85546875" style="330" customWidth="1"/>
    <col min="13571" max="13588" width="8.42578125" style="330" bestFit="1" customWidth="1"/>
    <col min="13589" max="13823" width="9.140625" style="330"/>
    <col min="13824" max="13824" width="8" style="330" customWidth="1"/>
    <col min="13825" max="13825" width="0" style="330" hidden="1" customWidth="1"/>
    <col min="13826" max="13826" width="25.85546875" style="330" customWidth="1"/>
    <col min="13827" max="13844" width="8.42578125" style="330" bestFit="1" customWidth="1"/>
    <col min="13845" max="14079" width="9.140625" style="330"/>
    <col min="14080" max="14080" width="8" style="330" customWidth="1"/>
    <col min="14081" max="14081" width="0" style="330" hidden="1" customWidth="1"/>
    <col min="14082" max="14082" width="25.85546875" style="330" customWidth="1"/>
    <col min="14083" max="14100" width="8.42578125" style="330" bestFit="1" customWidth="1"/>
    <col min="14101" max="14335" width="9.140625" style="330"/>
    <col min="14336" max="14336" width="8" style="330" customWidth="1"/>
    <col min="14337" max="14337" width="0" style="330" hidden="1" customWidth="1"/>
    <col min="14338" max="14338" width="25.85546875" style="330" customWidth="1"/>
    <col min="14339" max="14356" width="8.42578125" style="330" bestFit="1" customWidth="1"/>
    <col min="14357" max="14591" width="9.140625" style="330"/>
    <col min="14592" max="14592" width="8" style="330" customWidth="1"/>
    <col min="14593" max="14593" width="0" style="330" hidden="1" customWidth="1"/>
    <col min="14594" max="14594" width="25.85546875" style="330" customWidth="1"/>
    <col min="14595" max="14612" width="8.42578125" style="330" bestFit="1" customWidth="1"/>
    <col min="14613" max="14847" width="9.140625" style="330"/>
    <col min="14848" max="14848" width="8" style="330" customWidth="1"/>
    <col min="14849" max="14849" width="0" style="330" hidden="1" customWidth="1"/>
    <col min="14850" max="14850" width="25.85546875" style="330" customWidth="1"/>
    <col min="14851" max="14868" width="8.42578125" style="330" bestFit="1" customWidth="1"/>
    <col min="14869" max="15103" width="9.140625" style="330"/>
    <col min="15104" max="15104" width="8" style="330" customWidth="1"/>
    <col min="15105" max="15105" width="0" style="330" hidden="1" customWidth="1"/>
    <col min="15106" max="15106" width="25.85546875" style="330" customWidth="1"/>
    <col min="15107" max="15124" width="8.42578125" style="330" bestFit="1" customWidth="1"/>
    <col min="15125" max="15359" width="9.140625" style="330"/>
    <col min="15360" max="15360" width="8" style="330" customWidth="1"/>
    <col min="15361" max="15361" width="0" style="330" hidden="1" customWidth="1"/>
    <col min="15362" max="15362" width="25.85546875" style="330" customWidth="1"/>
    <col min="15363" max="15380" width="8.42578125" style="330" bestFit="1" customWidth="1"/>
    <col min="15381" max="15615" width="9.140625" style="330"/>
    <col min="15616" max="15616" width="8" style="330" customWidth="1"/>
    <col min="15617" max="15617" width="0" style="330" hidden="1" customWidth="1"/>
    <col min="15618" max="15618" width="25.85546875" style="330" customWidth="1"/>
    <col min="15619" max="15636" width="8.42578125" style="330" bestFit="1" customWidth="1"/>
    <col min="15637" max="15871" width="9.140625" style="330"/>
    <col min="15872" max="15872" width="8" style="330" customWidth="1"/>
    <col min="15873" max="15873" width="0" style="330" hidden="1" customWidth="1"/>
    <col min="15874" max="15874" width="25.85546875" style="330" customWidth="1"/>
    <col min="15875" max="15892" width="8.42578125" style="330" bestFit="1" customWidth="1"/>
    <col min="15893" max="16127" width="9.140625" style="330"/>
    <col min="16128" max="16128" width="8" style="330" customWidth="1"/>
    <col min="16129" max="16129" width="0" style="330" hidden="1" customWidth="1"/>
    <col min="16130" max="16130" width="25.85546875" style="330" customWidth="1"/>
    <col min="16131" max="16148" width="8.42578125" style="330" bestFit="1" customWidth="1"/>
    <col min="16149" max="16384" width="9.140625" style="330"/>
  </cols>
  <sheetData>
    <row r="1" spans="1:25" s="328" customFormat="1">
      <c r="D1" s="329"/>
      <c r="J1" s="329"/>
      <c r="P1" s="329"/>
      <c r="S1" s="1288" t="s">
        <v>265</v>
      </c>
      <c r="T1" s="1288"/>
    </row>
    <row r="2" spans="1:25" s="328" customFormat="1">
      <c r="D2" s="329"/>
      <c r="J2" s="329"/>
      <c r="P2" s="329"/>
    </row>
    <row r="3" spans="1:25" ht="14.25">
      <c r="B3" s="1262" t="s">
        <v>263</v>
      </c>
      <c r="C3" s="1262"/>
      <c r="D3" s="1262"/>
      <c r="E3" s="1262"/>
      <c r="F3" s="1262"/>
      <c r="G3" s="1262"/>
      <c r="H3" s="1262"/>
      <c r="I3" s="1262"/>
      <c r="J3" s="1262"/>
      <c r="K3" s="1262"/>
      <c r="L3" s="1262"/>
      <c r="M3" s="1262"/>
      <c r="N3" s="1262"/>
      <c r="O3" s="1262"/>
      <c r="P3" s="1262"/>
      <c r="Q3" s="1262"/>
      <c r="R3" s="1262"/>
      <c r="S3" s="1262"/>
      <c r="T3" s="1262"/>
    </row>
    <row r="4" spans="1:25" s="328" customFormat="1">
      <c r="D4" s="329"/>
      <c r="E4" s="1289"/>
      <c r="F4" s="1289"/>
      <c r="G4" s="331"/>
      <c r="H4" s="331"/>
      <c r="J4" s="329"/>
      <c r="P4" s="329"/>
    </row>
    <row r="5" spans="1:25" ht="13.5" customHeight="1" thickBot="1">
      <c r="B5" s="328"/>
      <c r="C5" s="328"/>
      <c r="E5" s="1289"/>
      <c r="F5" s="1289"/>
      <c r="G5" s="331"/>
      <c r="H5" s="331"/>
      <c r="I5" s="328"/>
      <c r="K5" s="328"/>
      <c r="L5" s="328"/>
      <c r="M5" s="328"/>
      <c r="N5" s="328"/>
      <c r="O5" s="328"/>
      <c r="Q5" s="328"/>
      <c r="R5" s="1281" t="s">
        <v>37</v>
      </c>
      <c r="S5" s="1281"/>
      <c r="T5" s="1281"/>
      <c r="U5" s="328"/>
    </row>
    <row r="6" spans="1:25" ht="19.5" customHeight="1" thickBot="1">
      <c r="B6" s="1290"/>
      <c r="C6" s="1291" t="s">
        <v>40</v>
      </c>
      <c r="D6" s="1292"/>
      <c r="E6" s="1292"/>
      <c r="F6" s="1292"/>
      <c r="G6" s="1292"/>
      <c r="H6" s="1293"/>
      <c r="I6" s="1291" t="s">
        <v>204</v>
      </c>
      <c r="J6" s="1292"/>
      <c r="K6" s="1292"/>
      <c r="L6" s="1292"/>
      <c r="M6" s="1292"/>
      <c r="N6" s="1293"/>
      <c r="O6" s="1294" t="s">
        <v>205</v>
      </c>
      <c r="P6" s="1295"/>
      <c r="Q6" s="1295"/>
      <c r="R6" s="1295"/>
      <c r="S6" s="1295"/>
      <c r="T6" s="1296"/>
      <c r="U6" s="328"/>
    </row>
    <row r="7" spans="1:25" ht="59.25" customHeight="1" thickBot="1">
      <c r="B7" s="1290"/>
      <c r="C7" s="1294" t="s">
        <v>216</v>
      </c>
      <c r="D7" s="1295"/>
      <c r="E7" s="1295" t="s">
        <v>260</v>
      </c>
      <c r="F7" s="1297"/>
      <c r="G7" s="1295" t="s">
        <v>264</v>
      </c>
      <c r="H7" s="1296"/>
      <c r="I7" s="1294" t="s">
        <v>216</v>
      </c>
      <c r="J7" s="1295"/>
      <c r="K7" s="1295" t="s">
        <v>260</v>
      </c>
      <c r="L7" s="1297"/>
      <c r="M7" s="1295" t="s">
        <v>264</v>
      </c>
      <c r="N7" s="1296"/>
      <c r="O7" s="1294" t="s">
        <v>216</v>
      </c>
      <c r="P7" s="1295"/>
      <c r="Q7" s="1295" t="s">
        <v>260</v>
      </c>
      <c r="R7" s="1297"/>
      <c r="S7" s="1295" t="s">
        <v>264</v>
      </c>
      <c r="T7" s="1296"/>
      <c r="U7" s="328"/>
    </row>
    <row r="8" spans="1:25" s="337" customFormat="1" ht="13.5" thickBot="1">
      <c r="A8" s="332"/>
      <c r="B8" s="1290"/>
      <c r="C8" s="333" t="s">
        <v>231</v>
      </c>
      <c r="D8" s="334" t="s">
        <v>232</v>
      </c>
      <c r="E8" s="335" t="s">
        <v>231</v>
      </c>
      <c r="F8" s="335" t="s">
        <v>232</v>
      </c>
      <c r="G8" s="335" t="s">
        <v>231</v>
      </c>
      <c r="H8" s="335" t="s">
        <v>232</v>
      </c>
      <c r="I8" s="336" t="s">
        <v>231</v>
      </c>
      <c r="J8" s="334" t="s">
        <v>232</v>
      </c>
      <c r="K8" s="335" t="s">
        <v>231</v>
      </c>
      <c r="L8" s="335" t="s">
        <v>232</v>
      </c>
      <c r="M8" s="335" t="s">
        <v>231</v>
      </c>
      <c r="N8" s="335" t="s">
        <v>232</v>
      </c>
      <c r="O8" s="336" t="s">
        <v>231</v>
      </c>
      <c r="P8" s="334" t="s">
        <v>232</v>
      </c>
      <c r="Q8" s="335" t="s">
        <v>231</v>
      </c>
      <c r="R8" s="335" t="s">
        <v>232</v>
      </c>
      <c r="S8" s="335" t="s">
        <v>231</v>
      </c>
      <c r="T8" s="671" t="s">
        <v>232</v>
      </c>
      <c r="U8" s="332"/>
    </row>
    <row r="9" spans="1:25" ht="29.25" customHeight="1" thickBot="1">
      <c r="B9" s="338" t="s">
        <v>234</v>
      </c>
      <c r="C9" s="339">
        <f>C10+C11+C12+C13+C14+C15+C16+C17</f>
        <v>7409</v>
      </c>
      <c r="D9" s="327">
        <f t="shared" ref="D9:T9" si="0">D10+D11+D12+D13+D14+D15+D16+D17</f>
        <v>7515</v>
      </c>
      <c r="E9" s="251">
        <f t="shared" si="0"/>
        <v>9338.773000000001</v>
      </c>
      <c r="F9" s="251">
        <f t="shared" si="0"/>
        <v>10248.878000000001</v>
      </c>
      <c r="G9" s="251">
        <f t="shared" si="0"/>
        <v>10288.561000000002</v>
      </c>
      <c r="H9" s="340">
        <f t="shared" si="0"/>
        <v>10343.879000000001</v>
      </c>
      <c r="I9" s="339">
        <f t="shared" si="0"/>
        <v>2193.2639999999997</v>
      </c>
      <c r="J9" s="327">
        <f t="shared" si="0"/>
        <v>3441.9290000000001</v>
      </c>
      <c r="K9" s="251">
        <f t="shared" si="0"/>
        <v>2192.9999999999995</v>
      </c>
      <c r="L9" s="251">
        <f t="shared" si="0"/>
        <v>2560.3989999999999</v>
      </c>
      <c r="M9" s="251">
        <f t="shared" si="0"/>
        <v>4077.451</v>
      </c>
      <c r="N9" s="340">
        <f t="shared" si="0"/>
        <v>4406.4780000000001</v>
      </c>
      <c r="O9" s="339">
        <f t="shared" si="0"/>
        <v>629.65</v>
      </c>
      <c r="P9" s="327">
        <f t="shared" si="0"/>
        <v>465.15499999999997</v>
      </c>
      <c r="Q9" s="251">
        <f t="shared" si="0"/>
        <v>607.75900000000001</v>
      </c>
      <c r="R9" s="251">
        <f t="shared" si="0"/>
        <v>418.84899999999993</v>
      </c>
      <c r="S9" s="251">
        <f t="shared" si="0"/>
        <v>727.07900000000006</v>
      </c>
      <c r="T9" s="254">
        <f t="shared" si="0"/>
        <v>496.40099999999995</v>
      </c>
      <c r="U9" s="328"/>
      <c r="V9" s="341"/>
      <c r="W9" s="341"/>
      <c r="X9" s="341"/>
      <c r="Y9" s="341"/>
    </row>
    <row r="10" spans="1:25" ht="25.5">
      <c r="B10" s="342" t="s">
        <v>235</v>
      </c>
      <c r="C10" s="343">
        <v>300</v>
      </c>
      <c r="D10" s="344">
        <v>240</v>
      </c>
      <c r="E10" s="256">
        <v>360</v>
      </c>
      <c r="F10" s="345">
        <v>396.16800000000001</v>
      </c>
      <c r="G10" s="256">
        <v>348</v>
      </c>
      <c r="H10" s="257">
        <v>281.33699999999999</v>
      </c>
      <c r="I10" s="255">
        <v>124.15600000000001</v>
      </c>
      <c r="J10" s="344">
        <v>63.593000000000004</v>
      </c>
      <c r="K10" s="256">
        <v>151.79900000000001</v>
      </c>
      <c r="L10" s="345">
        <v>182.07599999999999</v>
      </c>
      <c r="M10" s="256">
        <v>312.85000000000002</v>
      </c>
      <c r="N10" s="257">
        <v>223.703</v>
      </c>
      <c r="O10" s="255">
        <v>46.131999999999998</v>
      </c>
      <c r="P10" s="344">
        <v>7.6609999999999996</v>
      </c>
      <c r="Q10" s="256">
        <v>49.823</v>
      </c>
      <c r="R10" s="256">
        <v>10.289</v>
      </c>
      <c r="S10" s="256">
        <v>50.662999999999997</v>
      </c>
      <c r="T10" s="257">
        <v>12.039</v>
      </c>
      <c r="U10" s="328"/>
      <c r="V10" s="341"/>
      <c r="W10" s="341"/>
      <c r="X10" s="341"/>
    </row>
    <row r="11" spans="1:25">
      <c r="B11" s="346" t="s">
        <v>236</v>
      </c>
      <c r="C11" s="249">
        <v>4349</v>
      </c>
      <c r="D11" s="344">
        <v>4725</v>
      </c>
      <c r="E11" s="248">
        <v>5019.2669999999998</v>
      </c>
      <c r="F11" s="347">
        <v>5331.3919999999998</v>
      </c>
      <c r="G11" s="248">
        <v>6012.1750000000002</v>
      </c>
      <c r="H11" s="263">
        <v>6209.1040000000003</v>
      </c>
      <c r="I11" s="262">
        <v>967.65599999999995</v>
      </c>
      <c r="J11" s="348">
        <v>1123.518</v>
      </c>
      <c r="K11" s="248">
        <v>901.60900000000004</v>
      </c>
      <c r="L11" s="347">
        <v>894.05</v>
      </c>
      <c r="M11" s="248">
        <v>1541.9680000000001</v>
      </c>
      <c r="N11" s="263">
        <v>1462.0709999999999</v>
      </c>
      <c r="O11" s="262">
        <v>219.75399999999999</v>
      </c>
      <c r="P11" s="348">
        <v>128.215</v>
      </c>
      <c r="Q11" s="248">
        <v>214.29400000000001</v>
      </c>
      <c r="R11" s="248">
        <v>97.361000000000004</v>
      </c>
      <c r="S11" s="248">
        <v>292.88299999999998</v>
      </c>
      <c r="T11" s="263">
        <v>141.452</v>
      </c>
      <c r="U11" s="328"/>
      <c r="V11" s="341"/>
      <c r="W11" s="341"/>
      <c r="X11" s="341"/>
    </row>
    <row r="12" spans="1:25">
      <c r="B12" s="346" t="s">
        <v>237</v>
      </c>
      <c r="C12" s="249">
        <v>440</v>
      </c>
      <c r="D12" s="344">
        <v>479</v>
      </c>
      <c r="E12" s="248">
        <v>582.87</v>
      </c>
      <c r="F12" s="347">
        <v>768.19299999999998</v>
      </c>
      <c r="G12" s="248">
        <v>696.69799999999998</v>
      </c>
      <c r="H12" s="263">
        <v>588.52099999999996</v>
      </c>
      <c r="I12" s="262">
        <v>150.268</v>
      </c>
      <c r="J12" s="348">
        <v>190.673</v>
      </c>
      <c r="K12" s="248">
        <v>131.6</v>
      </c>
      <c r="L12" s="347">
        <v>157.042</v>
      </c>
      <c r="M12" s="248">
        <v>175.55</v>
      </c>
      <c r="N12" s="263">
        <v>207.55500000000001</v>
      </c>
      <c r="O12" s="262">
        <v>52.845999999999997</v>
      </c>
      <c r="P12" s="348">
        <v>47.915999999999997</v>
      </c>
      <c r="Q12" s="248">
        <v>53.180999999999997</v>
      </c>
      <c r="R12" s="248">
        <v>52.52</v>
      </c>
      <c r="S12" s="248">
        <v>64.283000000000001</v>
      </c>
      <c r="T12" s="263">
        <v>52.651000000000003</v>
      </c>
      <c r="U12" s="328"/>
      <c r="V12" s="341"/>
      <c r="W12" s="341"/>
      <c r="X12" s="341"/>
    </row>
    <row r="13" spans="1:25">
      <c r="B13" s="346" t="s">
        <v>238</v>
      </c>
      <c r="C13" s="249">
        <v>1689</v>
      </c>
      <c r="D13" s="344">
        <v>1463</v>
      </c>
      <c r="E13" s="248">
        <v>2217.1930000000002</v>
      </c>
      <c r="F13" s="347">
        <v>2231.6889999999999</v>
      </c>
      <c r="G13" s="248">
        <v>1958.0260000000001</v>
      </c>
      <c r="H13" s="263">
        <v>1828.673</v>
      </c>
      <c r="I13" s="262">
        <v>569.02599999999995</v>
      </c>
      <c r="J13" s="348">
        <v>816.60299999999995</v>
      </c>
      <c r="K13" s="248">
        <v>536.19200000000001</v>
      </c>
      <c r="L13" s="347">
        <v>712.23400000000004</v>
      </c>
      <c r="M13" s="248">
        <v>795.44799999999998</v>
      </c>
      <c r="N13" s="263">
        <v>1138.7550000000001</v>
      </c>
      <c r="O13" s="262">
        <v>270.952</v>
      </c>
      <c r="P13" s="348">
        <v>249.9</v>
      </c>
      <c r="Q13" s="248">
        <v>248.62899999999999</v>
      </c>
      <c r="R13" s="248">
        <v>220.45599999999999</v>
      </c>
      <c r="S13" s="248">
        <v>273.72300000000001</v>
      </c>
      <c r="T13" s="263">
        <v>253.87899999999999</v>
      </c>
      <c r="U13" s="328"/>
      <c r="V13" s="341"/>
      <c r="W13" s="341"/>
      <c r="X13" s="341"/>
    </row>
    <row r="14" spans="1:25">
      <c r="B14" s="346" t="s">
        <v>239</v>
      </c>
      <c r="C14" s="249">
        <v>93</v>
      </c>
      <c r="D14" s="344">
        <v>148</v>
      </c>
      <c r="E14" s="248">
        <v>319.04599999999999</v>
      </c>
      <c r="F14" s="347">
        <v>283.64299999999997</v>
      </c>
      <c r="G14" s="248">
        <v>531.66700000000003</v>
      </c>
      <c r="H14" s="263">
        <v>448.14100000000002</v>
      </c>
      <c r="I14" s="262">
        <v>103.18</v>
      </c>
      <c r="J14" s="348">
        <v>384.85199999999998</v>
      </c>
      <c r="K14" s="248">
        <v>160.976</v>
      </c>
      <c r="L14" s="347">
        <v>148.00899999999999</v>
      </c>
      <c r="M14" s="248">
        <v>481.53500000000003</v>
      </c>
      <c r="N14" s="263">
        <v>423.95400000000001</v>
      </c>
      <c r="O14" s="262">
        <v>6.7140000000000004</v>
      </c>
      <c r="P14" s="348">
        <v>3.593</v>
      </c>
      <c r="Q14" s="248">
        <v>5.4969999999999999</v>
      </c>
      <c r="R14" s="248">
        <v>4.2880000000000003</v>
      </c>
      <c r="S14" s="248">
        <v>7.6870000000000003</v>
      </c>
      <c r="T14" s="263">
        <v>4.4740000000000002</v>
      </c>
      <c r="U14" s="328"/>
      <c r="V14" s="341"/>
      <c r="W14" s="341"/>
      <c r="X14" s="341"/>
    </row>
    <row r="15" spans="1:25" ht="25.5">
      <c r="B15" s="346" t="s">
        <v>240</v>
      </c>
      <c r="C15" s="249">
        <v>343</v>
      </c>
      <c r="D15" s="344">
        <v>189</v>
      </c>
      <c r="E15" s="248">
        <v>392.60199999999998</v>
      </c>
      <c r="F15" s="347">
        <v>397.90600000000001</v>
      </c>
      <c r="G15" s="248">
        <v>474.80399999999997</v>
      </c>
      <c r="H15" s="263">
        <v>357.35700000000003</v>
      </c>
      <c r="I15" s="262">
        <v>166.39</v>
      </c>
      <c r="J15" s="348">
        <v>311.358</v>
      </c>
      <c r="K15" s="248">
        <v>138.196</v>
      </c>
      <c r="L15" s="347">
        <v>229.38200000000001</v>
      </c>
      <c r="M15" s="248">
        <v>232.01499999999999</v>
      </c>
      <c r="N15" s="263">
        <v>341.80399999999997</v>
      </c>
      <c r="O15" s="262">
        <v>17.376000000000001</v>
      </c>
      <c r="P15" s="348">
        <v>17.611000000000001</v>
      </c>
      <c r="Q15" s="248">
        <v>18.379000000000001</v>
      </c>
      <c r="R15" s="248">
        <v>18.977</v>
      </c>
      <c r="S15" s="248">
        <v>21.407</v>
      </c>
      <c r="T15" s="263">
        <v>20.812999999999999</v>
      </c>
      <c r="U15" s="328"/>
      <c r="V15" s="341"/>
      <c r="W15" s="341"/>
      <c r="X15" s="341"/>
    </row>
    <row r="16" spans="1:25" ht="38.25">
      <c r="B16" s="346" t="s">
        <v>241</v>
      </c>
      <c r="C16" s="249">
        <v>90</v>
      </c>
      <c r="D16" s="344">
        <v>168</v>
      </c>
      <c r="E16" s="248">
        <v>258.79500000000002</v>
      </c>
      <c r="F16" s="347">
        <v>639.69000000000005</v>
      </c>
      <c r="G16" s="248">
        <v>93.191000000000003</v>
      </c>
      <c r="H16" s="263">
        <v>456.93099999999998</v>
      </c>
      <c r="I16" s="262">
        <v>89.504000000000005</v>
      </c>
      <c r="J16" s="348">
        <v>510.27699999999999</v>
      </c>
      <c r="K16" s="248">
        <v>144.441</v>
      </c>
      <c r="L16" s="347">
        <v>187.732</v>
      </c>
      <c r="M16" s="248">
        <v>504.77800000000002</v>
      </c>
      <c r="N16" s="263">
        <v>542.98599999999999</v>
      </c>
      <c r="O16" s="262">
        <v>9.1210000000000004</v>
      </c>
      <c r="P16" s="348">
        <v>2.609</v>
      </c>
      <c r="Q16" s="248">
        <v>10.1</v>
      </c>
      <c r="R16" s="248">
        <v>6.7480000000000002</v>
      </c>
      <c r="S16" s="248">
        <v>9.6080000000000005</v>
      </c>
      <c r="T16" s="263">
        <v>3.3610000000000002</v>
      </c>
      <c r="U16" s="328"/>
      <c r="V16" s="341"/>
      <c r="W16" s="341"/>
      <c r="X16" s="341"/>
    </row>
    <row r="17" spans="2:24" ht="13.5" thickBot="1">
      <c r="B17" s="346" t="s">
        <v>242</v>
      </c>
      <c r="C17" s="349">
        <v>105</v>
      </c>
      <c r="D17" s="350">
        <v>103</v>
      </c>
      <c r="E17" s="259">
        <v>189</v>
      </c>
      <c r="F17" s="351">
        <v>200.197</v>
      </c>
      <c r="G17" s="259">
        <v>174</v>
      </c>
      <c r="H17" s="260">
        <v>173.815</v>
      </c>
      <c r="I17" s="258">
        <v>23.084</v>
      </c>
      <c r="J17" s="352">
        <v>41.055</v>
      </c>
      <c r="K17" s="259">
        <v>28.187000000000001</v>
      </c>
      <c r="L17" s="351">
        <v>49.874000000000002</v>
      </c>
      <c r="M17" s="259">
        <v>33.307000000000002</v>
      </c>
      <c r="N17" s="260">
        <v>65.650000000000006</v>
      </c>
      <c r="O17" s="258">
        <v>6.7549999999999999</v>
      </c>
      <c r="P17" s="352">
        <v>7.65</v>
      </c>
      <c r="Q17" s="259">
        <v>7.8559999999999999</v>
      </c>
      <c r="R17" s="259">
        <v>8.2100000000000009</v>
      </c>
      <c r="S17" s="259">
        <v>6.8250000000000002</v>
      </c>
      <c r="T17" s="260">
        <v>7.7320000000000002</v>
      </c>
      <c r="U17" s="328"/>
      <c r="V17" s="341"/>
      <c r="W17" s="341"/>
      <c r="X17" s="341"/>
    </row>
    <row r="18" spans="2:24" ht="26.25" thickBot="1">
      <c r="B18" s="338" t="s">
        <v>243</v>
      </c>
      <c r="C18" s="250">
        <f t="shared" ref="C18:T18" si="1">C19+C20</f>
        <v>7.101</v>
      </c>
      <c r="D18" s="327">
        <f t="shared" si="1"/>
        <v>20.478000000000002</v>
      </c>
      <c r="E18" s="251">
        <f t="shared" si="1"/>
        <v>129.833</v>
      </c>
      <c r="F18" s="252">
        <f t="shared" si="1"/>
        <v>376.45699999999999</v>
      </c>
      <c r="G18" s="251">
        <f t="shared" si="1"/>
        <v>94.706000000000003</v>
      </c>
      <c r="H18" s="254">
        <f t="shared" si="1"/>
        <v>357.245</v>
      </c>
      <c r="I18" s="253">
        <f t="shared" si="1"/>
        <v>105.998</v>
      </c>
      <c r="J18" s="327">
        <f t="shared" si="1"/>
        <v>156.36000000000001</v>
      </c>
      <c r="K18" s="251">
        <f t="shared" si="1"/>
        <v>147.57599999999999</v>
      </c>
      <c r="L18" s="252">
        <f t="shared" si="1"/>
        <v>139.566</v>
      </c>
      <c r="M18" s="251">
        <f t="shared" si="1"/>
        <v>114</v>
      </c>
      <c r="N18" s="254">
        <f t="shared" si="1"/>
        <v>169.31799999999998</v>
      </c>
      <c r="O18" s="253">
        <f t="shared" si="1"/>
        <v>31.855</v>
      </c>
      <c r="P18" s="327">
        <f t="shared" si="1"/>
        <v>4.1749999999999998</v>
      </c>
      <c r="Q18" s="251">
        <f t="shared" si="1"/>
        <v>203.779</v>
      </c>
      <c r="R18" s="251">
        <f t="shared" si="1"/>
        <v>11.884</v>
      </c>
      <c r="S18" s="251">
        <f t="shared" si="1"/>
        <v>214.24100000000001</v>
      </c>
      <c r="T18" s="254">
        <f t="shared" si="1"/>
        <v>5.258</v>
      </c>
      <c r="U18" s="328"/>
      <c r="V18" s="341"/>
      <c r="W18" s="341"/>
      <c r="X18" s="341"/>
    </row>
    <row r="19" spans="2:24">
      <c r="B19" s="342" t="s">
        <v>244</v>
      </c>
      <c r="C19" s="343">
        <v>6.8689999999999998</v>
      </c>
      <c r="D19" s="344">
        <v>19.716000000000001</v>
      </c>
      <c r="E19" s="256">
        <v>129.15299999999999</v>
      </c>
      <c r="F19" s="345">
        <v>376.45699999999999</v>
      </c>
      <c r="G19" s="256">
        <v>94.025999999999996</v>
      </c>
      <c r="H19" s="257">
        <v>356.66300000000001</v>
      </c>
      <c r="I19" s="255">
        <v>105.998</v>
      </c>
      <c r="J19" s="344">
        <v>156.36000000000001</v>
      </c>
      <c r="K19" s="256">
        <v>147.26599999999999</v>
      </c>
      <c r="L19" s="345">
        <v>137.95099999999999</v>
      </c>
      <c r="M19" s="256">
        <v>114</v>
      </c>
      <c r="N19" s="257">
        <v>169.28399999999999</v>
      </c>
      <c r="O19" s="255">
        <v>31.855</v>
      </c>
      <c r="P19" s="344">
        <v>4.1749999999999998</v>
      </c>
      <c r="Q19" s="256">
        <v>21.102</v>
      </c>
      <c r="R19" s="256">
        <v>9.8490000000000002</v>
      </c>
      <c r="S19" s="256">
        <v>33.441000000000003</v>
      </c>
      <c r="T19" s="257">
        <v>4.9580000000000002</v>
      </c>
      <c r="U19" s="328"/>
      <c r="V19" s="341"/>
      <c r="W19" s="341"/>
      <c r="X19" s="341"/>
    </row>
    <row r="20" spans="2:24" ht="13.5" thickBot="1">
      <c r="B20" s="346" t="s">
        <v>245</v>
      </c>
      <c r="C20" s="249">
        <v>0.23200000000000001</v>
      </c>
      <c r="D20" s="344">
        <v>0.76200000000000001</v>
      </c>
      <c r="E20" s="248">
        <v>0.68</v>
      </c>
      <c r="F20" s="347">
        <v>0</v>
      </c>
      <c r="G20" s="248">
        <v>0.68</v>
      </c>
      <c r="H20" s="263">
        <v>0.58199999999999996</v>
      </c>
      <c r="I20" s="262">
        <v>0</v>
      </c>
      <c r="J20" s="348">
        <v>0</v>
      </c>
      <c r="K20" s="248">
        <v>0.31</v>
      </c>
      <c r="L20" s="347">
        <v>1.615</v>
      </c>
      <c r="M20" s="248">
        <v>0</v>
      </c>
      <c r="N20" s="263">
        <v>3.4000000000000002E-2</v>
      </c>
      <c r="O20" s="262">
        <v>0</v>
      </c>
      <c r="P20" s="348">
        <v>0</v>
      </c>
      <c r="Q20" s="248">
        <v>182.67699999999999</v>
      </c>
      <c r="R20" s="248">
        <v>2.0350000000000001</v>
      </c>
      <c r="S20" s="248">
        <v>180.8</v>
      </c>
      <c r="T20" s="263">
        <v>0.3</v>
      </c>
      <c r="U20" s="328"/>
      <c r="V20" s="341"/>
      <c r="W20" s="341"/>
      <c r="X20" s="341"/>
    </row>
    <row r="21" spans="2:24" ht="13.5" thickBot="1">
      <c r="B21" s="338" t="s">
        <v>246</v>
      </c>
      <c r="C21" s="250">
        <f>C22+C23+C24+C25+C26+C27</f>
        <v>2991.1590000000001</v>
      </c>
      <c r="D21" s="353">
        <f t="shared" ref="D21:T21" si="2">D22+D23+D24+D25+D26+D27</f>
        <v>3234</v>
      </c>
      <c r="E21" s="250">
        <f t="shared" si="2"/>
        <v>3416.3980000000001</v>
      </c>
      <c r="F21" s="340">
        <f t="shared" si="2"/>
        <v>3286.2350000000006</v>
      </c>
      <c r="G21" s="251">
        <f>G22+G23+G24+G25+G26+G27</f>
        <v>3355.1210000000001</v>
      </c>
      <c r="H21" s="340">
        <f>H22+H23+H24+H25+H26+H27</f>
        <v>3676.98</v>
      </c>
      <c r="I21" s="253">
        <f t="shared" si="2"/>
        <v>2161.8820000000001</v>
      </c>
      <c r="J21" s="353">
        <f t="shared" si="2"/>
        <v>2139.0479999999998</v>
      </c>
      <c r="K21" s="250">
        <f t="shared" si="2"/>
        <v>1523.1570000000002</v>
      </c>
      <c r="L21" s="340">
        <f t="shared" si="2"/>
        <v>1755.8000000000002</v>
      </c>
      <c r="M21" s="251">
        <f t="shared" si="2"/>
        <v>2410.5740000000001</v>
      </c>
      <c r="N21" s="254">
        <f t="shared" si="2"/>
        <v>2352.0979999999995</v>
      </c>
      <c r="O21" s="253">
        <f t="shared" si="2"/>
        <v>172.291</v>
      </c>
      <c r="P21" s="327">
        <f t="shared" si="2"/>
        <v>173.989</v>
      </c>
      <c r="Q21" s="251">
        <f t="shared" si="2"/>
        <v>177.36700000000002</v>
      </c>
      <c r="R21" s="251">
        <f t="shared" si="2"/>
        <v>174.84300000000002</v>
      </c>
      <c r="S21" s="251">
        <f t="shared" si="2"/>
        <v>197.42500000000001</v>
      </c>
      <c r="T21" s="254">
        <f t="shared" si="2"/>
        <v>219.58499999999998</v>
      </c>
      <c r="U21" s="328"/>
      <c r="V21" s="341"/>
      <c r="W21" s="341"/>
      <c r="X21" s="341"/>
    </row>
    <row r="22" spans="2:24" ht="40.5" customHeight="1">
      <c r="B22" s="342" t="s">
        <v>247</v>
      </c>
      <c r="C22" s="343">
        <v>338.53500000000003</v>
      </c>
      <c r="D22" s="344">
        <v>328</v>
      </c>
      <c r="E22" s="256">
        <v>324.77300000000002</v>
      </c>
      <c r="F22" s="345">
        <v>368.55200000000002</v>
      </c>
      <c r="G22" s="256">
        <v>352.85599999999999</v>
      </c>
      <c r="H22" s="257">
        <v>368.63400000000001</v>
      </c>
      <c r="I22" s="255">
        <v>190.786</v>
      </c>
      <c r="J22" s="344">
        <v>339.42099999999999</v>
      </c>
      <c r="K22" s="256">
        <v>136.346</v>
      </c>
      <c r="L22" s="345">
        <v>251.05600000000001</v>
      </c>
      <c r="M22" s="256">
        <v>213.078</v>
      </c>
      <c r="N22" s="257">
        <v>368.41800000000001</v>
      </c>
      <c r="O22" s="255">
        <v>1.6319999999999999</v>
      </c>
      <c r="P22" s="344">
        <v>2.1989999999999998</v>
      </c>
      <c r="Q22" s="256">
        <v>1.623</v>
      </c>
      <c r="R22" s="256">
        <v>2.0859999999999999</v>
      </c>
      <c r="S22" s="256">
        <v>1.633</v>
      </c>
      <c r="T22" s="257">
        <v>3.444</v>
      </c>
      <c r="U22" s="328"/>
      <c r="V22" s="341"/>
      <c r="W22" s="341"/>
      <c r="X22" s="341"/>
    </row>
    <row r="23" spans="2:24">
      <c r="B23" s="346" t="s">
        <v>248</v>
      </c>
      <c r="C23" s="249">
        <v>1289.6189999999999</v>
      </c>
      <c r="D23" s="348">
        <v>1445</v>
      </c>
      <c r="E23" s="248">
        <v>1256.9259999999999</v>
      </c>
      <c r="F23" s="347">
        <v>1314.788</v>
      </c>
      <c r="G23" s="248">
        <v>1335.884</v>
      </c>
      <c r="H23" s="263">
        <v>1590.9590000000001</v>
      </c>
      <c r="I23" s="262">
        <v>1242.9459999999999</v>
      </c>
      <c r="J23" s="348">
        <v>1361.674</v>
      </c>
      <c r="K23" s="248">
        <v>793.01900000000001</v>
      </c>
      <c r="L23" s="347">
        <v>1053.4480000000001</v>
      </c>
      <c r="M23" s="248">
        <v>1386.2860000000001</v>
      </c>
      <c r="N23" s="263">
        <v>1436.3869999999999</v>
      </c>
      <c r="O23" s="262">
        <v>88.503</v>
      </c>
      <c r="P23" s="348">
        <v>105.004</v>
      </c>
      <c r="Q23" s="248">
        <v>86.463999999999999</v>
      </c>
      <c r="R23" s="248">
        <v>101.47199999999999</v>
      </c>
      <c r="S23" s="248">
        <v>105.30800000000001</v>
      </c>
      <c r="T23" s="263">
        <v>117.742</v>
      </c>
      <c r="U23" s="328"/>
      <c r="V23" s="341"/>
      <c r="W23" s="341"/>
      <c r="X23" s="341"/>
    </row>
    <row r="24" spans="2:24">
      <c r="B24" s="346" t="s">
        <v>249</v>
      </c>
      <c r="C24" s="249">
        <v>244.673</v>
      </c>
      <c r="D24" s="348">
        <v>256</v>
      </c>
      <c r="E24" s="248">
        <v>420.82400000000001</v>
      </c>
      <c r="F24" s="347">
        <v>320.05900000000003</v>
      </c>
      <c r="G24" s="248">
        <v>252.54400000000001</v>
      </c>
      <c r="H24" s="263">
        <v>268.59300000000002</v>
      </c>
      <c r="I24" s="262">
        <v>39.972999999999999</v>
      </c>
      <c r="J24" s="348">
        <v>52.84</v>
      </c>
      <c r="K24" s="248">
        <v>63.795999999999999</v>
      </c>
      <c r="L24" s="347">
        <v>54.784999999999997</v>
      </c>
      <c r="M24" s="248">
        <v>42.402999999999999</v>
      </c>
      <c r="N24" s="263">
        <v>64.033000000000001</v>
      </c>
      <c r="O24" s="262">
        <v>37.899000000000001</v>
      </c>
      <c r="P24" s="348">
        <v>43.825000000000003</v>
      </c>
      <c r="Q24" s="248">
        <v>36.962000000000003</v>
      </c>
      <c r="R24" s="248">
        <v>39.691000000000003</v>
      </c>
      <c r="S24" s="248">
        <v>40.188000000000002</v>
      </c>
      <c r="T24" s="263">
        <v>45.674999999999997</v>
      </c>
      <c r="U24" s="328"/>
      <c r="V24" s="341"/>
      <c r="W24" s="341"/>
      <c r="X24" s="341"/>
    </row>
    <row r="25" spans="2:24">
      <c r="B25" s="346" t="s">
        <v>250</v>
      </c>
      <c r="C25" s="249">
        <v>991.702</v>
      </c>
      <c r="D25" s="348">
        <v>1043</v>
      </c>
      <c r="E25" s="248">
        <v>1223.3530000000001</v>
      </c>
      <c r="F25" s="347">
        <v>1081.8440000000001</v>
      </c>
      <c r="G25" s="248">
        <v>1220.501</v>
      </c>
      <c r="H25" s="263">
        <v>1233.0809999999999</v>
      </c>
      <c r="I25" s="262">
        <v>274.39499999999998</v>
      </c>
      <c r="J25" s="348">
        <v>200.08799999999999</v>
      </c>
      <c r="K25" s="248">
        <v>240.102</v>
      </c>
      <c r="L25" s="347">
        <v>202.43799999999999</v>
      </c>
      <c r="M25" s="248">
        <v>314.35899999999998</v>
      </c>
      <c r="N25" s="263">
        <v>227.50899999999999</v>
      </c>
      <c r="O25" s="262">
        <v>30.702000000000002</v>
      </c>
      <c r="P25" s="348">
        <v>15.606</v>
      </c>
      <c r="Q25" s="248">
        <v>40.436</v>
      </c>
      <c r="R25" s="248">
        <v>22.001999999999999</v>
      </c>
      <c r="S25" s="248">
        <v>36.031999999999996</v>
      </c>
      <c r="T25" s="263">
        <v>40.749000000000002</v>
      </c>
      <c r="U25" s="328"/>
      <c r="V25" s="341"/>
      <c r="W25" s="341"/>
      <c r="X25" s="341"/>
    </row>
    <row r="26" spans="2:24">
      <c r="B26" s="346" t="s">
        <v>251</v>
      </c>
      <c r="C26" s="249">
        <v>95.308999999999997</v>
      </c>
      <c r="D26" s="348">
        <v>132</v>
      </c>
      <c r="E26" s="248">
        <v>123.625</v>
      </c>
      <c r="F26" s="347">
        <v>125.407</v>
      </c>
      <c r="G26" s="248">
        <v>122.476</v>
      </c>
      <c r="H26" s="263">
        <v>137.376</v>
      </c>
      <c r="I26" s="262">
        <v>131.654</v>
      </c>
      <c r="J26" s="348">
        <v>148.53</v>
      </c>
      <c r="K26" s="248">
        <v>87.613</v>
      </c>
      <c r="L26" s="347">
        <v>114.08</v>
      </c>
      <c r="M26" s="248">
        <v>146.68299999999999</v>
      </c>
      <c r="N26" s="263">
        <v>156.95699999999999</v>
      </c>
      <c r="O26" s="262">
        <v>0.191</v>
      </c>
      <c r="P26" s="348">
        <v>0.191</v>
      </c>
      <c r="Q26" s="248">
        <v>0.214</v>
      </c>
      <c r="R26" s="248">
        <v>0.22800000000000001</v>
      </c>
      <c r="S26" s="248">
        <v>0.191</v>
      </c>
      <c r="T26" s="263">
        <v>0.19600000000000001</v>
      </c>
      <c r="U26" s="328"/>
      <c r="V26" s="341"/>
      <c r="W26" s="341"/>
      <c r="X26" s="341"/>
    </row>
    <row r="27" spans="2:24" ht="13.5" thickBot="1">
      <c r="B27" s="354" t="s">
        <v>252</v>
      </c>
      <c r="C27" s="249">
        <v>31.321000000000002</v>
      </c>
      <c r="D27" s="348">
        <v>30</v>
      </c>
      <c r="E27" s="248">
        <v>66.897000000000006</v>
      </c>
      <c r="F27" s="347">
        <v>75.584999999999994</v>
      </c>
      <c r="G27" s="248">
        <v>70.86</v>
      </c>
      <c r="H27" s="263">
        <v>78.337000000000003</v>
      </c>
      <c r="I27" s="258">
        <v>282.12799999999999</v>
      </c>
      <c r="J27" s="348">
        <v>36.494999999999997</v>
      </c>
      <c r="K27" s="248">
        <v>202.28100000000001</v>
      </c>
      <c r="L27" s="347">
        <v>79.992999999999995</v>
      </c>
      <c r="M27" s="259">
        <v>307.76499999999999</v>
      </c>
      <c r="N27" s="260">
        <v>98.793999999999997</v>
      </c>
      <c r="O27" s="262">
        <v>13.364000000000001</v>
      </c>
      <c r="P27" s="348">
        <v>7.1639999999999997</v>
      </c>
      <c r="Q27" s="248">
        <v>11.667999999999999</v>
      </c>
      <c r="R27" s="248">
        <v>9.3640000000000008</v>
      </c>
      <c r="S27" s="259">
        <v>14.073</v>
      </c>
      <c r="T27" s="263">
        <v>11.779</v>
      </c>
      <c r="U27" s="328"/>
      <c r="V27" s="341"/>
      <c r="W27" s="341"/>
      <c r="X27" s="341"/>
    </row>
    <row r="28" spans="2:24" ht="13.5" thickBot="1">
      <c r="B28" s="355" t="s">
        <v>253</v>
      </c>
      <c r="C28" s="356">
        <v>91.528000000000006</v>
      </c>
      <c r="D28" s="357">
        <v>86</v>
      </c>
      <c r="E28" s="358">
        <v>90.188999999999993</v>
      </c>
      <c r="F28" s="359">
        <v>87.311000000000007</v>
      </c>
      <c r="G28" s="358">
        <v>95.174000000000007</v>
      </c>
      <c r="H28" s="360">
        <v>88.063000000000002</v>
      </c>
      <c r="I28" s="361">
        <v>179.334</v>
      </c>
      <c r="J28" s="357">
        <v>222.12299999999999</v>
      </c>
      <c r="K28" s="358">
        <v>164.517</v>
      </c>
      <c r="L28" s="359">
        <v>183.18899999999999</v>
      </c>
      <c r="M28" s="358">
        <v>268.935</v>
      </c>
      <c r="N28" s="360">
        <v>299.27699999999999</v>
      </c>
      <c r="O28" s="361">
        <v>4.944</v>
      </c>
      <c r="P28" s="357">
        <v>5.4729999999999999</v>
      </c>
      <c r="Q28" s="358">
        <v>5</v>
      </c>
      <c r="R28" s="358">
        <v>4.2140000000000004</v>
      </c>
      <c r="S28" s="358">
        <v>5.2549999999999999</v>
      </c>
      <c r="T28" s="360">
        <v>6.8920000000000003</v>
      </c>
      <c r="U28" s="328"/>
      <c r="V28" s="341"/>
      <c r="W28" s="341"/>
      <c r="X28" s="341"/>
    </row>
    <row r="29" spans="2:24" ht="14.25" thickTop="1" thickBot="1">
      <c r="B29" s="362" t="s">
        <v>227</v>
      </c>
      <c r="C29" s="250">
        <f t="shared" ref="C29:T29" si="3">C9+C19+C20+C21+C28</f>
        <v>10498.788</v>
      </c>
      <c r="D29" s="353">
        <f t="shared" si="3"/>
        <v>10855.477999999999</v>
      </c>
      <c r="E29" s="250">
        <f t="shared" si="3"/>
        <v>12975.193000000001</v>
      </c>
      <c r="F29" s="250">
        <f t="shared" si="3"/>
        <v>13998.881000000001</v>
      </c>
      <c r="G29" s="250">
        <f t="shared" si="3"/>
        <v>13833.562000000004</v>
      </c>
      <c r="H29" s="340">
        <f t="shared" si="3"/>
        <v>14466.167000000001</v>
      </c>
      <c r="I29" s="253">
        <f t="shared" si="3"/>
        <v>4640.4780000000001</v>
      </c>
      <c r="J29" s="353">
        <f t="shared" si="3"/>
        <v>5959.4599999999991</v>
      </c>
      <c r="K29" s="250">
        <f t="shared" si="3"/>
        <v>4028.2499999999995</v>
      </c>
      <c r="L29" s="250">
        <f t="shared" si="3"/>
        <v>4638.9539999999997</v>
      </c>
      <c r="M29" s="250">
        <f t="shared" si="3"/>
        <v>6870.96</v>
      </c>
      <c r="N29" s="254">
        <f t="shared" si="3"/>
        <v>7227.1709999999985</v>
      </c>
      <c r="O29" s="250">
        <f t="shared" si="3"/>
        <v>838.74</v>
      </c>
      <c r="P29" s="353">
        <f t="shared" si="3"/>
        <v>648.79199999999992</v>
      </c>
      <c r="Q29" s="250">
        <f t="shared" si="3"/>
        <v>993.90499999999997</v>
      </c>
      <c r="R29" s="250">
        <f t="shared" si="3"/>
        <v>609.79000000000008</v>
      </c>
      <c r="S29" s="250">
        <f t="shared" si="3"/>
        <v>1144.0000000000002</v>
      </c>
      <c r="T29" s="254">
        <f t="shared" si="3"/>
        <v>728.13599999999997</v>
      </c>
      <c r="U29" s="328"/>
      <c r="V29" s="341"/>
      <c r="W29" s="341"/>
      <c r="X29" s="341"/>
    </row>
    <row r="30" spans="2:24" ht="26.25" thickBot="1">
      <c r="B30" s="539" t="s">
        <v>261</v>
      </c>
      <c r="C30" s="253"/>
      <c r="D30" s="327">
        <f>D29-C29</f>
        <v>356.68999999999869</v>
      </c>
      <c r="E30" s="251"/>
      <c r="F30" s="251">
        <f>F29-E29</f>
        <v>1023.6880000000001</v>
      </c>
      <c r="G30" s="251"/>
      <c r="H30" s="254">
        <f>H29-G29</f>
        <v>632.60499999999774</v>
      </c>
      <c r="I30" s="250"/>
      <c r="J30" s="327">
        <f>J29-I29</f>
        <v>1318.9819999999991</v>
      </c>
      <c r="K30" s="251"/>
      <c r="L30" s="251">
        <f>L29-K29</f>
        <v>610.70400000000018</v>
      </c>
      <c r="M30" s="251"/>
      <c r="N30" s="252">
        <f>N29-M29</f>
        <v>356.21099999999842</v>
      </c>
      <c r="O30" s="253"/>
      <c r="P30" s="327">
        <f>P29-O29</f>
        <v>-189.94800000000009</v>
      </c>
      <c r="Q30" s="251"/>
      <c r="R30" s="251">
        <f>R29-Q29</f>
        <v>-384.1149999999999</v>
      </c>
      <c r="S30" s="251"/>
      <c r="T30" s="254">
        <f>T29-S29</f>
        <v>-415.86400000000026</v>
      </c>
      <c r="U30" s="328"/>
      <c r="V30" s="341"/>
      <c r="X30" s="341"/>
    </row>
    <row r="31" spans="2:24" ht="13.5" thickBot="1">
      <c r="B31" s="539" t="s">
        <v>262</v>
      </c>
      <c r="C31" s="253"/>
      <c r="D31" s="363">
        <f>D30/C29</f>
        <v>3.3974397806680039E-2</v>
      </c>
      <c r="E31" s="364"/>
      <c r="F31" s="364">
        <f>F30/E29</f>
        <v>7.8895782128250422E-2</v>
      </c>
      <c r="G31" s="364"/>
      <c r="H31" s="365">
        <f>H30/G29</f>
        <v>4.5729726009830121E-2</v>
      </c>
      <c r="I31" s="366"/>
      <c r="J31" s="363">
        <f>J30/I29</f>
        <v>0.28423408105802872</v>
      </c>
      <c r="K31" s="364"/>
      <c r="L31" s="364">
        <f>L30/K29</f>
        <v>0.15160528765593007</v>
      </c>
      <c r="M31" s="364"/>
      <c r="N31" s="367">
        <f>N30/M29</f>
        <v>5.1842973907576001E-2</v>
      </c>
      <c r="O31" s="368"/>
      <c r="P31" s="363">
        <f>P30/O29</f>
        <v>-0.22646827383933052</v>
      </c>
      <c r="Q31" s="364"/>
      <c r="R31" s="364">
        <f>R30/Q29</f>
        <v>-0.3864705379286752</v>
      </c>
      <c r="S31" s="364"/>
      <c r="T31" s="365">
        <f>T30/S29</f>
        <v>-0.36351748251748267</v>
      </c>
      <c r="U31" s="328"/>
      <c r="V31" s="341"/>
      <c r="X31" s="341"/>
    </row>
    <row r="32" spans="2:24">
      <c r="B32" s="328"/>
      <c r="C32" s="328"/>
      <c r="E32" s="328"/>
      <c r="F32" s="328"/>
      <c r="G32" s="328"/>
      <c r="H32" s="328"/>
      <c r="I32" s="328"/>
      <c r="K32" s="328"/>
      <c r="L32" s="328"/>
      <c r="M32" s="328"/>
      <c r="N32" s="328"/>
      <c r="O32" s="328"/>
      <c r="Q32" s="328"/>
      <c r="R32" s="328"/>
      <c r="S32" s="328"/>
      <c r="T32" s="328"/>
      <c r="U32" s="328"/>
    </row>
    <row r="33" spans="1:20">
      <c r="G33" s="369"/>
      <c r="H33" s="369"/>
    </row>
    <row r="35" spans="1:20">
      <c r="D35" s="370"/>
      <c r="F35" s="341"/>
      <c r="H35" s="341"/>
      <c r="J35" s="370"/>
      <c r="L35" s="341"/>
      <c r="N35" s="341"/>
      <c r="P35" s="370"/>
      <c r="R35" s="341"/>
      <c r="T35" s="341"/>
    </row>
    <row r="36" spans="1:20" s="372" customFormat="1">
      <c r="A36" s="371"/>
      <c r="D36" s="373"/>
      <c r="J36" s="373"/>
      <c r="P36" s="373"/>
    </row>
  </sheetData>
  <mergeCells count="18">
    <mergeCell ref="B6:B8"/>
    <mergeCell ref="C6:H6"/>
    <mergeCell ref="I6:N6"/>
    <mergeCell ref="O6:T6"/>
    <mergeCell ref="C7:D7"/>
    <mergeCell ref="Q7:R7"/>
    <mergeCell ref="S7:T7"/>
    <mergeCell ref="E7:F7"/>
    <mergeCell ref="G7:H7"/>
    <mergeCell ref="I7:J7"/>
    <mergeCell ref="K7:L7"/>
    <mergeCell ref="M7:N7"/>
    <mergeCell ref="O7:P7"/>
    <mergeCell ref="S1:T1"/>
    <mergeCell ref="B3:T3"/>
    <mergeCell ref="E4:F4"/>
    <mergeCell ref="E5:F5"/>
    <mergeCell ref="R5:T5"/>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B1:P33"/>
  <sheetViews>
    <sheetView showGridLines="0" workbookViewId="0">
      <selection activeCell="B3" sqref="B3:K3"/>
    </sheetView>
  </sheetViews>
  <sheetFormatPr defaultRowHeight="12.75"/>
  <cols>
    <col min="1" max="1" width="9.140625" style="329"/>
    <col min="2" max="2" width="46.140625" style="329" customWidth="1"/>
    <col min="3" max="3" width="12.28515625" style="329" customWidth="1"/>
    <col min="4" max="4" width="13.28515625" style="329" bestFit="1" customWidth="1"/>
    <col min="5" max="5" width="12" style="329" bestFit="1" customWidth="1"/>
    <col min="6" max="8" width="13.28515625" style="329" bestFit="1" customWidth="1"/>
    <col min="9" max="9" width="12" style="329" bestFit="1" customWidth="1"/>
    <col min="10" max="10" width="11.28515625" style="329" bestFit="1" customWidth="1"/>
    <col min="11" max="11" width="11.5703125" style="329" bestFit="1" customWidth="1"/>
    <col min="12" max="12" width="13.28515625" style="329" bestFit="1" customWidth="1"/>
    <col min="13" max="16384" width="9.140625" style="329"/>
  </cols>
  <sheetData>
    <row r="1" spans="2:16">
      <c r="J1" s="1298" t="s">
        <v>285</v>
      </c>
      <c r="K1" s="1298"/>
    </row>
    <row r="2" spans="2:16">
      <c r="J2" s="399"/>
      <c r="K2" s="399"/>
    </row>
    <row r="3" spans="2:16" ht="14.25">
      <c r="B3" s="1262" t="s">
        <v>266</v>
      </c>
      <c r="C3" s="1262"/>
      <c r="D3" s="1262"/>
      <c r="E3" s="1262"/>
      <c r="F3" s="1262"/>
      <c r="G3" s="1262"/>
      <c r="H3" s="1262"/>
      <c r="I3" s="1262"/>
      <c r="J3" s="1262"/>
      <c r="K3" s="1262"/>
    </row>
    <row r="4" spans="2:16" ht="13.5" thickBot="1"/>
    <row r="5" spans="2:16" ht="13.5" thickBot="1">
      <c r="B5" s="1299" t="s">
        <v>267</v>
      </c>
      <c r="C5" s="1301" t="s">
        <v>40</v>
      </c>
      <c r="D5" s="1302"/>
      <c r="E5" s="1303"/>
      <c r="F5" s="1301" t="s">
        <v>204</v>
      </c>
      <c r="G5" s="1302"/>
      <c r="H5" s="1303"/>
      <c r="I5" s="1301" t="s">
        <v>205</v>
      </c>
      <c r="J5" s="1302"/>
      <c r="K5" s="1302"/>
    </row>
    <row r="6" spans="2:16" ht="13.5" thickBot="1">
      <c r="B6" s="1300"/>
      <c r="C6" s="374">
        <v>39813</v>
      </c>
      <c r="D6" s="375">
        <v>40178</v>
      </c>
      <c r="E6" s="376">
        <v>40543</v>
      </c>
      <c r="F6" s="374">
        <v>39813</v>
      </c>
      <c r="G6" s="375">
        <v>40178</v>
      </c>
      <c r="H6" s="376">
        <v>40543</v>
      </c>
      <c r="I6" s="374">
        <v>39813</v>
      </c>
      <c r="J6" s="375">
        <v>40178</v>
      </c>
      <c r="K6" s="376">
        <v>40543</v>
      </c>
    </row>
    <row r="7" spans="2:16" ht="19.5" customHeight="1">
      <c r="B7" s="392" t="s">
        <v>268</v>
      </c>
      <c r="C7" s="393">
        <v>0.69599999999999995</v>
      </c>
      <c r="D7" s="394">
        <v>0.70699999999999996</v>
      </c>
      <c r="E7" s="395">
        <v>0.68799999999999994</v>
      </c>
      <c r="F7" s="393">
        <v>0.27100000000000002</v>
      </c>
      <c r="G7" s="394">
        <v>0.26500000000000001</v>
      </c>
      <c r="H7" s="395">
        <v>0.28100000000000003</v>
      </c>
      <c r="I7" s="393">
        <v>3.3000000000000002E-2</v>
      </c>
      <c r="J7" s="394">
        <v>2.8000000000000001E-2</v>
      </c>
      <c r="K7" s="396">
        <v>3.1E-2</v>
      </c>
      <c r="N7" s="397"/>
      <c r="O7" s="397"/>
      <c r="P7" s="397"/>
    </row>
    <row r="8" spans="2:16">
      <c r="B8" s="377" t="s">
        <v>269</v>
      </c>
      <c r="C8" s="378">
        <v>6.3E-2</v>
      </c>
      <c r="D8" s="379">
        <v>6.6000000000000003E-2</v>
      </c>
      <c r="E8" s="380">
        <v>6.4000000000000001E-2</v>
      </c>
      <c r="F8" s="378">
        <v>0.04</v>
      </c>
      <c r="G8" s="379">
        <v>5.5E-2</v>
      </c>
      <c r="H8" s="380">
        <v>5.1999999999999998E-2</v>
      </c>
      <c r="I8" s="378">
        <v>0.109</v>
      </c>
      <c r="J8" s="379">
        <v>0.127</v>
      </c>
      <c r="K8" s="381">
        <v>6.2E-2</v>
      </c>
      <c r="N8" s="397"/>
      <c r="O8" s="397"/>
      <c r="P8" s="397"/>
    </row>
    <row r="9" spans="2:16">
      <c r="B9" s="382" t="s">
        <v>278</v>
      </c>
      <c r="C9" s="383">
        <v>6.5000000000000002E-2</v>
      </c>
      <c r="D9" s="384">
        <v>7.0999999999999994E-2</v>
      </c>
      <c r="E9" s="385">
        <v>6.7000000000000004E-2</v>
      </c>
      <c r="F9" s="383">
        <v>5.3999999999999999E-2</v>
      </c>
      <c r="G9" s="384">
        <v>9.4E-2</v>
      </c>
      <c r="H9" s="385">
        <v>8.1000000000000003E-2</v>
      </c>
      <c r="I9" s="383">
        <v>0.121</v>
      </c>
      <c r="J9" s="384">
        <v>0.14599999999999999</v>
      </c>
      <c r="K9" s="386">
        <v>7.3999999999999996E-2</v>
      </c>
      <c r="N9" s="397"/>
      <c r="O9" s="397"/>
      <c r="P9" s="397"/>
    </row>
    <row r="10" spans="2:16" ht="25.5">
      <c r="B10" s="382" t="s">
        <v>279</v>
      </c>
      <c r="C10" s="383">
        <v>0.08</v>
      </c>
      <c r="D10" s="384">
        <v>0.09</v>
      </c>
      <c r="E10" s="385">
        <v>8.6999999999999994E-2</v>
      </c>
      <c r="F10" s="383">
        <v>6.8000000000000005E-2</v>
      </c>
      <c r="G10" s="384">
        <v>0.123</v>
      </c>
      <c r="H10" s="385">
        <v>0.11600000000000001</v>
      </c>
      <c r="I10" s="383">
        <v>0.17899999999999999</v>
      </c>
      <c r="J10" s="384">
        <v>0.22600000000000001</v>
      </c>
      <c r="K10" s="386">
        <v>0.14299999999999999</v>
      </c>
      <c r="N10" s="397"/>
      <c r="O10" s="397"/>
      <c r="P10" s="397"/>
    </row>
    <row r="11" spans="2:16">
      <c r="B11" s="382" t="s">
        <v>280</v>
      </c>
      <c r="C11" s="383">
        <v>2.5999999999999999E-2</v>
      </c>
      <c r="D11" s="384">
        <v>3.5999999999999997E-2</v>
      </c>
      <c r="E11" s="385">
        <v>3.6999999999999998E-2</v>
      </c>
      <c r="F11" s="383">
        <v>1.2999999999999999E-2</v>
      </c>
      <c r="G11" s="384">
        <v>0.03</v>
      </c>
      <c r="H11" s="385">
        <v>3.3000000000000002E-2</v>
      </c>
      <c r="I11" s="383">
        <v>8.5000000000000006E-2</v>
      </c>
      <c r="J11" s="384">
        <v>0.11</v>
      </c>
      <c r="K11" s="386">
        <v>5.2999999999999999E-2</v>
      </c>
      <c r="N11" s="397"/>
      <c r="O11" s="397"/>
      <c r="P11" s="397"/>
    </row>
    <row r="12" spans="2:16" ht="31.5" customHeight="1">
      <c r="B12" s="382" t="s">
        <v>281</v>
      </c>
      <c r="C12" s="383">
        <v>0.96</v>
      </c>
      <c r="D12" s="384">
        <v>0.93799999999999994</v>
      </c>
      <c r="E12" s="385">
        <v>0.96799999999999997</v>
      </c>
      <c r="F12" s="383">
        <v>0.73799999999999999</v>
      </c>
      <c r="G12" s="384">
        <v>0.58599999999999997</v>
      </c>
      <c r="H12" s="385">
        <v>0.64200000000000002</v>
      </c>
      <c r="I12" s="383">
        <v>0.90200000000000002</v>
      </c>
      <c r="J12" s="384">
        <v>0.86799999999999999</v>
      </c>
      <c r="K12" s="386">
        <v>0.83799999999999997</v>
      </c>
      <c r="N12" s="397"/>
      <c r="O12" s="397"/>
      <c r="P12" s="397"/>
    </row>
    <row r="13" spans="2:16" ht="38.25" hidden="1">
      <c r="B13" s="382" t="s">
        <v>270</v>
      </c>
      <c r="C13" s="383"/>
      <c r="D13" s="384"/>
      <c r="E13" s="385"/>
      <c r="F13" s="383"/>
      <c r="G13" s="384"/>
      <c r="H13" s="385"/>
      <c r="I13" s="383"/>
      <c r="J13" s="384"/>
      <c r="K13" s="386"/>
      <c r="N13" s="397"/>
      <c r="O13" s="397"/>
      <c r="P13" s="397"/>
    </row>
    <row r="14" spans="2:16" ht="25.5">
      <c r="B14" s="382" t="s">
        <v>271</v>
      </c>
      <c r="C14" s="383">
        <v>1.425</v>
      </c>
      <c r="D14" s="384">
        <v>1.2350000000000001</v>
      </c>
      <c r="E14" s="385">
        <v>1.29</v>
      </c>
      <c r="F14" s="383">
        <v>1.115</v>
      </c>
      <c r="G14" s="384">
        <v>0.86799999999999999</v>
      </c>
      <c r="H14" s="385">
        <v>0.77800000000000002</v>
      </c>
      <c r="I14" s="383">
        <v>1.129</v>
      </c>
      <c r="J14" s="384">
        <v>1.1839999999999999</v>
      </c>
      <c r="K14" s="386">
        <v>0.94</v>
      </c>
      <c r="N14" s="397"/>
      <c r="O14" s="397"/>
      <c r="P14" s="397"/>
    </row>
    <row r="15" spans="2:16" ht="25.5">
      <c r="B15" s="382" t="s">
        <v>272</v>
      </c>
      <c r="C15" s="383" t="s">
        <v>273</v>
      </c>
      <c r="D15" s="384">
        <v>0.76300000000000001</v>
      </c>
      <c r="E15" s="385">
        <v>0.82799999999999996</v>
      </c>
      <c r="F15" s="383" t="s">
        <v>273</v>
      </c>
      <c r="G15" s="384">
        <v>0.55000000000000004</v>
      </c>
      <c r="H15" s="385">
        <v>0.56899999999999995</v>
      </c>
      <c r="I15" s="383" t="s">
        <v>273</v>
      </c>
      <c r="J15" s="384">
        <v>0.86799999999999999</v>
      </c>
      <c r="K15" s="386">
        <v>0.79400000000000004</v>
      </c>
      <c r="N15" s="397"/>
      <c r="O15" s="397"/>
      <c r="P15" s="397"/>
    </row>
    <row r="16" spans="2:16">
      <c r="B16" s="382" t="s">
        <v>282</v>
      </c>
      <c r="C16" s="383">
        <v>0.61</v>
      </c>
      <c r="D16" s="384">
        <v>0.67400000000000004</v>
      </c>
      <c r="E16" s="385">
        <v>0.64800000000000002</v>
      </c>
      <c r="F16" s="383">
        <v>0.371</v>
      </c>
      <c r="G16" s="384">
        <v>0.622</v>
      </c>
      <c r="H16" s="385">
        <v>0.61599999999999999</v>
      </c>
      <c r="I16" s="383">
        <v>0.27700000000000002</v>
      </c>
      <c r="J16" s="384">
        <v>0.32100000000000001</v>
      </c>
      <c r="K16" s="386">
        <v>0.19500000000000001</v>
      </c>
      <c r="N16" s="397"/>
      <c r="O16" s="397"/>
      <c r="P16" s="397"/>
    </row>
    <row r="17" spans="2:16">
      <c r="B17" s="382" t="s">
        <v>283</v>
      </c>
      <c r="C17" s="383">
        <v>0.246</v>
      </c>
      <c r="D17" s="384">
        <v>0.34300000000000003</v>
      </c>
      <c r="E17" s="385">
        <v>0.36099999999999999</v>
      </c>
      <c r="F17" s="383">
        <v>8.6999999999999994E-2</v>
      </c>
      <c r="G17" s="384">
        <v>0.2</v>
      </c>
      <c r="H17" s="385">
        <v>0.249</v>
      </c>
      <c r="I17" s="383">
        <v>0.19600000000000001</v>
      </c>
      <c r="J17" s="384">
        <v>0.24299999999999999</v>
      </c>
      <c r="K17" s="386">
        <v>0.14000000000000001</v>
      </c>
      <c r="N17" s="397"/>
      <c r="O17" s="397"/>
      <c r="P17" s="397"/>
    </row>
    <row r="18" spans="2:16" ht="25.5">
      <c r="B18" s="377" t="s">
        <v>274</v>
      </c>
      <c r="C18" s="378">
        <v>0.58599999999999997</v>
      </c>
      <c r="D18" s="379">
        <v>0.63300000000000001</v>
      </c>
      <c r="E18" s="380">
        <v>0.627</v>
      </c>
      <c r="F18" s="378">
        <v>0.27400000000000002</v>
      </c>
      <c r="G18" s="379">
        <v>0.36499999999999999</v>
      </c>
      <c r="H18" s="380">
        <v>0.39500000000000002</v>
      </c>
      <c r="I18" s="378">
        <v>0.25</v>
      </c>
      <c r="J18" s="379">
        <v>0.27900000000000003</v>
      </c>
      <c r="K18" s="381">
        <v>0.16400000000000001</v>
      </c>
      <c r="N18" s="397"/>
      <c r="O18" s="397"/>
      <c r="P18" s="397"/>
    </row>
    <row r="19" spans="2:16" ht="38.25">
      <c r="B19" s="382" t="s">
        <v>275</v>
      </c>
      <c r="C19" s="383" t="s">
        <v>273</v>
      </c>
      <c r="D19" s="384">
        <v>0.122</v>
      </c>
      <c r="E19" s="385">
        <v>8.1000000000000003E-2</v>
      </c>
      <c r="F19" s="383" t="s">
        <v>273</v>
      </c>
      <c r="G19" s="384">
        <v>0.183</v>
      </c>
      <c r="H19" s="385">
        <v>0.219</v>
      </c>
      <c r="I19" s="383" t="s">
        <v>273</v>
      </c>
      <c r="J19" s="384">
        <v>3.5999999999999997E-2</v>
      </c>
      <c r="K19" s="386">
        <v>3.5999999999999997E-2</v>
      </c>
      <c r="N19" s="397"/>
      <c r="O19" s="397"/>
      <c r="P19" s="397"/>
    </row>
    <row r="20" spans="2:16" ht="25.5">
      <c r="B20" s="382" t="s">
        <v>284</v>
      </c>
      <c r="C20" s="383">
        <v>0.23699999999999999</v>
      </c>
      <c r="D20" s="384">
        <v>0.217</v>
      </c>
      <c r="E20" s="385">
        <v>0.17699999999999999</v>
      </c>
      <c r="F20" s="383">
        <v>0.214</v>
      </c>
      <c r="G20" s="384">
        <v>0.309</v>
      </c>
      <c r="H20" s="385">
        <v>0.27600000000000002</v>
      </c>
      <c r="I20" s="383">
        <v>0.112</v>
      </c>
      <c r="J20" s="384">
        <v>5.8999999999999997E-2</v>
      </c>
      <c r="K20" s="386">
        <v>4.7E-2</v>
      </c>
      <c r="N20" s="397"/>
      <c r="O20" s="397"/>
      <c r="P20" s="397"/>
    </row>
    <row r="21" spans="2:16">
      <c r="B21" s="382" t="s">
        <v>276</v>
      </c>
      <c r="C21" s="383">
        <v>7.0000000000000007E-2</v>
      </c>
      <c r="D21" s="384">
        <v>8.5999999999999993E-2</v>
      </c>
      <c r="E21" s="385">
        <v>8.4000000000000005E-2</v>
      </c>
      <c r="F21" s="383">
        <v>5.0999999999999997E-2</v>
      </c>
      <c r="G21" s="384">
        <v>9.2999999999999999E-2</v>
      </c>
      <c r="H21" s="385">
        <v>0.108</v>
      </c>
      <c r="I21" s="383">
        <v>0.219</v>
      </c>
      <c r="J21" s="384">
        <v>0.22500000000000001</v>
      </c>
      <c r="K21" s="386">
        <v>0.15</v>
      </c>
      <c r="N21" s="397"/>
      <c r="O21" s="397"/>
      <c r="P21" s="397"/>
    </row>
    <row r="22" spans="2:16" ht="26.25" thickBot="1">
      <c r="B22" s="387" t="s">
        <v>277</v>
      </c>
      <c r="C22" s="388">
        <v>0.151</v>
      </c>
      <c r="D22" s="389">
        <v>0.13200000000000001</v>
      </c>
      <c r="E22" s="390">
        <v>0.13534287610352824</v>
      </c>
      <c r="F22" s="388">
        <v>0.13300000000000001</v>
      </c>
      <c r="G22" s="389">
        <v>0.19</v>
      </c>
      <c r="H22" s="390">
        <v>0.18979473131839286</v>
      </c>
      <c r="I22" s="388">
        <v>0.253</v>
      </c>
      <c r="J22" s="389">
        <v>0.126</v>
      </c>
      <c r="K22" s="391">
        <v>0.13416342593670585</v>
      </c>
      <c r="N22" s="397"/>
      <c r="O22" s="397"/>
      <c r="P22" s="397"/>
    </row>
    <row r="27" spans="2:16">
      <c r="C27" s="398"/>
      <c r="F27" s="398"/>
    </row>
    <row r="29" spans="2:16">
      <c r="L29" s="373"/>
      <c r="M29" s="373"/>
      <c r="N29" s="373"/>
    </row>
    <row r="30" spans="2:16">
      <c r="L30" s="373"/>
      <c r="M30" s="373"/>
      <c r="N30" s="373"/>
    </row>
    <row r="31" spans="2:16">
      <c r="L31" s="373"/>
      <c r="M31" s="373"/>
      <c r="N31" s="373"/>
    </row>
    <row r="32" spans="2:16">
      <c r="L32" s="373"/>
      <c r="M32" s="373"/>
      <c r="N32" s="373"/>
    </row>
    <row r="33" spans="12:14">
      <c r="L33" s="373"/>
      <c r="M33" s="373"/>
      <c r="N33" s="373"/>
    </row>
  </sheetData>
  <mergeCells count="6">
    <mergeCell ref="J1:K1"/>
    <mergeCell ref="B3:K3"/>
    <mergeCell ref="B5:B6"/>
    <mergeCell ref="C5:E5"/>
    <mergeCell ref="F5:H5"/>
    <mergeCell ref="I5:K5"/>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B1:K35"/>
  <sheetViews>
    <sheetView showGridLines="0" workbookViewId="0">
      <selection activeCell="B3" sqref="B3:K3"/>
    </sheetView>
  </sheetViews>
  <sheetFormatPr defaultRowHeight="12.75"/>
  <cols>
    <col min="1" max="1" width="9.140625" style="429"/>
    <col min="2" max="2" width="37" style="429" customWidth="1"/>
    <col min="3" max="3" width="12.5703125" style="429" bestFit="1" customWidth="1"/>
    <col min="4" max="4" width="11.5703125" style="429" bestFit="1" customWidth="1"/>
    <col min="5" max="5" width="15.140625" style="429" bestFit="1" customWidth="1"/>
    <col min="6" max="6" width="15.7109375" style="429" bestFit="1" customWidth="1"/>
    <col min="7" max="7" width="10.140625" style="429" customWidth="1"/>
    <col min="8" max="8" width="14.85546875" style="429" customWidth="1"/>
    <col min="9" max="9" width="12.28515625" style="429" customWidth="1"/>
    <col min="10" max="10" width="18.7109375" style="429" customWidth="1"/>
    <col min="11" max="11" width="14.28515625" style="429" bestFit="1" customWidth="1"/>
    <col min="12" max="257" width="9.140625" style="429"/>
    <col min="258" max="258" width="37" style="429" customWidth="1"/>
    <col min="259" max="259" width="12.5703125" style="429" bestFit="1" customWidth="1"/>
    <col min="260" max="260" width="11.5703125" style="429" bestFit="1" customWidth="1"/>
    <col min="261" max="261" width="15.140625" style="429" bestFit="1" customWidth="1"/>
    <col min="262" max="262" width="15.7109375" style="429" bestFit="1" customWidth="1"/>
    <col min="263" max="263" width="10.140625" style="429" customWidth="1"/>
    <col min="264" max="264" width="13.140625" style="429" bestFit="1" customWidth="1"/>
    <col min="265" max="265" width="10.85546875" style="429" bestFit="1" customWidth="1"/>
    <col min="266" max="266" width="16.140625" style="429" bestFit="1" customWidth="1"/>
    <col min="267" max="267" width="14.28515625" style="429" bestFit="1" customWidth="1"/>
    <col min="268" max="513" width="9.140625" style="429"/>
    <col min="514" max="514" width="37" style="429" customWidth="1"/>
    <col min="515" max="515" width="12.5703125" style="429" bestFit="1" customWidth="1"/>
    <col min="516" max="516" width="11.5703125" style="429" bestFit="1" customWidth="1"/>
    <col min="517" max="517" width="15.140625" style="429" bestFit="1" customWidth="1"/>
    <col min="518" max="518" width="15.7109375" style="429" bestFit="1" customWidth="1"/>
    <col min="519" max="519" width="10.140625" style="429" customWidth="1"/>
    <col min="520" max="520" width="13.140625" style="429" bestFit="1" customWidth="1"/>
    <col min="521" max="521" width="10.85546875" style="429" bestFit="1" customWidth="1"/>
    <col min="522" max="522" width="16.140625" style="429" bestFit="1" customWidth="1"/>
    <col min="523" max="523" width="14.28515625" style="429" bestFit="1" customWidth="1"/>
    <col min="524" max="769" width="9.140625" style="429"/>
    <col min="770" max="770" width="37" style="429" customWidth="1"/>
    <col min="771" max="771" width="12.5703125" style="429" bestFit="1" customWidth="1"/>
    <col min="772" max="772" width="11.5703125" style="429" bestFit="1" customWidth="1"/>
    <col min="773" max="773" width="15.140625" style="429" bestFit="1" customWidth="1"/>
    <col min="774" max="774" width="15.7109375" style="429" bestFit="1" customWidth="1"/>
    <col min="775" max="775" width="10.140625" style="429" customWidth="1"/>
    <col min="776" max="776" width="13.140625" style="429" bestFit="1" customWidth="1"/>
    <col min="777" max="777" width="10.85546875" style="429" bestFit="1" customWidth="1"/>
    <col min="778" max="778" width="16.140625" style="429" bestFit="1" customWidth="1"/>
    <col min="779" max="779" width="14.28515625" style="429" bestFit="1" customWidth="1"/>
    <col min="780" max="1025" width="9.140625" style="429"/>
    <col min="1026" max="1026" width="37" style="429" customWidth="1"/>
    <col min="1027" max="1027" width="12.5703125" style="429" bestFit="1" customWidth="1"/>
    <col min="1028" max="1028" width="11.5703125" style="429" bestFit="1" customWidth="1"/>
    <col min="1029" max="1029" width="15.140625" style="429" bestFit="1" customWidth="1"/>
    <col min="1030" max="1030" width="15.7109375" style="429" bestFit="1" customWidth="1"/>
    <col min="1031" max="1031" width="10.140625" style="429" customWidth="1"/>
    <col min="1032" max="1032" width="13.140625" style="429" bestFit="1" customWidth="1"/>
    <col min="1033" max="1033" width="10.85546875" style="429" bestFit="1" customWidth="1"/>
    <col min="1034" max="1034" width="16.140625" style="429" bestFit="1" customWidth="1"/>
    <col min="1035" max="1035" width="14.28515625" style="429" bestFit="1" customWidth="1"/>
    <col min="1036" max="1281" width="9.140625" style="429"/>
    <col min="1282" max="1282" width="37" style="429" customWidth="1"/>
    <col min="1283" max="1283" width="12.5703125" style="429" bestFit="1" customWidth="1"/>
    <col min="1284" max="1284" width="11.5703125" style="429" bestFit="1" customWidth="1"/>
    <col min="1285" max="1285" width="15.140625" style="429" bestFit="1" customWidth="1"/>
    <col min="1286" max="1286" width="15.7109375" style="429" bestFit="1" customWidth="1"/>
    <col min="1287" max="1287" width="10.140625" style="429" customWidth="1"/>
    <col min="1288" max="1288" width="13.140625" style="429" bestFit="1" customWidth="1"/>
    <col min="1289" max="1289" width="10.85546875" style="429" bestFit="1" customWidth="1"/>
    <col min="1290" max="1290" width="16.140625" style="429" bestFit="1" customWidth="1"/>
    <col min="1291" max="1291" width="14.28515625" style="429" bestFit="1" customWidth="1"/>
    <col min="1292" max="1537" width="9.140625" style="429"/>
    <col min="1538" max="1538" width="37" style="429" customWidth="1"/>
    <col min="1539" max="1539" width="12.5703125" style="429" bestFit="1" customWidth="1"/>
    <col min="1540" max="1540" width="11.5703125" style="429" bestFit="1" customWidth="1"/>
    <col min="1541" max="1541" width="15.140625" style="429" bestFit="1" customWidth="1"/>
    <col min="1542" max="1542" width="15.7109375" style="429" bestFit="1" customWidth="1"/>
    <col min="1543" max="1543" width="10.140625" style="429" customWidth="1"/>
    <col min="1544" max="1544" width="13.140625" style="429" bestFit="1" customWidth="1"/>
    <col min="1545" max="1545" width="10.85546875" style="429" bestFit="1" customWidth="1"/>
    <col min="1546" max="1546" width="16.140625" style="429" bestFit="1" customWidth="1"/>
    <col min="1547" max="1547" width="14.28515625" style="429" bestFit="1" customWidth="1"/>
    <col min="1548" max="1793" width="9.140625" style="429"/>
    <col min="1794" max="1794" width="37" style="429" customWidth="1"/>
    <col min="1795" max="1795" width="12.5703125" style="429" bestFit="1" customWidth="1"/>
    <col min="1796" max="1796" width="11.5703125" style="429" bestFit="1" customWidth="1"/>
    <col min="1797" max="1797" width="15.140625" style="429" bestFit="1" customWidth="1"/>
    <col min="1798" max="1798" width="15.7109375" style="429" bestFit="1" customWidth="1"/>
    <col min="1799" max="1799" width="10.140625" style="429" customWidth="1"/>
    <col min="1800" max="1800" width="13.140625" style="429" bestFit="1" customWidth="1"/>
    <col min="1801" max="1801" width="10.85546875" style="429" bestFit="1" customWidth="1"/>
    <col min="1802" max="1802" width="16.140625" style="429" bestFit="1" customWidth="1"/>
    <col min="1803" max="1803" width="14.28515625" style="429" bestFit="1" customWidth="1"/>
    <col min="1804" max="2049" width="9.140625" style="429"/>
    <col min="2050" max="2050" width="37" style="429" customWidth="1"/>
    <col min="2051" max="2051" width="12.5703125" style="429" bestFit="1" customWidth="1"/>
    <col min="2052" max="2052" width="11.5703125" style="429" bestFit="1" customWidth="1"/>
    <col min="2053" max="2053" width="15.140625" style="429" bestFit="1" customWidth="1"/>
    <col min="2054" max="2054" width="15.7109375" style="429" bestFit="1" customWidth="1"/>
    <col min="2055" max="2055" width="10.140625" style="429" customWidth="1"/>
    <col min="2056" max="2056" width="13.140625" style="429" bestFit="1" customWidth="1"/>
    <col min="2057" max="2057" width="10.85546875" style="429" bestFit="1" customWidth="1"/>
    <col min="2058" max="2058" width="16.140625" style="429" bestFit="1" customWidth="1"/>
    <col min="2059" max="2059" width="14.28515625" style="429" bestFit="1" customWidth="1"/>
    <col min="2060" max="2305" width="9.140625" style="429"/>
    <col min="2306" max="2306" width="37" style="429" customWidth="1"/>
    <col min="2307" max="2307" width="12.5703125" style="429" bestFit="1" customWidth="1"/>
    <col min="2308" max="2308" width="11.5703125" style="429" bestFit="1" customWidth="1"/>
    <col min="2309" max="2309" width="15.140625" style="429" bestFit="1" customWidth="1"/>
    <col min="2310" max="2310" width="15.7109375" style="429" bestFit="1" customWidth="1"/>
    <col min="2311" max="2311" width="10.140625" style="429" customWidth="1"/>
    <col min="2312" max="2312" width="13.140625" style="429" bestFit="1" customWidth="1"/>
    <col min="2313" max="2313" width="10.85546875" style="429" bestFit="1" customWidth="1"/>
    <col min="2314" max="2314" width="16.140625" style="429" bestFit="1" customWidth="1"/>
    <col min="2315" max="2315" width="14.28515625" style="429" bestFit="1" customWidth="1"/>
    <col min="2316" max="2561" width="9.140625" style="429"/>
    <col min="2562" max="2562" width="37" style="429" customWidth="1"/>
    <col min="2563" max="2563" width="12.5703125" style="429" bestFit="1" customWidth="1"/>
    <col min="2564" max="2564" width="11.5703125" style="429" bestFit="1" customWidth="1"/>
    <col min="2565" max="2565" width="15.140625" style="429" bestFit="1" customWidth="1"/>
    <col min="2566" max="2566" width="15.7109375" style="429" bestFit="1" customWidth="1"/>
    <col min="2567" max="2567" width="10.140625" style="429" customWidth="1"/>
    <col min="2568" max="2568" width="13.140625" style="429" bestFit="1" customWidth="1"/>
    <col min="2569" max="2569" width="10.85546875" style="429" bestFit="1" customWidth="1"/>
    <col min="2570" max="2570" width="16.140625" style="429" bestFit="1" customWidth="1"/>
    <col min="2571" max="2571" width="14.28515625" style="429" bestFit="1" customWidth="1"/>
    <col min="2572" max="2817" width="9.140625" style="429"/>
    <col min="2818" max="2818" width="37" style="429" customWidth="1"/>
    <col min="2819" max="2819" width="12.5703125" style="429" bestFit="1" customWidth="1"/>
    <col min="2820" max="2820" width="11.5703125" style="429" bestFit="1" customWidth="1"/>
    <col min="2821" max="2821" width="15.140625" style="429" bestFit="1" customWidth="1"/>
    <col min="2822" max="2822" width="15.7109375" style="429" bestFit="1" customWidth="1"/>
    <col min="2823" max="2823" width="10.140625" style="429" customWidth="1"/>
    <col min="2824" max="2824" width="13.140625" style="429" bestFit="1" customWidth="1"/>
    <col min="2825" max="2825" width="10.85546875" style="429" bestFit="1" customWidth="1"/>
    <col min="2826" max="2826" width="16.140625" style="429" bestFit="1" customWidth="1"/>
    <col min="2827" max="2827" width="14.28515625" style="429" bestFit="1" customWidth="1"/>
    <col min="2828" max="3073" width="9.140625" style="429"/>
    <col min="3074" max="3074" width="37" style="429" customWidth="1"/>
    <col min="3075" max="3075" width="12.5703125" style="429" bestFit="1" customWidth="1"/>
    <col min="3076" max="3076" width="11.5703125" style="429" bestFit="1" customWidth="1"/>
    <col min="3077" max="3077" width="15.140625" style="429" bestFit="1" customWidth="1"/>
    <col min="3078" max="3078" width="15.7109375" style="429" bestFit="1" customWidth="1"/>
    <col min="3079" max="3079" width="10.140625" style="429" customWidth="1"/>
    <col min="3080" max="3080" width="13.140625" style="429" bestFit="1" customWidth="1"/>
    <col min="3081" max="3081" width="10.85546875" style="429" bestFit="1" customWidth="1"/>
    <col min="3082" max="3082" width="16.140625" style="429" bestFit="1" customWidth="1"/>
    <col min="3083" max="3083" width="14.28515625" style="429" bestFit="1" customWidth="1"/>
    <col min="3084" max="3329" width="9.140625" style="429"/>
    <col min="3330" max="3330" width="37" style="429" customWidth="1"/>
    <col min="3331" max="3331" width="12.5703125" style="429" bestFit="1" customWidth="1"/>
    <col min="3332" max="3332" width="11.5703125" style="429" bestFit="1" customWidth="1"/>
    <col min="3333" max="3333" width="15.140625" style="429" bestFit="1" customWidth="1"/>
    <col min="3334" max="3334" width="15.7109375" style="429" bestFit="1" customWidth="1"/>
    <col min="3335" max="3335" width="10.140625" style="429" customWidth="1"/>
    <col min="3336" max="3336" width="13.140625" style="429" bestFit="1" customWidth="1"/>
    <col min="3337" max="3337" width="10.85546875" style="429" bestFit="1" customWidth="1"/>
    <col min="3338" max="3338" width="16.140625" style="429" bestFit="1" customWidth="1"/>
    <col min="3339" max="3339" width="14.28515625" style="429" bestFit="1" customWidth="1"/>
    <col min="3340" max="3585" width="9.140625" style="429"/>
    <col min="3586" max="3586" width="37" style="429" customWidth="1"/>
    <col min="3587" max="3587" width="12.5703125" style="429" bestFit="1" customWidth="1"/>
    <col min="3588" max="3588" width="11.5703125" style="429" bestFit="1" customWidth="1"/>
    <col min="3589" max="3589" width="15.140625" style="429" bestFit="1" customWidth="1"/>
    <col min="3590" max="3590" width="15.7109375" style="429" bestFit="1" customWidth="1"/>
    <col min="3591" max="3591" width="10.140625" style="429" customWidth="1"/>
    <col min="3592" max="3592" width="13.140625" style="429" bestFit="1" customWidth="1"/>
    <col min="3593" max="3593" width="10.85546875" style="429" bestFit="1" customWidth="1"/>
    <col min="3594" max="3594" width="16.140625" style="429" bestFit="1" customWidth="1"/>
    <col min="3595" max="3595" width="14.28515625" style="429" bestFit="1" customWidth="1"/>
    <col min="3596" max="3841" width="9.140625" style="429"/>
    <col min="3842" max="3842" width="37" style="429" customWidth="1"/>
    <col min="3843" max="3843" width="12.5703125" style="429" bestFit="1" customWidth="1"/>
    <col min="3844" max="3844" width="11.5703125" style="429" bestFit="1" customWidth="1"/>
    <col min="3845" max="3845" width="15.140625" style="429" bestFit="1" customWidth="1"/>
    <col min="3846" max="3846" width="15.7109375" style="429" bestFit="1" customWidth="1"/>
    <col min="3847" max="3847" width="10.140625" style="429" customWidth="1"/>
    <col min="3848" max="3848" width="13.140625" style="429" bestFit="1" customWidth="1"/>
    <col min="3849" max="3849" width="10.85546875" style="429" bestFit="1" customWidth="1"/>
    <col min="3850" max="3850" width="16.140625" style="429" bestFit="1" customWidth="1"/>
    <col min="3851" max="3851" width="14.28515625" style="429" bestFit="1" customWidth="1"/>
    <col min="3852" max="4097" width="9.140625" style="429"/>
    <col min="4098" max="4098" width="37" style="429" customWidth="1"/>
    <col min="4099" max="4099" width="12.5703125" style="429" bestFit="1" customWidth="1"/>
    <col min="4100" max="4100" width="11.5703125" style="429" bestFit="1" customWidth="1"/>
    <col min="4101" max="4101" width="15.140625" style="429" bestFit="1" customWidth="1"/>
    <col min="4102" max="4102" width="15.7109375" style="429" bestFit="1" customWidth="1"/>
    <col min="4103" max="4103" width="10.140625" style="429" customWidth="1"/>
    <col min="4104" max="4104" width="13.140625" style="429" bestFit="1" customWidth="1"/>
    <col min="4105" max="4105" width="10.85546875" style="429" bestFit="1" customWidth="1"/>
    <col min="4106" max="4106" width="16.140625" style="429" bestFit="1" customWidth="1"/>
    <col min="4107" max="4107" width="14.28515625" style="429" bestFit="1" customWidth="1"/>
    <col min="4108" max="4353" width="9.140625" style="429"/>
    <col min="4354" max="4354" width="37" style="429" customWidth="1"/>
    <col min="4355" max="4355" width="12.5703125" style="429" bestFit="1" customWidth="1"/>
    <col min="4356" max="4356" width="11.5703125" style="429" bestFit="1" customWidth="1"/>
    <col min="4357" max="4357" width="15.140625" style="429" bestFit="1" customWidth="1"/>
    <col min="4358" max="4358" width="15.7109375" style="429" bestFit="1" customWidth="1"/>
    <col min="4359" max="4359" width="10.140625" style="429" customWidth="1"/>
    <col min="4360" max="4360" width="13.140625" style="429" bestFit="1" customWidth="1"/>
    <col min="4361" max="4361" width="10.85546875" style="429" bestFit="1" customWidth="1"/>
    <col min="4362" max="4362" width="16.140625" style="429" bestFit="1" customWidth="1"/>
    <col min="4363" max="4363" width="14.28515625" style="429" bestFit="1" customWidth="1"/>
    <col min="4364" max="4609" width="9.140625" style="429"/>
    <col min="4610" max="4610" width="37" style="429" customWidth="1"/>
    <col min="4611" max="4611" width="12.5703125" style="429" bestFit="1" customWidth="1"/>
    <col min="4612" max="4612" width="11.5703125" style="429" bestFit="1" customWidth="1"/>
    <col min="4613" max="4613" width="15.140625" style="429" bestFit="1" customWidth="1"/>
    <col min="4614" max="4614" width="15.7109375" style="429" bestFit="1" customWidth="1"/>
    <col min="4615" max="4615" width="10.140625" style="429" customWidth="1"/>
    <col min="4616" max="4616" width="13.140625" style="429" bestFit="1" customWidth="1"/>
    <col min="4617" max="4617" width="10.85546875" style="429" bestFit="1" customWidth="1"/>
    <col min="4618" max="4618" width="16.140625" style="429" bestFit="1" customWidth="1"/>
    <col min="4619" max="4619" width="14.28515625" style="429" bestFit="1" customWidth="1"/>
    <col min="4620" max="4865" width="9.140625" style="429"/>
    <col min="4866" max="4866" width="37" style="429" customWidth="1"/>
    <col min="4867" max="4867" width="12.5703125" style="429" bestFit="1" customWidth="1"/>
    <col min="4868" max="4868" width="11.5703125" style="429" bestFit="1" customWidth="1"/>
    <col min="4869" max="4869" width="15.140625" style="429" bestFit="1" customWidth="1"/>
    <col min="4870" max="4870" width="15.7109375" style="429" bestFit="1" customWidth="1"/>
    <col min="4871" max="4871" width="10.140625" style="429" customWidth="1"/>
    <col min="4872" max="4872" width="13.140625" style="429" bestFit="1" customWidth="1"/>
    <col min="4873" max="4873" width="10.85546875" style="429" bestFit="1" customWidth="1"/>
    <col min="4874" max="4874" width="16.140625" style="429" bestFit="1" customWidth="1"/>
    <col min="4875" max="4875" width="14.28515625" style="429" bestFit="1" customWidth="1"/>
    <col min="4876" max="5121" width="9.140625" style="429"/>
    <col min="5122" max="5122" width="37" style="429" customWidth="1"/>
    <col min="5123" max="5123" width="12.5703125" style="429" bestFit="1" customWidth="1"/>
    <col min="5124" max="5124" width="11.5703125" style="429" bestFit="1" customWidth="1"/>
    <col min="5125" max="5125" width="15.140625" style="429" bestFit="1" customWidth="1"/>
    <col min="5126" max="5126" width="15.7109375" style="429" bestFit="1" customWidth="1"/>
    <col min="5127" max="5127" width="10.140625" style="429" customWidth="1"/>
    <col min="5128" max="5128" width="13.140625" style="429" bestFit="1" customWidth="1"/>
    <col min="5129" max="5129" width="10.85546875" style="429" bestFit="1" customWidth="1"/>
    <col min="5130" max="5130" width="16.140625" style="429" bestFit="1" customWidth="1"/>
    <col min="5131" max="5131" width="14.28515625" style="429" bestFit="1" customWidth="1"/>
    <col min="5132" max="5377" width="9.140625" style="429"/>
    <col min="5378" max="5378" width="37" style="429" customWidth="1"/>
    <col min="5379" max="5379" width="12.5703125" style="429" bestFit="1" customWidth="1"/>
    <col min="5380" max="5380" width="11.5703125" style="429" bestFit="1" customWidth="1"/>
    <col min="5381" max="5381" width="15.140625" style="429" bestFit="1" customWidth="1"/>
    <col min="5382" max="5382" width="15.7109375" style="429" bestFit="1" customWidth="1"/>
    <col min="5383" max="5383" width="10.140625" style="429" customWidth="1"/>
    <col min="5384" max="5384" width="13.140625" style="429" bestFit="1" customWidth="1"/>
    <col min="5385" max="5385" width="10.85546875" style="429" bestFit="1" customWidth="1"/>
    <col min="5386" max="5386" width="16.140625" style="429" bestFit="1" customWidth="1"/>
    <col min="5387" max="5387" width="14.28515625" style="429" bestFit="1" customWidth="1"/>
    <col min="5388" max="5633" width="9.140625" style="429"/>
    <col min="5634" max="5634" width="37" style="429" customWidth="1"/>
    <col min="5635" max="5635" width="12.5703125" style="429" bestFit="1" customWidth="1"/>
    <col min="5636" max="5636" width="11.5703125" style="429" bestFit="1" customWidth="1"/>
    <col min="5637" max="5637" width="15.140625" style="429" bestFit="1" customWidth="1"/>
    <col min="5638" max="5638" width="15.7109375" style="429" bestFit="1" customWidth="1"/>
    <col min="5639" max="5639" width="10.140625" style="429" customWidth="1"/>
    <col min="5640" max="5640" width="13.140625" style="429" bestFit="1" customWidth="1"/>
    <col min="5641" max="5641" width="10.85546875" style="429" bestFit="1" customWidth="1"/>
    <col min="5642" max="5642" width="16.140625" style="429" bestFit="1" customWidth="1"/>
    <col min="5643" max="5643" width="14.28515625" style="429" bestFit="1" customWidth="1"/>
    <col min="5644" max="5889" width="9.140625" style="429"/>
    <col min="5890" max="5890" width="37" style="429" customWidth="1"/>
    <col min="5891" max="5891" width="12.5703125" style="429" bestFit="1" customWidth="1"/>
    <col min="5892" max="5892" width="11.5703125" style="429" bestFit="1" customWidth="1"/>
    <col min="5893" max="5893" width="15.140625" style="429" bestFit="1" customWidth="1"/>
    <col min="5894" max="5894" width="15.7109375" style="429" bestFit="1" customWidth="1"/>
    <col min="5895" max="5895" width="10.140625" style="429" customWidth="1"/>
    <col min="5896" max="5896" width="13.140625" style="429" bestFit="1" customWidth="1"/>
    <col min="5897" max="5897" width="10.85546875" style="429" bestFit="1" customWidth="1"/>
    <col min="5898" max="5898" width="16.140625" style="429" bestFit="1" customWidth="1"/>
    <col min="5899" max="5899" width="14.28515625" style="429" bestFit="1" customWidth="1"/>
    <col min="5900" max="6145" width="9.140625" style="429"/>
    <col min="6146" max="6146" width="37" style="429" customWidth="1"/>
    <col min="6147" max="6147" width="12.5703125" style="429" bestFit="1" customWidth="1"/>
    <col min="6148" max="6148" width="11.5703125" style="429" bestFit="1" customWidth="1"/>
    <col min="6149" max="6149" width="15.140625" style="429" bestFit="1" customWidth="1"/>
    <col min="6150" max="6150" width="15.7109375" style="429" bestFit="1" customWidth="1"/>
    <col min="6151" max="6151" width="10.140625" style="429" customWidth="1"/>
    <col min="6152" max="6152" width="13.140625" style="429" bestFit="1" customWidth="1"/>
    <col min="6153" max="6153" width="10.85546875" style="429" bestFit="1" customWidth="1"/>
    <col min="6154" max="6154" width="16.140625" style="429" bestFit="1" customWidth="1"/>
    <col min="6155" max="6155" width="14.28515625" style="429" bestFit="1" customWidth="1"/>
    <col min="6156" max="6401" width="9.140625" style="429"/>
    <col min="6402" max="6402" width="37" style="429" customWidth="1"/>
    <col min="6403" max="6403" width="12.5703125" style="429" bestFit="1" customWidth="1"/>
    <col min="6404" max="6404" width="11.5703125" style="429" bestFit="1" customWidth="1"/>
    <col min="6405" max="6405" width="15.140625" style="429" bestFit="1" customWidth="1"/>
    <col min="6406" max="6406" width="15.7109375" style="429" bestFit="1" customWidth="1"/>
    <col min="6407" max="6407" width="10.140625" style="429" customWidth="1"/>
    <col min="6408" max="6408" width="13.140625" style="429" bestFit="1" customWidth="1"/>
    <col min="6409" max="6409" width="10.85546875" style="429" bestFit="1" customWidth="1"/>
    <col min="6410" max="6410" width="16.140625" style="429" bestFit="1" customWidth="1"/>
    <col min="6411" max="6411" width="14.28515625" style="429" bestFit="1" customWidth="1"/>
    <col min="6412" max="6657" width="9.140625" style="429"/>
    <col min="6658" max="6658" width="37" style="429" customWidth="1"/>
    <col min="6659" max="6659" width="12.5703125" style="429" bestFit="1" customWidth="1"/>
    <col min="6660" max="6660" width="11.5703125" style="429" bestFit="1" customWidth="1"/>
    <col min="6661" max="6661" width="15.140625" style="429" bestFit="1" customWidth="1"/>
    <col min="6662" max="6662" width="15.7109375" style="429" bestFit="1" customWidth="1"/>
    <col min="6663" max="6663" width="10.140625" style="429" customWidth="1"/>
    <col min="6664" max="6664" width="13.140625" style="429" bestFit="1" customWidth="1"/>
    <col min="6665" max="6665" width="10.85546875" style="429" bestFit="1" customWidth="1"/>
    <col min="6666" max="6666" width="16.140625" style="429" bestFit="1" customWidth="1"/>
    <col min="6667" max="6667" width="14.28515625" style="429" bestFit="1" customWidth="1"/>
    <col min="6668" max="6913" width="9.140625" style="429"/>
    <col min="6914" max="6914" width="37" style="429" customWidth="1"/>
    <col min="6915" max="6915" width="12.5703125" style="429" bestFit="1" customWidth="1"/>
    <col min="6916" max="6916" width="11.5703125" style="429" bestFit="1" customWidth="1"/>
    <col min="6917" max="6917" width="15.140625" style="429" bestFit="1" customWidth="1"/>
    <col min="6918" max="6918" width="15.7109375" style="429" bestFit="1" customWidth="1"/>
    <col min="6919" max="6919" width="10.140625" style="429" customWidth="1"/>
    <col min="6920" max="6920" width="13.140625" style="429" bestFit="1" customWidth="1"/>
    <col min="6921" max="6921" width="10.85546875" style="429" bestFit="1" customWidth="1"/>
    <col min="6922" max="6922" width="16.140625" style="429" bestFit="1" customWidth="1"/>
    <col min="6923" max="6923" width="14.28515625" style="429" bestFit="1" customWidth="1"/>
    <col min="6924" max="7169" width="9.140625" style="429"/>
    <col min="7170" max="7170" width="37" style="429" customWidth="1"/>
    <col min="7171" max="7171" width="12.5703125" style="429" bestFit="1" customWidth="1"/>
    <col min="7172" max="7172" width="11.5703125" style="429" bestFit="1" customWidth="1"/>
    <col min="7173" max="7173" width="15.140625" style="429" bestFit="1" customWidth="1"/>
    <col min="7174" max="7174" width="15.7109375" style="429" bestFit="1" customWidth="1"/>
    <col min="7175" max="7175" width="10.140625" style="429" customWidth="1"/>
    <col min="7176" max="7176" width="13.140625" style="429" bestFit="1" customWidth="1"/>
    <col min="7177" max="7177" width="10.85546875" style="429" bestFit="1" customWidth="1"/>
    <col min="7178" max="7178" width="16.140625" style="429" bestFit="1" customWidth="1"/>
    <col min="7179" max="7179" width="14.28515625" style="429" bestFit="1" customWidth="1"/>
    <col min="7180" max="7425" width="9.140625" style="429"/>
    <col min="7426" max="7426" width="37" style="429" customWidth="1"/>
    <col min="7427" max="7427" width="12.5703125" style="429" bestFit="1" customWidth="1"/>
    <col min="7428" max="7428" width="11.5703125" style="429" bestFit="1" customWidth="1"/>
    <col min="7429" max="7429" width="15.140625" style="429" bestFit="1" customWidth="1"/>
    <col min="7430" max="7430" width="15.7109375" style="429" bestFit="1" customWidth="1"/>
    <col min="7431" max="7431" width="10.140625" style="429" customWidth="1"/>
    <col min="7432" max="7432" width="13.140625" style="429" bestFit="1" customWidth="1"/>
    <col min="7433" max="7433" width="10.85546875" style="429" bestFit="1" customWidth="1"/>
    <col min="7434" max="7434" width="16.140625" style="429" bestFit="1" customWidth="1"/>
    <col min="7435" max="7435" width="14.28515625" style="429" bestFit="1" customWidth="1"/>
    <col min="7436" max="7681" width="9.140625" style="429"/>
    <col min="7682" max="7682" width="37" style="429" customWidth="1"/>
    <col min="7683" max="7683" width="12.5703125" style="429" bestFit="1" customWidth="1"/>
    <col min="7684" max="7684" width="11.5703125" style="429" bestFit="1" customWidth="1"/>
    <col min="7685" max="7685" width="15.140625" style="429" bestFit="1" customWidth="1"/>
    <col min="7686" max="7686" width="15.7109375" style="429" bestFit="1" customWidth="1"/>
    <col min="7687" max="7687" width="10.140625" style="429" customWidth="1"/>
    <col min="7688" max="7688" width="13.140625" style="429" bestFit="1" customWidth="1"/>
    <col min="7689" max="7689" width="10.85546875" style="429" bestFit="1" customWidth="1"/>
    <col min="7690" max="7690" width="16.140625" style="429" bestFit="1" customWidth="1"/>
    <col min="7691" max="7691" width="14.28515625" style="429" bestFit="1" customWidth="1"/>
    <col min="7692" max="7937" width="9.140625" style="429"/>
    <col min="7938" max="7938" width="37" style="429" customWidth="1"/>
    <col min="7939" max="7939" width="12.5703125" style="429" bestFit="1" customWidth="1"/>
    <col min="7940" max="7940" width="11.5703125" style="429" bestFit="1" customWidth="1"/>
    <col min="7941" max="7941" width="15.140625" style="429" bestFit="1" customWidth="1"/>
    <col min="7942" max="7942" width="15.7109375" style="429" bestFit="1" customWidth="1"/>
    <col min="7943" max="7943" width="10.140625" style="429" customWidth="1"/>
    <col min="7944" max="7944" width="13.140625" style="429" bestFit="1" customWidth="1"/>
    <col min="7945" max="7945" width="10.85546875" style="429" bestFit="1" customWidth="1"/>
    <col min="7946" max="7946" width="16.140625" style="429" bestFit="1" customWidth="1"/>
    <col min="7947" max="7947" width="14.28515625" style="429" bestFit="1" customWidth="1"/>
    <col min="7948" max="8193" width="9.140625" style="429"/>
    <col min="8194" max="8194" width="37" style="429" customWidth="1"/>
    <col min="8195" max="8195" width="12.5703125" style="429" bestFit="1" customWidth="1"/>
    <col min="8196" max="8196" width="11.5703125" style="429" bestFit="1" customWidth="1"/>
    <col min="8197" max="8197" width="15.140625" style="429" bestFit="1" customWidth="1"/>
    <col min="8198" max="8198" width="15.7109375" style="429" bestFit="1" customWidth="1"/>
    <col min="8199" max="8199" width="10.140625" style="429" customWidth="1"/>
    <col min="8200" max="8200" width="13.140625" style="429" bestFit="1" customWidth="1"/>
    <col min="8201" max="8201" width="10.85546875" style="429" bestFit="1" customWidth="1"/>
    <col min="8202" max="8202" width="16.140625" style="429" bestFit="1" customWidth="1"/>
    <col min="8203" max="8203" width="14.28515625" style="429" bestFit="1" customWidth="1"/>
    <col min="8204" max="8449" width="9.140625" style="429"/>
    <col min="8450" max="8450" width="37" style="429" customWidth="1"/>
    <col min="8451" max="8451" width="12.5703125" style="429" bestFit="1" customWidth="1"/>
    <col min="8452" max="8452" width="11.5703125" style="429" bestFit="1" customWidth="1"/>
    <col min="8453" max="8453" width="15.140625" style="429" bestFit="1" customWidth="1"/>
    <col min="8454" max="8454" width="15.7109375" style="429" bestFit="1" customWidth="1"/>
    <col min="8455" max="8455" width="10.140625" style="429" customWidth="1"/>
    <col min="8456" max="8456" width="13.140625" style="429" bestFit="1" customWidth="1"/>
    <col min="8457" max="8457" width="10.85546875" style="429" bestFit="1" customWidth="1"/>
    <col min="8458" max="8458" width="16.140625" style="429" bestFit="1" customWidth="1"/>
    <col min="8459" max="8459" width="14.28515625" style="429" bestFit="1" customWidth="1"/>
    <col min="8460" max="8705" width="9.140625" style="429"/>
    <col min="8706" max="8706" width="37" style="429" customWidth="1"/>
    <col min="8707" max="8707" width="12.5703125" style="429" bestFit="1" customWidth="1"/>
    <col min="8708" max="8708" width="11.5703125" style="429" bestFit="1" customWidth="1"/>
    <col min="8709" max="8709" width="15.140625" style="429" bestFit="1" customWidth="1"/>
    <col min="8710" max="8710" width="15.7109375" style="429" bestFit="1" customWidth="1"/>
    <col min="8711" max="8711" width="10.140625" style="429" customWidth="1"/>
    <col min="8712" max="8712" width="13.140625" style="429" bestFit="1" customWidth="1"/>
    <col min="8713" max="8713" width="10.85546875" style="429" bestFit="1" customWidth="1"/>
    <col min="8714" max="8714" width="16.140625" style="429" bestFit="1" customWidth="1"/>
    <col min="8715" max="8715" width="14.28515625" style="429" bestFit="1" customWidth="1"/>
    <col min="8716" max="8961" width="9.140625" style="429"/>
    <col min="8962" max="8962" width="37" style="429" customWidth="1"/>
    <col min="8963" max="8963" width="12.5703125" style="429" bestFit="1" customWidth="1"/>
    <col min="8964" max="8964" width="11.5703125" style="429" bestFit="1" customWidth="1"/>
    <col min="8965" max="8965" width="15.140625" style="429" bestFit="1" customWidth="1"/>
    <col min="8966" max="8966" width="15.7109375" style="429" bestFit="1" customWidth="1"/>
    <col min="8967" max="8967" width="10.140625" style="429" customWidth="1"/>
    <col min="8968" max="8968" width="13.140625" style="429" bestFit="1" customWidth="1"/>
    <col min="8969" max="8969" width="10.85546875" style="429" bestFit="1" customWidth="1"/>
    <col min="8970" max="8970" width="16.140625" style="429" bestFit="1" customWidth="1"/>
    <col min="8971" max="8971" width="14.28515625" style="429" bestFit="1" customWidth="1"/>
    <col min="8972" max="9217" width="9.140625" style="429"/>
    <col min="9218" max="9218" width="37" style="429" customWidth="1"/>
    <col min="9219" max="9219" width="12.5703125" style="429" bestFit="1" customWidth="1"/>
    <col min="9220" max="9220" width="11.5703125" style="429" bestFit="1" customWidth="1"/>
    <col min="9221" max="9221" width="15.140625" style="429" bestFit="1" customWidth="1"/>
    <col min="9222" max="9222" width="15.7109375" style="429" bestFit="1" customWidth="1"/>
    <col min="9223" max="9223" width="10.140625" style="429" customWidth="1"/>
    <col min="9224" max="9224" width="13.140625" style="429" bestFit="1" customWidth="1"/>
    <col min="9225" max="9225" width="10.85546875" style="429" bestFit="1" customWidth="1"/>
    <col min="9226" max="9226" width="16.140625" style="429" bestFit="1" customWidth="1"/>
    <col min="9227" max="9227" width="14.28515625" style="429" bestFit="1" customWidth="1"/>
    <col min="9228" max="9473" width="9.140625" style="429"/>
    <col min="9474" max="9474" width="37" style="429" customWidth="1"/>
    <col min="9475" max="9475" width="12.5703125" style="429" bestFit="1" customWidth="1"/>
    <col min="9476" max="9476" width="11.5703125" style="429" bestFit="1" customWidth="1"/>
    <col min="9477" max="9477" width="15.140625" style="429" bestFit="1" customWidth="1"/>
    <col min="9478" max="9478" width="15.7109375" style="429" bestFit="1" customWidth="1"/>
    <col min="9479" max="9479" width="10.140625" style="429" customWidth="1"/>
    <col min="9480" max="9480" width="13.140625" style="429" bestFit="1" customWidth="1"/>
    <col min="9481" max="9481" width="10.85546875" style="429" bestFit="1" customWidth="1"/>
    <col min="9482" max="9482" width="16.140625" style="429" bestFit="1" customWidth="1"/>
    <col min="9483" max="9483" width="14.28515625" style="429" bestFit="1" customWidth="1"/>
    <col min="9484" max="9729" width="9.140625" style="429"/>
    <col min="9730" max="9730" width="37" style="429" customWidth="1"/>
    <col min="9731" max="9731" width="12.5703125" style="429" bestFit="1" customWidth="1"/>
    <col min="9732" max="9732" width="11.5703125" style="429" bestFit="1" customWidth="1"/>
    <col min="9733" max="9733" width="15.140625" style="429" bestFit="1" customWidth="1"/>
    <col min="9734" max="9734" width="15.7109375" style="429" bestFit="1" customWidth="1"/>
    <col min="9735" max="9735" width="10.140625" style="429" customWidth="1"/>
    <col min="9736" max="9736" width="13.140625" style="429" bestFit="1" customWidth="1"/>
    <col min="9737" max="9737" width="10.85546875" style="429" bestFit="1" customWidth="1"/>
    <col min="9738" max="9738" width="16.140625" style="429" bestFit="1" customWidth="1"/>
    <col min="9739" max="9739" width="14.28515625" style="429" bestFit="1" customWidth="1"/>
    <col min="9740" max="9985" width="9.140625" style="429"/>
    <col min="9986" max="9986" width="37" style="429" customWidth="1"/>
    <col min="9987" max="9987" width="12.5703125" style="429" bestFit="1" customWidth="1"/>
    <col min="9988" max="9988" width="11.5703125" style="429" bestFit="1" customWidth="1"/>
    <col min="9989" max="9989" width="15.140625" style="429" bestFit="1" customWidth="1"/>
    <col min="9990" max="9990" width="15.7109375" style="429" bestFit="1" customWidth="1"/>
    <col min="9991" max="9991" width="10.140625" style="429" customWidth="1"/>
    <col min="9992" max="9992" width="13.140625" style="429" bestFit="1" customWidth="1"/>
    <col min="9993" max="9993" width="10.85546875" style="429" bestFit="1" customWidth="1"/>
    <col min="9994" max="9994" width="16.140625" style="429" bestFit="1" customWidth="1"/>
    <col min="9995" max="9995" width="14.28515625" style="429" bestFit="1" customWidth="1"/>
    <col min="9996" max="10241" width="9.140625" style="429"/>
    <col min="10242" max="10242" width="37" style="429" customWidth="1"/>
    <col min="10243" max="10243" width="12.5703125" style="429" bestFit="1" customWidth="1"/>
    <col min="10244" max="10244" width="11.5703125" style="429" bestFit="1" customWidth="1"/>
    <col min="10245" max="10245" width="15.140625" style="429" bestFit="1" customWidth="1"/>
    <col min="10246" max="10246" width="15.7109375" style="429" bestFit="1" customWidth="1"/>
    <col min="10247" max="10247" width="10.140625" style="429" customWidth="1"/>
    <col min="10248" max="10248" width="13.140625" style="429" bestFit="1" customWidth="1"/>
    <col min="10249" max="10249" width="10.85546875" style="429" bestFit="1" customWidth="1"/>
    <col min="10250" max="10250" width="16.140625" style="429" bestFit="1" customWidth="1"/>
    <col min="10251" max="10251" width="14.28515625" style="429" bestFit="1" customWidth="1"/>
    <col min="10252" max="10497" width="9.140625" style="429"/>
    <col min="10498" max="10498" width="37" style="429" customWidth="1"/>
    <col min="10499" max="10499" width="12.5703125" style="429" bestFit="1" customWidth="1"/>
    <col min="10500" max="10500" width="11.5703125" style="429" bestFit="1" customWidth="1"/>
    <col min="10501" max="10501" width="15.140625" style="429" bestFit="1" customWidth="1"/>
    <col min="10502" max="10502" width="15.7109375" style="429" bestFit="1" customWidth="1"/>
    <col min="10503" max="10503" width="10.140625" style="429" customWidth="1"/>
    <col min="10504" max="10504" width="13.140625" style="429" bestFit="1" customWidth="1"/>
    <col min="10505" max="10505" width="10.85546875" style="429" bestFit="1" customWidth="1"/>
    <col min="10506" max="10506" width="16.140625" style="429" bestFit="1" customWidth="1"/>
    <col min="10507" max="10507" width="14.28515625" style="429" bestFit="1" customWidth="1"/>
    <col min="10508" max="10753" width="9.140625" style="429"/>
    <col min="10754" max="10754" width="37" style="429" customWidth="1"/>
    <col min="10755" max="10755" width="12.5703125" style="429" bestFit="1" customWidth="1"/>
    <col min="10756" max="10756" width="11.5703125" style="429" bestFit="1" customWidth="1"/>
    <col min="10757" max="10757" width="15.140625" style="429" bestFit="1" customWidth="1"/>
    <col min="10758" max="10758" width="15.7109375" style="429" bestFit="1" customWidth="1"/>
    <col min="10759" max="10759" width="10.140625" style="429" customWidth="1"/>
    <col min="10760" max="10760" width="13.140625" style="429" bestFit="1" customWidth="1"/>
    <col min="10761" max="10761" width="10.85546875" style="429" bestFit="1" customWidth="1"/>
    <col min="10762" max="10762" width="16.140625" style="429" bestFit="1" customWidth="1"/>
    <col min="10763" max="10763" width="14.28515625" style="429" bestFit="1" customWidth="1"/>
    <col min="10764" max="11009" width="9.140625" style="429"/>
    <col min="11010" max="11010" width="37" style="429" customWidth="1"/>
    <col min="11011" max="11011" width="12.5703125" style="429" bestFit="1" customWidth="1"/>
    <col min="11012" max="11012" width="11.5703125" style="429" bestFit="1" customWidth="1"/>
    <col min="11013" max="11013" width="15.140625" style="429" bestFit="1" customWidth="1"/>
    <col min="11014" max="11014" width="15.7109375" style="429" bestFit="1" customWidth="1"/>
    <col min="11015" max="11015" width="10.140625" style="429" customWidth="1"/>
    <col min="11016" max="11016" width="13.140625" style="429" bestFit="1" customWidth="1"/>
    <col min="11017" max="11017" width="10.85546875" style="429" bestFit="1" customWidth="1"/>
    <col min="11018" max="11018" width="16.140625" style="429" bestFit="1" customWidth="1"/>
    <col min="11019" max="11019" width="14.28515625" style="429" bestFit="1" customWidth="1"/>
    <col min="11020" max="11265" width="9.140625" style="429"/>
    <col min="11266" max="11266" width="37" style="429" customWidth="1"/>
    <col min="11267" max="11267" width="12.5703125" style="429" bestFit="1" customWidth="1"/>
    <col min="11268" max="11268" width="11.5703125" style="429" bestFit="1" customWidth="1"/>
    <col min="11269" max="11269" width="15.140625" style="429" bestFit="1" customWidth="1"/>
    <col min="11270" max="11270" width="15.7109375" style="429" bestFit="1" customWidth="1"/>
    <col min="11271" max="11271" width="10.140625" style="429" customWidth="1"/>
    <col min="11272" max="11272" width="13.140625" style="429" bestFit="1" customWidth="1"/>
    <col min="11273" max="11273" width="10.85546875" style="429" bestFit="1" customWidth="1"/>
    <col min="11274" max="11274" width="16.140625" style="429" bestFit="1" customWidth="1"/>
    <col min="11275" max="11275" width="14.28515625" style="429" bestFit="1" customWidth="1"/>
    <col min="11276" max="11521" width="9.140625" style="429"/>
    <col min="11522" max="11522" width="37" style="429" customWidth="1"/>
    <col min="11523" max="11523" width="12.5703125" style="429" bestFit="1" customWidth="1"/>
    <col min="11524" max="11524" width="11.5703125" style="429" bestFit="1" customWidth="1"/>
    <col min="11525" max="11525" width="15.140625" style="429" bestFit="1" customWidth="1"/>
    <col min="11526" max="11526" width="15.7109375" style="429" bestFit="1" customWidth="1"/>
    <col min="11527" max="11527" width="10.140625" style="429" customWidth="1"/>
    <col min="11528" max="11528" width="13.140625" style="429" bestFit="1" customWidth="1"/>
    <col min="11529" max="11529" width="10.85546875" style="429" bestFit="1" customWidth="1"/>
    <col min="11530" max="11530" width="16.140625" style="429" bestFit="1" customWidth="1"/>
    <col min="11531" max="11531" width="14.28515625" style="429" bestFit="1" customWidth="1"/>
    <col min="11532" max="11777" width="9.140625" style="429"/>
    <col min="11778" max="11778" width="37" style="429" customWidth="1"/>
    <col min="11779" max="11779" width="12.5703125" style="429" bestFit="1" customWidth="1"/>
    <col min="11780" max="11780" width="11.5703125" style="429" bestFit="1" customWidth="1"/>
    <col min="11781" max="11781" width="15.140625" style="429" bestFit="1" customWidth="1"/>
    <col min="11782" max="11782" width="15.7109375" style="429" bestFit="1" customWidth="1"/>
    <col min="11783" max="11783" width="10.140625" style="429" customWidth="1"/>
    <col min="11784" max="11784" width="13.140625" style="429" bestFit="1" customWidth="1"/>
    <col min="11785" max="11785" width="10.85546875" style="429" bestFit="1" customWidth="1"/>
    <col min="11786" max="11786" width="16.140625" style="429" bestFit="1" customWidth="1"/>
    <col min="11787" max="11787" width="14.28515625" style="429" bestFit="1" customWidth="1"/>
    <col min="11788" max="12033" width="9.140625" style="429"/>
    <col min="12034" max="12034" width="37" style="429" customWidth="1"/>
    <col min="12035" max="12035" width="12.5703125" style="429" bestFit="1" customWidth="1"/>
    <col min="12036" max="12036" width="11.5703125" style="429" bestFit="1" customWidth="1"/>
    <col min="12037" max="12037" width="15.140625" style="429" bestFit="1" customWidth="1"/>
    <col min="12038" max="12038" width="15.7109375" style="429" bestFit="1" customWidth="1"/>
    <col min="12039" max="12039" width="10.140625" style="429" customWidth="1"/>
    <col min="12040" max="12040" width="13.140625" style="429" bestFit="1" customWidth="1"/>
    <col min="12041" max="12041" width="10.85546875" style="429" bestFit="1" customWidth="1"/>
    <col min="12042" max="12042" width="16.140625" style="429" bestFit="1" customWidth="1"/>
    <col min="12043" max="12043" width="14.28515625" style="429" bestFit="1" customWidth="1"/>
    <col min="12044" max="12289" width="9.140625" style="429"/>
    <col min="12290" max="12290" width="37" style="429" customWidth="1"/>
    <col min="12291" max="12291" width="12.5703125" style="429" bestFit="1" customWidth="1"/>
    <col min="12292" max="12292" width="11.5703125" style="429" bestFit="1" customWidth="1"/>
    <col min="12293" max="12293" width="15.140625" style="429" bestFit="1" customWidth="1"/>
    <col min="12294" max="12294" width="15.7109375" style="429" bestFit="1" customWidth="1"/>
    <col min="12295" max="12295" width="10.140625" style="429" customWidth="1"/>
    <col min="12296" max="12296" width="13.140625" style="429" bestFit="1" customWidth="1"/>
    <col min="12297" max="12297" width="10.85546875" style="429" bestFit="1" customWidth="1"/>
    <col min="12298" max="12298" width="16.140625" style="429" bestFit="1" customWidth="1"/>
    <col min="12299" max="12299" width="14.28515625" style="429" bestFit="1" customWidth="1"/>
    <col min="12300" max="12545" width="9.140625" style="429"/>
    <col min="12546" max="12546" width="37" style="429" customWidth="1"/>
    <col min="12547" max="12547" width="12.5703125" style="429" bestFit="1" customWidth="1"/>
    <col min="12548" max="12548" width="11.5703125" style="429" bestFit="1" customWidth="1"/>
    <col min="12549" max="12549" width="15.140625" style="429" bestFit="1" customWidth="1"/>
    <col min="12550" max="12550" width="15.7109375" style="429" bestFit="1" customWidth="1"/>
    <col min="12551" max="12551" width="10.140625" style="429" customWidth="1"/>
    <col min="12552" max="12552" width="13.140625" style="429" bestFit="1" customWidth="1"/>
    <col min="12553" max="12553" width="10.85546875" style="429" bestFit="1" customWidth="1"/>
    <col min="12554" max="12554" width="16.140625" style="429" bestFit="1" customWidth="1"/>
    <col min="12555" max="12555" width="14.28515625" style="429" bestFit="1" customWidth="1"/>
    <col min="12556" max="12801" width="9.140625" style="429"/>
    <col min="12802" max="12802" width="37" style="429" customWidth="1"/>
    <col min="12803" max="12803" width="12.5703125" style="429" bestFit="1" customWidth="1"/>
    <col min="12804" max="12804" width="11.5703125" style="429" bestFit="1" customWidth="1"/>
    <col min="12805" max="12805" width="15.140625" style="429" bestFit="1" customWidth="1"/>
    <col min="12806" max="12806" width="15.7109375" style="429" bestFit="1" customWidth="1"/>
    <col min="12807" max="12807" width="10.140625" style="429" customWidth="1"/>
    <col min="12808" max="12808" width="13.140625" style="429" bestFit="1" customWidth="1"/>
    <col min="12809" max="12809" width="10.85546875" style="429" bestFit="1" customWidth="1"/>
    <col min="12810" max="12810" width="16.140625" style="429" bestFit="1" customWidth="1"/>
    <col min="12811" max="12811" width="14.28515625" style="429" bestFit="1" customWidth="1"/>
    <col min="12812" max="13057" width="9.140625" style="429"/>
    <col min="13058" max="13058" width="37" style="429" customWidth="1"/>
    <col min="13059" max="13059" width="12.5703125" style="429" bestFit="1" customWidth="1"/>
    <col min="13060" max="13060" width="11.5703125" style="429" bestFit="1" customWidth="1"/>
    <col min="13061" max="13061" width="15.140625" style="429" bestFit="1" customWidth="1"/>
    <col min="13062" max="13062" width="15.7109375" style="429" bestFit="1" customWidth="1"/>
    <col min="13063" max="13063" width="10.140625" style="429" customWidth="1"/>
    <col min="13064" max="13064" width="13.140625" style="429" bestFit="1" customWidth="1"/>
    <col min="13065" max="13065" width="10.85546875" style="429" bestFit="1" customWidth="1"/>
    <col min="13066" max="13066" width="16.140625" style="429" bestFit="1" customWidth="1"/>
    <col min="13067" max="13067" width="14.28515625" style="429" bestFit="1" customWidth="1"/>
    <col min="13068" max="13313" width="9.140625" style="429"/>
    <col min="13314" max="13314" width="37" style="429" customWidth="1"/>
    <col min="13315" max="13315" width="12.5703125" style="429" bestFit="1" customWidth="1"/>
    <col min="13316" max="13316" width="11.5703125" style="429" bestFit="1" customWidth="1"/>
    <col min="13317" max="13317" width="15.140625" style="429" bestFit="1" customWidth="1"/>
    <col min="13318" max="13318" width="15.7109375" style="429" bestFit="1" customWidth="1"/>
    <col min="13319" max="13319" width="10.140625" style="429" customWidth="1"/>
    <col min="13320" max="13320" width="13.140625" style="429" bestFit="1" customWidth="1"/>
    <col min="13321" max="13321" width="10.85546875" style="429" bestFit="1" customWidth="1"/>
    <col min="13322" max="13322" width="16.140625" style="429" bestFit="1" customWidth="1"/>
    <col min="13323" max="13323" width="14.28515625" style="429" bestFit="1" customWidth="1"/>
    <col min="13324" max="13569" width="9.140625" style="429"/>
    <col min="13570" max="13570" width="37" style="429" customWidth="1"/>
    <col min="13571" max="13571" width="12.5703125" style="429" bestFit="1" customWidth="1"/>
    <col min="13572" max="13572" width="11.5703125" style="429" bestFit="1" customWidth="1"/>
    <col min="13573" max="13573" width="15.140625" style="429" bestFit="1" customWidth="1"/>
    <col min="13574" max="13574" width="15.7109375" style="429" bestFit="1" customWidth="1"/>
    <col min="13575" max="13575" width="10.140625" style="429" customWidth="1"/>
    <col min="13576" max="13576" width="13.140625" style="429" bestFit="1" customWidth="1"/>
    <col min="13577" max="13577" width="10.85546875" style="429" bestFit="1" customWidth="1"/>
    <col min="13578" max="13578" width="16.140625" style="429" bestFit="1" customWidth="1"/>
    <col min="13579" max="13579" width="14.28515625" style="429" bestFit="1" customWidth="1"/>
    <col min="13580" max="13825" width="9.140625" style="429"/>
    <col min="13826" max="13826" width="37" style="429" customWidth="1"/>
    <col min="13827" max="13827" width="12.5703125" style="429" bestFit="1" customWidth="1"/>
    <col min="13828" max="13828" width="11.5703125" style="429" bestFit="1" customWidth="1"/>
    <col min="13829" max="13829" width="15.140625" style="429" bestFit="1" customWidth="1"/>
    <col min="13830" max="13830" width="15.7109375" style="429" bestFit="1" customWidth="1"/>
    <col min="13831" max="13831" width="10.140625" style="429" customWidth="1"/>
    <col min="13832" max="13832" width="13.140625" style="429" bestFit="1" customWidth="1"/>
    <col min="13833" max="13833" width="10.85546875" style="429" bestFit="1" customWidth="1"/>
    <col min="13834" max="13834" width="16.140625" style="429" bestFit="1" customWidth="1"/>
    <col min="13835" max="13835" width="14.28515625" style="429" bestFit="1" customWidth="1"/>
    <col min="13836" max="14081" width="9.140625" style="429"/>
    <col min="14082" max="14082" width="37" style="429" customWidth="1"/>
    <col min="14083" max="14083" width="12.5703125" style="429" bestFit="1" customWidth="1"/>
    <col min="14084" max="14084" width="11.5703125" style="429" bestFit="1" customWidth="1"/>
    <col min="14085" max="14085" width="15.140625" style="429" bestFit="1" customWidth="1"/>
    <col min="14086" max="14086" width="15.7109375" style="429" bestFit="1" customWidth="1"/>
    <col min="14087" max="14087" width="10.140625" style="429" customWidth="1"/>
    <col min="14088" max="14088" width="13.140625" style="429" bestFit="1" customWidth="1"/>
    <col min="14089" max="14089" width="10.85546875" style="429" bestFit="1" customWidth="1"/>
    <col min="14090" max="14090" width="16.140625" style="429" bestFit="1" customWidth="1"/>
    <col min="14091" max="14091" width="14.28515625" style="429" bestFit="1" customWidth="1"/>
    <col min="14092" max="14337" width="9.140625" style="429"/>
    <col min="14338" max="14338" width="37" style="429" customWidth="1"/>
    <col min="14339" max="14339" width="12.5703125" style="429" bestFit="1" customWidth="1"/>
    <col min="14340" max="14340" width="11.5703125" style="429" bestFit="1" customWidth="1"/>
    <col min="14341" max="14341" width="15.140625" style="429" bestFit="1" customWidth="1"/>
    <col min="14342" max="14342" width="15.7109375" style="429" bestFit="1" customWidth="1"/>
    <col min="14343" max="14343" width="10.140625" style="429" customWidth="1"/>
    <col min="14344" max="14344" width="13.140625" style="429" bestFit="1" customWidth="1"/>
    <col min="14345" max="14345" width="10.85546875" style="429" bestFit="1" customWidth="1"/>
    <col min="14346" max="14346" width="16.140625" style="429" bestFit="1" customWidth="1"/>
    <col min="14347" max="14347" width="14.28515625" style="429" bestFit="1" customWidth="1"/>
    <col min="14348" max="14593" width="9.140625" style="429"/>
    <col min="14594" max="14594" width="37" style="429" customWidth="1"/>
    <col min="14595" max="14595" width="12.5703125" style="429" bestFit="1" customWidth="1"/>
    <col min="14596" max="14596" width="11.5703125" style="429" bestFit="1" customWidth="1"/>
    <col min="14597" max="14597" width="15.140625" style="429" bestFit="1" customWidth="1"/>
    <col min="14598" max="14598" width="15.7109375" style="429" bestFit="1" customWidth="1"/>
    <col min="14599" max="14599" width="10.140625" style="429" customWidth="1"/>
    <col min="14600" max="14600" width="13.140625" style="429" bestFit="1" customWidth="1"/>
    <col min="14601" max="14601" width="10.85546875" style="429" bestFit="1" customWidth="1"/>
    <col min="14602" max="14602" width="16.140625" style="429" bestFit="1" customWidth="1"/>
    <col min="14603" max="14603" width="14.28515625" style="429" bestFit="1" customWidth="1"/>
    <col min="14604" max="14849" width="9.140625" style="429"/>
    <col min="14850" max="14850" width="37" style="429" customWidth="1"/>
    <col min="14851" max="14851" width="12.5703125" style="429" bestFit="1" customWidth="1"/>
    <col min="14852" max="14852" width="11.5703125" style="429" bestFit="1" customWidth="1"/>
    <col min="14853" max="14853" width="15.140625" style="429" bestFit="1" customWidth="1"/>
    <col min="14854" max="14854" width="15.7109375" style="429" bestFit="1" customWidth="1"/>
    <col min="14855" max="14855" width="10.140625" style="429" customWidth="1"/>
    <col min="14856" max="14856" width="13.140625" style="429" bestFit="1" customWidth="1"/>
    <col min="14857" max="14857" width="10.85546875" style="429" bestFit="1" customWidth="1"/>
    <col min="14858" max="14858" width="16.140625" style="429" bestFit="1" customWidth="1"/>
    <col min="14859" max="14859" width="14.28515625" style="429" bestFit="1" customWidth="1"/>
    <col min="14860" max="15105" width="9.140625" style="429"/>
    <col min="15106" max="15106" width="37" style="429" customWidth="1"/>
    <col min="15107" max="15107" width="12.5703125" style="429" bestFit="1" customWidth="1"/>
    <col min="15108" max="15108" width="11.5703125" style="429" bestFit="1" customWidth="1"/>
    <col min="15109" max="15109" width="15.140625" style="429" bestFit="1" customWidth="1"/>
    <col min="15110" max="15110" width="15.7109375" style="429" bestFit="1" customWidth="1"/>
    <col min="15111" max="15111" width="10.140625" style="429" customWidth="1"/>
    <col min="15112" max="15112" width="13.140625" style="429" bestFit="1" customWidth="1"/>
    <col min="15113" max="15113" width="10.85546875" style="429" bestFit="1" customWidth="1"/>
    <col min="15114" max="15114" width="16.140625" style="429" bestFit="1" customWidth="1"/>
    <col min="15115" max="15115" width="14.28515625" style="429" bestFit="1" customWidth="1"/>
    <col min="15116" max="15361" width="9.140625" style="429"/>
    <col min="15362" max="15362" width="37" style="429" customWidth="1"/>
    <col min="15363" max="15363" width="12.5703125" style="429" bestFit="1" customWidth="1"/>
    <col min="15364" max="15364" width="11.5703125" style="429" bestFit="1" customWidth="1"/>
    <col min="15365" max="15365" width="15.140625" style="429" bestFit="1" customWidth="1"/>
    <col min="15366" max="15366" width="15.7109375" style="429" bestFit="1" customWidth="1"/>
    <col min="15367" max="15367" width="10.140625" style="429" customWidth="1"/>
    <col min="15368" max="15368" width="13.140625" style="429" bestFit="1" customWidth="1"/>
    <col min="15369" max="15369" width="10.85546875" style="429" bestFit="1" customWidth="1"/>
    <col min="15370" max="15370" width="16.140625" style="429" bestFit="1" customWidth="1"/>
    <col min="15371" max="15371" width="14.28515625" style="429" bestFit="1" customWidth="1"/>
    <col min="15372" max="15617" width="9.140625" style="429"/>
    <col min="15618" max="15618" width="37" style="429" customWidth="1"/>
    <col min="15619" max="15619" width="12.5703125" style="429" bestFit="1" customWidth="1"/>
    <col min="15620" max="15620" width="11.5703125" style="429" bestFit="1" customWidth="1"/>
    <col min="15621" max="15621" width="15.140625" style="429" bestFit="1" customWidth="1"/>
    <col min="15622" max="15622" width="15.7109375" style="429" bestFit="1" customWidth="1"/>
    <col min="15623" max="15623" width="10.140625" style="429" customWidth="1"/>
    <col min="15624" max="15624" width="13.140625" style="429" bestFit="1" customWidth="1"/>
    <col min="15625" max="15625" width="10.85546875" style="429" bestFit="1" customWidth="1"/>
    <col min="15626" max="15626" width="16.140625" style="429" bestFit="1" customWidth="1"/>
    <col min="15627" max="15627" width="14.28515625" style="429" bestFit="1" customWidth="1"/>
    <col min="15628" max="15873" width="9.140625" style="429"/>
    <col min="15874" max="15874" width="37" style="429" customWidth="1"/>
    <col min="15875" max="15875" width="12.5703125" style="429" bestFit="1" customWidth="1"/>
    <col min="15876" max="15876" width="11.5703125" style="429" bestFit="1" customWidth="1"/>
    <col min="15877" max="15877" width="15.140625" style="429" bestFit="1" customWidth="1"/>
    <col min="15878" max="15878" width="15.7109375" style="429" bestFit="1" customWidth="1"/>
    <col min="15879" max="15879" width="10.140625" style="429" customWidth="1"/>
    <col min="15880" max="15880" width="13.140625" style="429" bestFit="1" customWidth="1"/>
    <col min="15881" max="15881" width="10.85546875" style="429" bestFit="1" customWidth="1"/>
    <col min="15882" max="15882" width="16.140625" style="429" bestFit="1" customWidth="1"/>
    <col min="15883" max="15883" width="14.28515625" style="429" bestFit="1" customWidth="1"/>
    <col min="15884" max="16129" width="9.140625" style="429"/>
    <col min="16130" max="16130" width="37" style="429" customWidth="1"/>
    <col min="16131" max="16131" width="12.5703125" style="429" bestFit="1" customWidth="1"/>
    <col min="16132" max="16132" width="11.5703125" style="429" bestFit="1" customWidth="1"/>
    <col min="16133" max="16133" width="15.140625" style="429" bestFit="1" customWidth="1"/>
    <col min="16134" max="16134" width="15.7109375" style="429" bestFit="1" customWidth="1"/>
    <col min="16135" max="16135" width="10.140625" style="429" customWidth="1"/>
    <col min="16136" max="16136" width="13.140625" style="429" bestFit="1" customWidth="1"/>
    <col min="16137" max="16137" width="10.85546875" style="429" bestFit="1" customWidth="1"/>
    <col min="16138" max="16138" width="16.140625" style="429" bestFit="1" customWidth="1"/>
    <col min="16139" max="16139" width="14.28515625" style="429" bestFit="1" customWidth="1"/>
    <col min="16140" max="16384" width="9.140625" style="429"/>
  </cols>
  <sheetData>
    <row r="1" spans="2:11">
      <c r="J1" s="1309" t="s">
        <v>115</v>
      </c>
      <c r="K1" s="1309"/>
    </row>
    <row r="2" spans="2:11">
      <c r="J2" s="431"/>
      <c r="K2" s="431"/>
    </row>
    <row r="3" spans="2:11" ht="14.25">
      <c r="B3" s="1310" t="s">
        <v>286</v>
      </c>
      <c r="C3" s="1310"/>
      <c r="D3" s="1310"/>
      <c r="E3" s="1310"/>
      <c r="F3" s="1310"/>
      <c r="G3" s="1310"/>
      <c r="H3" s="1310"/>
      <c r="I3" s="1310"/>
      <c r="J3" s="1310"/>
      <c r="K3" s="1310"/>
    </row>
    <row r="4" spans="2:11" ht="13.5" thickBot="1"/>
    <row r="5" spans="2:11" ht="65.25" thickTop="1" thickBot="1">
      <c r="B5" s="400" t="s">
        <v>287</v>
      </c>
      <c r="C5" s="401" t="s">
        <v>288</v>
      </c>
      <c r="D5" s="402" t="s">
        <v>236</v>
      </c>
      <c r="E5" s="403" t="s">
        <v>235</v>
      </c>
      <c r="F5" s="403" t="s">
        <v>237</v>
      </c>
      <c r="G5" s="403" t="s">
        <v>238</v>
      </c>
      <c r="H5" s="404" t="s">
        <v>240</v>
      </c>
      <c r="I5" s="404" t="s">
        <v>239</v>
      </c>
      <c r="J5" s="404" t="s">
        <v>289</v>
      </c>
      <c r="K5" s="404" t="s">
        <v>290</v>
      </c>
    </row>
    <row r="6" spans="2:11" ht="14.25" customHeight="1">
      <c r="B6" s="1304" t="s">
        <v>291</v>
      </c>
      <c r="C6" s="405">
        <v>39813</v>
      </c>
      <c r="D6" s="406">
        <v>0.39200000000000002</v>
      </c>
      <c r="E6" s="407">
        <v>3.2000000000000001E-2</v>
      </c>
      <c r="F6" s="408">
        <v>9.4E-2</v>
      </c>
      <c r="G6" s="407">
        <v>0.312</v>
      </c>
      <c r="H6" s="407">
        <v>6.9000000000000006E-2</v>
      </c>
      <c r="I6" s="407">
        <v>3.1E-2</v>
      </c>
      <c r="J6" s="409">
        <v>4.4999999999999998E-2</v>
      </c>
      <c r="K6" s="410">
        <v>1</v>
      </c>
    </row>
    <row r="7" spans="2:11" ht="14.25" customHeight="1">
      <c r="B7" s="1305"/>
      <c r="C7" s="411">
        <v>40178</v>
      </c>
      <c r="D7" s="412">
        <v>0.32700000000000001</v>
      </c>
      <c r="E7" s="413">
        <v>3.266715190975833E-2</v>
      </c>
      <c r="F7" s="413">
        <v>0.109</v>
      </c>
      <c r="G7" s="413">
        <v>0.315</v>
      </c>
      <c r="H7" s="413">
        <v>6.0999999999999999E-2</v>
      </c>
      <c r="I7" s="413">
        <v>2.9000000000000001E-2</v>
      </c>
      <c r="J7" s="413">
        <v>5.5E-2</v>
      </c>
      <c r="K7" s="414">
        <v>1</v>
      </c>
    </row>
    <row r="8" spans="2:11" ht="14.25" customHeight="1" thickBot="1">
      <c r="B8" s="1306"/>
      <c r="C8" s="415">
        <v>40543</v>
      </c>
      <c r="D8" s="416">
        <v>0.35355255492566712</v>
      </c>
      <c r="E8" s="417">
        <v>3.0639654962097886E-2</v>
      </c>
      <c r="F8" s="417">
        <v>0.1091713484061695</v>
      </c>
      <c r="G8" s="417">
        <v>0.31677247122944618</v>
      </c>
      <c r="H8" s="417">
        <v>7.6873229812496433E-2</v>
      </c>
      <c r="I8" s="417">
        <v>2.6176398248382325E-2</v>
      </c>
      <c r="J8" s="417">
        <v>5.8157047587749332E-2</v>
      </c>
      <c r="K8" s="418">
        <v>1</v>
      </c>
    </row>
    <row r="9" spans="2:11" ht="14.25" customHeight="1">
      <c r="B9" s="1304" t="s">
        <v>269</v>
      </c>
      <c r="C9" s="405">
        <v>39813</v>
      </c>
      <c r="D9" s="406">
        <v>0.10729692721576661</v>
      </c>
      <c r="E9" s="407">
        <v>0.17299999999999999</v>
      </c>
      <c r="F9" s="408">
        <v>7.6129350253259301E-2</v>
      </c>
      <c r="G9" s="407">
        <v>6.7913147681576511E-2</v>
      </c>
      <c r="H9" s="407">
        <v>6.0476576330807497E-2</v>
      </c>
      <c r="I9" s="407">
        <v>5.3999999999999999E-2</v>
      </c>
      <c r="J9" s="409">
        <v>5.2999999999999999E-2</v>
      </c>
      <c r="K9" s="419">
        <v>8.5999999999999993E-2</v>
      </c>
    </row>
    <row r="10" spans="2:11" ht="14.25" customHeight="1">
      <c r="B10" s="1305"/>
      <c r="C10" s="411">
        <v>40178</v>
      </c>
      <c r="D10" s="412">
        <v>0.127</v>
      </c>
      <c r="E10" s="413">
        <v>0.13300000000000001</v>
      </c>
      <c r="F10" s="413">
        <v>5.3999999999999999E-2</v>
      </c>
      <c r="G10" s="413">
        <v>7.2999999999999995E-2</v>
      </c>
      <c r="H10" s="413">
        <v>6.9000000000000006E-2</v>
      </c>
      <c r="I10" s="413">
        <v>0.128</v>
      </c>
      <c r="J10" s="413">
        <v>5.8000000000000003E-2</v>
      </c>
      <c r="K10" s="420">
        <v>9.2999999999999999E-2</v>
      </c>
    </row>
    <row r="11" spans="2:11" ht="14.25" customHeight="1" thickBot="1">
      <c r="B11" s="1306"/>
      <c r="C11" s="415">
        <v>40543</v>
      </c>
      <c r="D11" s="416">
        <v>0.12658868696733569</v>
      </c>
      <c r="E11" s="417">
        <v>0.13596447049973986</v>
      </c>
      <c r="F11" s="417">
        <v>6.3395815904030733E-2</v>
      </c>
      <c r="G11" s="417">
        <v>7.0709932522356814E-2</v>
      </c>
      <c r="H11" s="417">
        <v>5.9507914806348934E-2</v>
      </c>
      <c r="I11" s="417">
        <v>0.11788432333738594</v>
      </c>
      <c r="J11" s="417">
        <v>0.10152894620542156</v>
      </c>
      <c r="K11" s="421">
        <v>9.3634841965397855E-2</v>
      </c>
    </row>
    <row r="12" spans="2:11" ht="14.25" customHeight="1">
      <c r="B12" s="1304" t="s">
        <v>292</v>
      </c>
      <c r="C12" s="405">
        <v>39813</v>
      </c>
      <c r="D12" s="406">
        <v>0.1167180658746732</v>
      </c>
      <c r="E12" s="407">
        <v>0.17765393301051696</v>
      </c>
      <c r="F12" s="408">
        <v>9.1199415495387307E-2</v>
      </c>
      <c r="G12" s="407">
        <v>7.0579591902394337E-2</v>
      </c>
      <c r="H12" s="407">
        <v>7.0713776878447626E-2</v>
      </c>
      <c r="I12" s="407">
        <v>6.3E-2</v>
      </c>
      <c r="J12" s="409">
        <v>2.8000000000000001E-2</v>
      </c>
      <c r="K12" s="410">
        <v>9.0999999999999998E-2</v>
      </c>
    </row>
    <row r="13" spans="2:11" ht="14.25" customHeight="1">
      <c r="B13" s="1305"/>
      <c r="C13" s="411">
        <v>40178</v>
      </c>
      <c r="D13" s="412">
        <v>0.16200000000000001</v>
      </c>
      <c r="E13" s="413">
        <v>0.16587431806559658</v>
      </c>
      <c r="F13" s="413">
        <v>6.6000000000000003E-2</v>
      </c>
      <c r="G13" s="413">
        <v>7.3999999999999996E-2</v>
      </c>
      <c r="H13" s="413">
        <v>9.1999999999999998E-2</v>
      </c>
      <c r="I13" s="413">
        <v>0.26900000000000002</v>
      </c>
      <c r="J13" s="413">
        <v>8.5999999999999993E-2</v>
      </c>
      <c r="K13" s="420">
        <v>0.11600000000000001</v>
      </c>
    </row>
    <row r="14" spans="2:11" ht="14.25" customHeight="1" thickBot="1">
      <c r="B14" s="1306"/>
      <c r="C14" s="415">
        <v>40543</v>
      </c>
      <c r="D14" s="416">
        <v>0.15641641748059443</v>
      </c>
      <c r="E14" s="417">
        <v>0.11945717894954733</v>
      </c>
      <c r="F14" s="417">
        <v>5.5029880332783054E-2</v>
      </c>
      <c r="G14" s="417">
        <v>7.1981999824229606E-2</v>
      </c>
      <c r="H14" s="417">
        <v>6.629502054851534E-2</v>
      </c>
      <c r="I14" s="417">
        <v>0.23699999999999999</v>
      </c>
      <c r="J14" s="417">
        <v>0.12211194891560434</v>
      </c>
      <c r="K14" s="418">
        <v>0.10792367654057866</v>
      </c>
    </row>
    <row r="15" spans="2:11" ht="14.25" customHeight="1">
      <c r="B15" s="1307" t="s">
        <v>280</v>
      </c>
      <c r="C15" s="405">
        <v>39813</v>
      </c>
      <c r="D15" s="406">
        <v>5.9608825236484031E-2</v>
      </c>
      <c r="E15" s="407">
        <v>0.10311770912267185</v>
      </c>
      <c r="F15" s="408">
        <v>1.9002319624882413E-2</v>
      </c>
      <c r="G15" s="407">
        <v>2.6540484372929444E-2</v>
      </c>
      <c r="H15" s="407">
        <v>2.426302675367956E-2</v>
      </c>
      <c r="I15" s="407">
        <v>7.3546821992198546E-3</v>
      </c>
      <c r="J15" s="409">
        <v>1.4253560522797915E-2</v>
      </c>
      <c r="K15" s="410">
        <v>3.9856854421205713E-2</v>
      </c>
    </row>
    <row r="16" spans="2:11" ht="14.25" customHeight="1">
      <c r="B16" s="1311"/>
      <c r="C16" s="411">
        <v>40178</v>
      </c>
      <c r="D16" s="412">
        <f>[6]Sheet1!$EJ$46</f>
        <v>8.6028734912105276E-2</v>
      </c>
      <c r="E16" s="413">
        <v>7.6687840664254395E-2</v>
      </c>
      <c r="F16" s="413">
        <f>[6]Sheet1!$EJ$18</f>
        <v>3.950074412099111E-2</v>
      </c>
      <c r="G16" s="413">
        <f>[6]Sheet1!$EJ$19</f>
        <v>4.4001580523688182E-2</v>
      </c>
      <c r="H16" s="413">
        <v>3.8377717870549999E-2</v>
      </c>
      <c r="I16" s="413">
        <f>[6]Sheet1!$EJ$20</f>
        <v>3.0350976809261014E-2</v>
      </c>
      <c r="J16" s="413">
        <f>[6]Sheet1!$EJ$23</f>
        <v>1.2821087715349911E-2</v>
      </c>
      <c r="K16" s="414">
        <f>[6]Sheet1!$EJ$44</f>
        <v>5.7611092310908371E-2</v>
      </c>
    </row>
    <row r="17" spans="2:11" ht="14.25" customHeight="1" thickBot="1">
      <c r="B17" s="1308"/>
      <c r="C17" s="415">
        <v>40543</v>
      </c>
      <c r="D17" s="422">
        <v>8.4517789287836861E-2</v>
      </c>
      <c r="E17" s="423">
        <v>8.7586391077704148E-2</v>
      </c>
      <c r="F17" s="417">
        <v>3.6464970124854265E-2</v>
      </c>
      <c r="G17" s="417">
        <v>4.1325997932183958E-2</v>
      </c>
      <c r="H17" s="417">
        <v>3.0262191542070497E-2</v>
      </c>
      <c r="I17" s="417">
        <v>3.474740077965794E-2</v>
      </c>
      <c r="J17" s="417">
        <v>2.6053757455984632E-2</v>
      </c>
      <c r="K17" s="418">
        <v>5.5423010863826193E-2</v>
      </c>
    </row>
    <row r="18" spans="2:11" ht="14.25" customHeight="1">
      <c r="B18" s="1304" t="s">
        <v>281</v>
      </c>
      <c r="C18" s="405">
        <v>39813</v>
      </c>
      <c r="D18" s="406">
        <v>0.91928294400437882</v>
      </c>
      <c r="E18" s="407">
        <v>0.95748889608329468</v>
      </c>
      <c r="F18" s="408">
        <v>0.83475699750630283</v>
      </c>
      <c r="G18" s="407">
        <v>0.96222074754264253</v>
      </c>
      <c r="H18" s="407">
        <v>0.85523046569500583</v>
      </c>
      <c r="I18" s="407">
        <v>0.84699999999999998</v>
      </c>
      <c r="J18" s="409">
        <v>1.915</v>
      </c>
      <c r="K18" s="410">
        <v>0.94099999999999995</v>
      </c>
    </row>
    <row r="19" spans="2:11" ht="14.25" customHeight="1">
      <c r="B19" s="1305"/>
      <c r="C19" s="411">
        <v>40178</v>
      </c>
      <c r="D19" s="412">
        <v>0.78200000000000003</v>
      </c>
      <c r="E19" s="413">
        <v>0.80398849242934523</v>
      </c>
      <c r="F19" s="413">
        <v>0.82</v>
      </c>
      <c r="G19" s="413">
        <v>0.99199999999999999</v>
      </c>
      <c r="H19" s="413">
        <v>0.754</v>
      </c>
      <c r="I19" s="413">
        <v>0.47599999999999998</v>
      </c>
      <c r="J19" s="413">
        <v>0.68</v>
      </c>
      <c r="K19" s="420">
        <v>0.80400000000000005</v>
      </c>
    </row>
    <row r="20" spans="2:11" ht="14.25" customHeight="1" thickBot="1">
      <c r="B20" s="1306"/>
      <c r="C20" s="415">
        <v>40543</v>
      </c>
      <c r="D20" s="416">
        <v>0.80930562792771243</v>
      </c>
      <c r="E20" s="417">
        <v>1.1381858478104894</v>
      </c>
      <c r="F20" s="417">
        <v>1.1520253273431857</v>
      </c>
      <c r="G20" s="417">
        <v>0.98232798053709258</v>
      </c>
      <c r="H20" s="417">
        <v>0.89762269193054189</v>
      </c>
      <c r="I20" s="417">
        <v>0.49732536742686545</v>
      </c>
      <c r="J20" s="417">
        <v>0.83144153464941917</v>
      </c>
      <c r="K20" s="418">
        <v>0.86760241095188895</v>
      </c>
    </row>
    <row r="21" spans="2:11" ht="14.25" customHeight="1">
      <c r="B21" s="1307" t="s">
        <v>271</v>
      </c>
      <c r="C21" s="411">
        <v>40178</v>
      </c>
      <c r="D21" s="412">
        <f>'[7]bankarski sistem'!$AJ$50</f>
        <v>1.1082411841721171</v>
      </c>
      <c r="E21" s="413">
        <v>1.2292469015557006</v>
      </c>
      <c r="F21" s="413">
        <f>'[7]bankarski sistem'!$AJ$19</f>
        <v>1.193266482102969</v>
      </c>
      <c r="G21" s="413">
        <f>'[7]bankarski sistem'!$AJ$20</f>
        <v>1.1871326806374896</v>
      </c>
      <c r="H21" s="413">
        <f>'[7]bankarski sistem'!$AJ$22</f>
        <v>1.0432911781971128</v>
      </c>
      <c r="I21" s="413">
        <f>'[7]bankarski sistem'!$AJ$21</f>
        <v>2.3881076401697925</v>
      </c>
      <c r="J21" s="413">
        <f>'[7]bankarski sistem'!$AJ$24</f>
        <v>2.1927755584910265</v>
      </c>
      <c r="K21" s="420">
        <f>'[7]bankarski sistem'!$AJ$46</f>
        <v>1.1864784093681386</v>
      </c>
    </row>
    <row r="22" spans="2:11" ht="24" customHeight="1" thickBot="1">
      <c r="B22" s="1308"/>
      <c r="C22" s="415">
        <v>40543</v>
      </c>
      <c r="D22" s="416">
        <v>1.0578149075742442</v>
      </c>
      <c r="E22" s="417">
        <v>1.888129970709109</v>
      </c>
      <c r="F22" s="417">
        <v>1.3624835743359711</v>
      </c>
      <c r="G22" s="417">
        <v>1.2510150427958646</v>
      </c>
      <c r="H22" s="417">
        <v>1.246679617044343</v>
      </c>
      <c r="I22" s="417">
        <v>0.81236000700663769</v>
      </c>
      <c r="J22" s="417">
        <v>1.2249759899906898</v>
      </c>
      <c r="K22" s="421">
        <v>1.1580064302545341</v>
      </c>
    </row>
    <row r="23" spans="2:11" ht="14.25" customHeight="1">
      <c r="B23" s="1307" t="s">
        <v>272</v>
      </c>
      <c r="C23" s="411">
        <v>40178</v>
      </c>
      <c r="D23" s="412">
        <f>'[7]bankarski sistem'!$AG$50</f>
        <v>0.73793642177533325</v>
      </c>
      <c r="E23" s="413">
        <v>0.72</v>
      </c>
      <c r="F23" s="413">
        <f>'[7]bankarski sistem'!$AG$19</f>
        <v>0.78833432558341976</v>
      </c>
      <c r="G23" s="413">
        <f>'[7]bankarski sistem'!$AG$20</f>
        <v>0.77419218014595104</v>
      </c>
      <c r="H23" s="413">
        <f>'[7]bankarski sistem'!$AG$22</f>
        <v>0.70911356430320549</v>
      </c>
      <c r="I23" s="413">
        <f>'[7]bankarski sistem'!$AG$21</f>
        <v>0.65040987275401241</v>
      </c>
      <c r="J23" s="413">
        <f>'[7]bankarski sistem'!$AG$24</f>
        <v>0.58502129984774454</v>
      </c>
      <c r="K23" s="420">
        <f>'[7]bankarski sistem'!$AG$46</f>
        <v>0.74394145636678111</v>
      </c>
    </row>
    <row r="24" spans="2:11" ht="26.25" customHeight="1" thickBot="1">
      <c r="B24" s="1308"/>
      <c r="C24" s="415">
        <v>40543</v>
      </c>
      <c r="D24" s="416">
        <v>0.78122662002298726</v>
      </c>
      <c r="E24" s="417">
        <v>0.83886849897818738</v>
      </c>
      <c r="F24" s="417">
        <v>0.84181371380954173</v>
      </c>
      <c r="G24" s="417">
        <v>0.80829406392694059</v>
      </c>
      <c r="H24" s="417">
        <v>0.7284375825875935</v>
      </c>
      <c r="I24" s="417">
        <v>0.45688327612488217</v>
      </c>
      <c r="J24" s="417">
        <v>0.48429782103658631</v>
      </c>
      <c r="K24" s="421">
        <v>0.75771556921899286</v>
      </c>
    </row>
    <row r="25" spans="2:11">
      <c r="B25" s="1305" t="s">
        <v>293</v>
      </c>
      <c r="C25" s="405">
        <v>39813</v>
      </c>
      <c r="D25" s="406">
        <v>0.86199999999999999</v>
      </c>
      <c r="E25" s="407">
        <v>0.79500000000000004</v>
      </c>
      <c r="F25" s="408">
        <v>0.85299999999999998</v>
      </c>
      <c r="G25" s="407">
        <v>0.81599999999999995</v>
      </c>
      <c r="H25" s="408">
        <v>0.70699999999999996</v>
      </c>
      <c r="I25" s="424">
        <v>0.79300000000000004</v>
      </c>
      <c r="J25" s="424">
        <v>0.85</v>
      </c>
      <c r="K25" s="424">
        <v>0.80700000000000005</v>
      </c>
    </row>
    <row r="26" spans="2:11">
      <c r="B26" s="1305"/>
      <c r="C26" s="411">
        <v>40178</v>
      </c>
      <c r="D26" s="425">
        <v>0.86599999999999999</v>
      </c>
      <c r="E26" s="413">
        <v>0.79200000000000004</v>
      </c>
      <c r="F26" s="426">
        <v>0.871</v>
      </c>
      <c r="G26" s="413">
        <v>0.81599999999999995</v>
      </c>
      <c r="H26" s="426">
        <v>0.73399999999999999</v>
      </c>
      <c r="I26" s="427">
        <v>0.79200000000000004</v>
      </c>
      <c r="J26" s="427">
        <v>0.871</v>
      </c>
      <c r="K26" s="427">
        <v>0.82</v>
      </c>
    </row>
    <row r="27" spans="2:11" ht="13.5" thickBot="1">
      <c r="B27" s="1306"/>
      <c r="C27" s="415">
        <v>40543</v>
      </c>
      <c r="D27" s="422">
        <v>0.85451027041030891</v>
      </c>
      <c r="E27" s="417">
        <v>0.84391642324535665</v>
      </c>
      <c r="F27" s="417">
        <v>0.85868190155482504</v>
      </c>
      <c r="G27" s="417">
        <v>0.81614749411098786</v>
      </c>
      <c r="H27" s="417">
        <v>0.77275934996121598</v>
      </c>
      <c r="I27" s="428">
        <v>0.76818399624448896</v>
      </c>
      <c r="J27" s="428">
        <v>0.81847763603220092</v>
      </c>
      <c r="K27" s="428">
        <v>0.81957593709898491</v>
      </c>
    </row>
    <row r="30" spans="2:11">
      <c r="D30" s="430"/>
      <c r="E30" s="430"/>
      <c r="F30" s="430"/>
      <c r="G30" s="430"/>
      <c r="H30" s="430"/>
      <c r="I30" s="430"/>
      <c r="J30" s="430"/>
      <c r="K30" s="430"/>
    </row>
    <row r="31" spans="2:11">
      <c r="D31" s="430"/>
      <c r="E31" s="430"/>
      <c r="F31" s="430"/>
      <c r="G31" s="430"/>
      <c r="H31" s="430"/>
      <c r="I31" s="430"/>
      <c r="J31" s="430"/>
      <c r="K31" s="430"/>
    </row>
    <row r="32" spans="2:11">
      <c r="D32" s="430"/>
      <c r="E32" s="430"/>
      <c r="F32" s="430"/>
      <c r="G32" s="430"/>
      <c r="H32" s="430"/>
      <c r="I32" s="430"/>
      <c r="J32" s="430"/>
      <c r="K32" s="430"/>
    </row>
    <row r="33" spans="4:11">
      <c r="D33" s="430"/>
      <c r="E33" s="430"/>
      <c r="F33" s="430"/>
      <c r="G33" s="430"/>
      <c r="H33" s="430"/>
      <c r="I33" s="430"/>
      <c r="J33" s="430"/>
      <c r="K33" s="430"/>
    </row>
    <row r="34" spans="4:11">
      <c r="D34" s="430"/>
      <c r="E34" s="430"/>
      <c r="F34" s="430"/>
      <c r="G34" s="430"/>
      <c r="H34" s="430"/>
      <c r="I34" s="430"/>
      <c r="J34" s="430"/>
      <c r="K34" s="430"/>
    </row>
    <row r="35" spans="4:11">
      <c r="D35" s="430"/>
      <c r="E35" s="430"/>
      <c r="F35" s="430"/>
      <c r="G35" s="430"/>
      <c r="H35" s="430"/>
      <c r="I35" s="430"/>
      <c r="J35" s="430"/>
      <c r="K35" s="430"/>
    </row>
  </sheetData>
  <mergeCells count="10">
    <mergeCell ref="B18:B20"/>
    <mergeCell ref="B21:B22"/>
    <mergeCell ref="B23:B24"/>
    <mergeCell ref="B25:B27"/>
    <mergeCell ref="J1:K1"/>
    <mergeCell ref="B3:K3"/>
    <mergeCell ref="B6:B8"/>
    <mergeCell ref="B9:B11"/>
    <mergeCell ref="B12:B14"/>
    <mergeCell ref="B15:B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B1:I38"/>
  <sheetViews>
    <sheetView showGridLines="0" workbookViewId="0">
      <selection activeCell="B3" sqref="B3:I3"/>
    </sheetView>
  </sheetViews>
  <sheetFormatPr defaultRowHeight="12.75"/>
  <cols>
    <col min="1" max="1" width="9.140625" style="429"/>
    <col min="2" max="2" width="47.5703125" style="429" customWidth="1"/>
    <col min="3" max="3" width="14.140625" style="429" customWidth="1"/>
    <col min="4" max="4" width="17.5703125" style="429" customWidth="1"/>
    <col min="5" max="5" width="12.42578125" style="429" customWidth="1"/>
    <col min="6" max="6" width="11.7109375" style="429" customWidth="1"/>
    <col min="7" max="7" width="10.140625" style="429" customWidth="1"/>
    <col min="8" max="8" width="10.28515625" style="429" customWidth="1"/>
    <col min="9" max="9" width="13.85546875" style="429" customWidth="1"/>
    <col min="10" max="257" width="9.140625" style="429"/>
    <col min="258" max="258" width="47.5703125" style="429" customWidth="1"/>
    <col min="259" max="259" width="14.140625" style="429" customWidth="1"/>
    <col min="260" max="260" width="11.140625" style="429" customWidth="1"/>
    <col min="261" max="261" width="15.7109375" style="429" customWidth="1"/>
    <col min="262" max="262" width="11.28515625" style="429" customWidth="1"/>
    <col min="263" max="263" width="10.7109375" style="429" customWidth="1"/>
    <col min="264" max="264" width="15.7109375" style="429" bestFit="1" customWidth="1"/>
    <col min="265" max="265" width="13.85546875" style="429" customWidth="1"/>
    <col min="266" max="513" width="9.140625" style="429"/>
    <col min="514" max="514" width="47.5703125" style="429" customWidth="1"/>
    <col min="515" max="515" width="14.140625" style="429" customWidth="1"/>
    <col min="516" max="516" width="11.140625" style="429" customWidth="1"/>
    <col min="517" max="517" width="15.7109375" style="429" customWidth="1"/>
    <col min="518" max="518" width="11.28515625" style="429" customWidth="1"/>
    <col min="519" max="519" width="10.7109375" style="429" customWidth="1"/>
    <col min="520" max="520" width="15.7109375" style="429" bestFit="1" customWidth="1"/>
    <col min="521" max="521" width="13.85546875" style="429" customWidth="1"/>
    <col min="522" max="769" width="9.140625" style="429"/>
    <col min="770" max="770" width="47.5703125" style="429" customWidth="1"/>
    <col min="771" max="771" width="14.140625" style="429" customWidth="1"/>
    <col min="772" max="772" width="11.140625" style="429" customWidth="1"/>
    <col min="773" max="773" width="15.7109375" style="429" customWidth="1"/>
    <col min="774" max="774" width="11.28515625" style="429" customWidth="1"/>
    <col min="775" max="775" width="10.7109375" style="429" customWidth="1"/>
    <col min="776" max="776" width="15.7109375" style="429" bestFit="1" customWidth="1"/>
    <col min="777" max="777" width="13.85546875" style="429" customWidth="1"/>
    <col min="778" max="1025" width="9.140625" style="429"/>
    <col min="1026" max="1026" width="47.5703125" style="429" customWidth="1"/>
    <col min="1027" max="1027" width="14.140625" style="429" customWidth="1"/>
    <col min="1028" max="1028" width="11.140625" style="429" customWidth="1"/>
    <col min="1029" max="1029" width="15.7109375" style="429" customWidth="1"/>
    <col min="1030" max="1030" width="11.28515625" style="429" customWidth="1"/>
    <col min="1031" max="1031" width="10.7109375" style="429" customWidth="1"/>
    <col min="1032" max="1032" width="15.7109375" style="429" bestFit="1" customWidth="1"/>
    <col min="1033" max="1033" width="13.85546875" style="429" customWidth="1"/>
    <col min="1034" max="1281" width="9.140625" style="429"/>
    <col min="1282" max="1282" width="47.5703125" style="429" customWidth="1"/>
    <col min="1283" max="1283" width="14.140625" style="429" customWidth="1"/>
    <col min="1284" max="1284" width="11.140625" style="429" customWidth="1"/>
    <col min="1285" max="1285" width="15.7109375" style="429" customWidth="1"/>
    <col min="1286" max="1286" width="11.28515625" style="429" customWidth="1"/>
    <col min="1287" max="1287" width="10.7109375" style="429" customWidth="1"/>
    <col min="1288" max="1288" width="15.7109375" style="429" bestFit="1" customWidth="1"/>
    <col min="1289" max="1289" width="13.85546875" style="429" customWidth="1"/>
    <col min="1290" max="1537" width="9.140625" style="429"/>
    <col min="1538" max="1538" width="47.5703125" style="429" customWidth="1"/>
    <col min="1539" max="1539" width="14.140625" style="429" customWidth="1"/>
    <col min="1540" max="1540" width="11.140625" style="429" customWidth="1"/>
    <col min="1541" max="1541" width="15.7109375" style="429" customWidth="1"/>
    <col min="1542" max="1542" width="11.28515625" style="429" customWidth="1"/>
    <col min="1543" max="1543" width="10.7109375" style="429" customWidth="1"/>
    <col min="1544" max="1544" width="15.7109375" style="429" bestFit="1" customWidth="1"/>
    <col min="1545" max="1545" width="13.85546875" style="429" customWidth="1"/>
    <col min="1546" max="1793" width="9.140625" style="429"/>
    <col min="1794" max="1794" width="47.5703125" style="429" customWidth="1"/>
    <col min="1795" max="1795" width="14.140625" style="429" customWidth="1"/>
    <col min="1796" max="1796" width="11.140625" style="429" customWidth="1"/>
    <col min="1797" max="1797" width="15.7109375" style="429" customWidth="1"/>
    <col min="1798" max="1798" width="11.28515625" style="429" customWidth="1"/>
    <col min="1799" max="1799" width="10.7109375" style="429" customWidth="1"/>
    <col min="1800" max="1800" width="15.7109375" style="429" bestFit="1" customWidth="1"/>
    <col min="1801" max="1801" width="13.85546875" style="429" customWidth="1"/>
    <col min="1802" max="2049" width="9.140625" style="429"/>
    <col min="2050" max="2050" width="47.5703125" style="429" customWidth="1"/>
    <col min="2051" max="2051" width="14.140625" style="429" customWidth="1"/>
    <col min="2052" max="2052" width="11.140625" style="429" customWidth="1"/>
    <col min="2053" max="2053" width="15.7109375" style="429" customWidth="1"/>
    <col min="2054" max="2054" width="11.28515625" style="429" customWidth="1"/>
    <col min="2055" max="2055" width="10.7109375" style="429" customWidth="1"/>
    <col min="2056" max="2056" width="15.7109375" style="429" bestFit="1" customWidth="1"/>
    <col min="2057" max="2057" width="13.85546875" style="429" customWidth="1"/>
    <col min="2058" max="2305" width="9.140625" style="429"/>
    <col min="2306" max="2306" width="47.5703125" style="429" customWidth="1"/>
    <col min="2307" max="2307" width="14.140625" style="429" customWidth="1"/>
    <col min="2308" max="2308" width="11.140625" style="429" customWidth="1"/>
    <col min="2309" max="2309" width="15.7109375" style="429" customWidth="1"/>
    <col min="2310" max="2310" width="11.28515625" style="429" customWidth="1"/>
    <col min="2311" max="2311" width="10.7109375" style="429" customWidth="1"/>
    <col min="2312" max="2312" width="15.7109375" style="429" bestFit="1" customWidth="1"/>
    <col min="2313" max="2313" width="13.85546875" style="429" customWidth="1"/>
    <col min="2314" max="2561" width="9.140625" style="429"/>
    <col min="2562" max="2562" width="47.5703125" style="429" customWidth="1"/>
    <col min="2563" max="2563" width="14.140625" style="429" customWidth="1"/>
    <col min="2564" max="2564" width="11.140625" style="429" customWidth="1"/>
    <col min="2565" max="2565" width="15.7109375" style="429" customWidth="1"/>
    <col min="2566" max="2566" width="11.28515625" style="429" customWidth="1"/>
    <col min="2567" max="2567" width="10.7109375" style="429" customWidth="1"/>
    <col min="2568" max="2568" width="15.7109375" style="429" bestFit="1" customWidth="1"/>
    <col min="2569" max="2569" width="13.85546875" style="429" customWidth="1"/>
    <col min="2570" max="2817" width="9.140625" style="429"/>
    <col min="2818" max="2818" width="47.5703125" style="429" customWidth="1"/>
    <col min="2819" max="2819" width="14.140625" style="429" customWidth="1"/>
    <col min="2820" max="2820" width="11.140625" style="429" customWidth="1"/>
    <col min="2821" max="2821" width="15.7109375" style="429" customWidth="1"/>
    <col min="2822" max="2822" width="11.28515625" style="429" customWidth="1"/>
    <col min="2823" max="2823" width="10.7109375" style="429" customWidth="1"/>
    <col min="2824" max="2824" width="15.7109375" style="429" bestFit="1" customWidth="1"/>
    <col min="2825" max="2825" width="13.85546875" style="429" customWidth="1"/>
    <col min="2826" max="3073" width="9.140625" style="429"/>
    <col min="3074" max="3074" width="47.5703125" style="429" customWidth="1"/>
    <col min="3075" max="3075" width="14.140625" style="429" customWidth="1"/>
    <col min="3076" max="3076" width="11.140625" style="429" customWidth="1"/>
    <col min="3077" max="3077" width="15.7109375" style="429" customWidth="1"/>
    <col min="3078" max="3078" width="11.28515625" style="429" customWidth="1"/>
    <col min="3079" max="3079" width="10.7109375" style="429" customWidth="1"/>
    <col min="3080" max="3080" width="15.7109375" style="429" bestFit="1" customWidth="1"/>
    <col min="3081" max="3081" width="13.85546875" style="429" customWidth="1"/>
    <col min="3082" max="3329" width="9.140625" style="429"/>
    <col min="3330" max="3330" width="47.5703125" style="429" customWidth="1"/>
    <col min="3331" max="3331" width="14.140625" style="429" customWidth="1"/>
    <col min="3332" max="3332" width="11.140625" style="429" customWidth="1"/>
    <col min="3333" max="3333" width="15.7109375" style="429" customWidth="1"/>
    <col min="3334" max="3334" width="11.28515625" style="429" customWidth="1"/>
    <col min="3335" max="3335" width="10.7109375" style="429" customWidth="1"/>
    <col min="3336" max="3336" width="15.7109375" style="429" bestFit="1" customWidth="1"/>
    <col min="3337" max="3337" width="13.85546875" style="429" customWidth="1"/>
    <col min="3338" max="3585" width="9.140625" style="429"/>
    <col min="3586" max="3586" width="47.5703125" style="429" customWidth="1"/>
    <col min="3587" max="3587" width="14.140625" style="429" customWidth="1"/>
    <col min="3588" max="3588" width="11.140625" style="429" customWidth="1"/>
    <col min="3589" max="3589" width="15.7109375" style="429" customWidth="1"/>
    <col min="3590" max="3590" width="11.28515625" style="429" customWidth="1"/>
    <col min="3591" max="3591" width="10.7109375" style="429" customWidth="1"/>
    <col min="3592" max="3592" width="15.7109375" style="429" bestFit="1" customWidth="1"/>
    <col min="3593" max="3593" width="13.85546875" style="429" customWidth="1"/>
    <col min="3594" max="3841" width="9.140625" style="429"/>
    <col min="3842" max="3842" width="47.5703125" style="429" customWidth="1"/>
    <col min="3843" max="3843" width="14.140625" style="429" customWidth="1"/>
    <col min="3844" max="3844" width="11.140625" style="429" customWidth="1"/>
    <col min="3845" max="3845" width="15.7109375" style="429" customWidth="1"/>
    <col min="3846" max="3846" width="11.28515625" style="429" customWidth="1"/>
    <col min="3847" max="3847" width="10.7109375" style="429" customWidth="1"/>
    <col min="3848" max="3848" width="15.7109375" style="429" bestFit="1" customWidth="1"/>
    <col min="3849" max="3849" width="13.85546875" style="429" customWidth="1"/>
    <col min="3850" max="4097" width="9.140625" style="429"/>
    <col min="4098" max="4098" width="47.5703125" style="429" customWidth="1"/>
    <col min="4099" max="4099" width="14.140625" style="429" customWidth="1"/>
    <col min="4100" max="4100" width="11.140625" style="429" customWidth="1"/>
    <col min="4101" max="4101" width="15.7109375" style="429" customWidth="1"/>
    <col min="4102" max="4102" width="11.28515625" style="429" customWidth="1"/>
    <col min="4103" max="4103" width="10.7109375" style="429" customWidth="1"/>
    <col min="4104" max="4104" width="15.7109375" style="429" bestFit="1" customWidth="1"/>
    <col min="4105" max="4105" width="13.85546875" style="429" customWidth="1"/>
    <col min="4106" max="4353" width="9.140625" style="429"/>
    <col min="4354" max="4354" width="47.5703125" style="429" customWidth="1"/>
    <col min="4355" max="4355" width="14.140625" style="429" customWidth="1"/>
    <col min="4356" max="4356" width="11.140625" style="429" customWidth="1"/>
    <col min="4357" max="4357" width="15.7109375" style="429" customWidth="1"/>
    <col min="4358" max="4358" width="11.28515625" style="429" customWidth="1"/>
    <col min="4359" max="4359" width="10.7109375" style="429" customWidth="1"/>
    <col min="4360" max="4360" width="15.7109375" style="429" bestFit="1" customWidth="1"/>
    <col min="4361" max="4361" width="13.85546875" style="429" customWidth="1"/>
    <col min="4362" max="4609" width="9.140625" style="429"/>
    <col min="4610" max="4610" width="47.5703125" style="429" customWidth="1"/>
    <col min="4611" max="4611" width="14.140625" style="429" customWidth="1"/>
    <col min="4612" max="4612" width="11.140625" style="429" customWidth="1"/>
    <col min="4613" max="4613" width="15.7109375" style="429" customWidth="1"/>
    <col min="4614" max="4614" width="11.28515625" style="429" customWidth="1"/>
    <col min="4615" max="4615" width="10.7109375" style="429" customWidth="1"/>
    <col min="4616" max="4616" width="15.7109375" style="429" bestFit="1" customWidth="1"/>
    <col min="4617" max="4617" width="13.85546875" style="429" customWidth="1"/>
    <col min="4618" max="4865" width="9.140625" style="429"/>
    <col min="4866" max="4866" width="47.5703125" style="429" customWidth="1"/>
    <col min="4867" max="4867" width="14.140625" style="429" customWidth="1"/>
    <col min="4868" max="4868" width="11.140625" style="429" customWidth="1"/>
    <col min="4869" max="4869" width="15.7109375" style="429" customWidth="1"/>
    <col min="4870" max="4870" width="11.28515625" style="429" customWidth="1"/>
    <col min="4871" max="4871" width="10.7109375" style="429" customWidth="1"/>
    <col min="4872" max="4872" width="15.7109375" style="429" bestFit="1" customWidth="1"/>
    <col min="4873" max="4873" width="13.85546875" style="429" customWidth="1"/>
    <col min="4874" max="5121" width="9.140625" style="429"/>
    <col min="5122" max="5122" width="47.5703125" style="429" customWidth="1"/>
    <col min="5123" max="5123" width="14.140625" style="429" customWidth="1"/>
    <col min="5124" max="5124" width="11.140625" style="429" customWidth="1"/>
    <col min="5125" max="5125" width="15.7109375" style="429" customWidth="1"/>
    <col min="5126" max="5126" width="11.28515625" style="429" customWidth="1"/>
    <col min="5127" max="5127" width="10.7109375" style="429" customWidth="1"/>
    <col min="5128" max="5128" width="15.7109375" style="429" bestFit="1" customWidth="1"/>
    <col min="5129" max="5129" width="13.85546875" style="429" customWidth="1"/>
    <col min="5130" max="5377" width="9.140625" style="429"/>
    <col min="5378" max="5378" width="47.5703125" style="429" customWidth="1"/>
    <col min="5379" max="5379" width="14.140625" style="429" customWidth="1"/>
    <col min="5380" max="5380" width="11.140625" style="429" customWidth="1"/>
    <col min="5381" max="5381" width="15.7109375" style="429" customWidth="1"/>
    <col min="5382" max="5382" width="11.28515625" style="429" customWidth="1"/>
    <col min="5383" max="5383" width="10.7109375" style="429" customWidth="1"/>
    <col min="5384" max="5384" width="15.7109375" style="429" bestFit="1" customWidth="1"/>
    <col min="5385" max="5385" width="13.85546875" style="429" customWidth="1"/>
    <col min="5386" max="5633" width="9.140625" style="429"/>
    <col min="5634" max="5634" width="47.5703125" style="429" customWidth="1"/>
    <col min="5635" max="5635" width="14.140625" style="429" customWidth="1"/>
    <col min="5636" max="5636" width="11.140625" style="429" customWidth="1"/>
    <col min="5637" max="5637" width="15.7109375" style="429" customWidth="1"/>
    <col min="5638" max="5638" width="11.28515625" style="429" customWidth="1"/>
    <col min="5639" max="5639" width="10.7109375" style="429" customWidth="1"/>
    <col min="5640" max="5640" width="15.7109375" style="429" bestFit="1" customWidth="1"/>
    <col min="5641" max="5641" width="13.85546875" style="429" customWidth="1"/>
    <col min="5642" max="5889" width="9.140625" style="429"/>
    <col min="5890" max="5890" width="47.5703125" style="429" customWidth="1"/>
    <col min="5891" max="5891" width="14.140625" style="429" customWidth="1"/>
    <col min="5892" max="5892" width="11.140625" style="429" customWidth="1"/>
    <col min="5893" max="5893" width="15.7109375" style="429" customWidth="1"/>
    <col min="5894" max="5894" width="11.28515625" style="429" customWidth="1"/>
    <col min="5895" max="5895" width="10.7109375" style="429" customWidth="1"/>
    <col min="5896" max="5896" width="15.7109375" style="429" bestFit="1" customWidth="1"/>
    <col min="5897" max="5897" width="13.85546875" style="429" customWidth="1"/>
    <col min="5898" max="6145" width="9.140625" style="429"/>
    <col min="6146" max="6146" width="47.5703125" style="429" customWidth="1"/>
    <col min="6147" max="6147" width="14.140625" style="429" customWidth="1"/>
    <col min="6148" max="6148" width="11.140625" style="429" customWidth="1"/>
    <col min="6149" max="6149" width="15.7109375" style="429" customWidth="1"/>
    <col min="6150" max="6150" width="11.28515625" style="429" customWidth="1"/>
    <col min="6151" max="6151" width="10.7109375" style="429" customWidth="1"/>
    <col min="6152" max="6152" width="15.7109375" style="429" bestFit="1" customWidth="1"/>
    <col min="6153" max="6153" width="13.85546875" style="429" customWidth="1"/>
    <col min="6154" max="6401" width="9.140625" style="429"/>
    <col min="6402" max="6402" width="47.5703125" style="429" customWidth="1"/>
    <col min="6403" max="6403" width="14.140625" style="429" customWidth="1"/>
    <col min="6404" max="6404" width="11.140625" style="429" customWidth="1"/>
    <col min="6405" max="6405" width="15.7109375" style="429" customWidth="1"/>
    <col min="6406" max="6406" width="11.28515625" style="429" customWidth="1"/>
    <col min="6407" max="6407" width="10.7109375" style="429" customWidth="1"/>
    <col min="6408" max="6408" width="15.7109375" style="429" bestFit="1" customWidth="1"/>
    <col min="6409" max="6409" width="13.85546875" style="429" customWidth="1"/>
    <col min="6410" max="6657" width="9.140625" style="429"/>
    <col min="6658" max="6658" width="47.5703125" style="429" customWidth="1"/>
    <col min="6659" max="6659" width="14.140625" style="429" customWidth="1"/>
    <col min="6660" max="6660" width="11.140625" style="429" customWidth="1"/>
    <col min="6661" max="6661" width="15.7109375" style="429" customWidth="1"/>
    <col min="6662" max="6662" width="11.28515625" style="429" customWidth="1"/>
    <col min="6663" max="6663" width="10.7109375" style="429" customWidth="1"/>
    <col min="6664" max="6664" width="15.7109375" style="429" bestFit="1" customWidth="1"/>
    <col min="6665" max="6665" width="13.85546875" style="429" customWidth="1"/>
    <col min="6666" max="6913" width="9.140625" style="429"/>
    <col min="6914" max="6914" width="47.5703125" style="429" customWidth="1"/>
    <col min="6915" max="6915" width="14.140625" style="429" customWidth="1"/>
    <col min="6916" max="6916" width="11.140625" style="429" customWidth="1"/>
    <col min="6917" max="6917" width="15.7109375" style="429" customWidth="1"/>
    <col min="6918" max="6918" width="11.28515625" style="429" customWidth="1"/>
    <col min="6919" max="6919" width="10.7109375" style="429" customWidth="1"/>
    <col min="6920" max="6920" width="15.7109375" style="429" bestFit="1" customWidth="1"/>
    <col min="6921" max="6921" width="13.85546875" style="429" customWidth="1"/>
    <col min="6922" max="7169" width="9.140625" style="429"/>
    <col min="7170" max="7170" width="47.5703125" style="429" customWidth="1"/>
    <col min="7171" max="7171" width="14.140625" style="429" customWidth="1"/>
    <col min="7172" max="7172" width="11.140625" style="429" customWidth="1"/>
    <col min="7173" max="7173" width="15.7109375" style="429" customWidth="1"/>
    <col min="7174" max="7174" width="11.28515625" style="429" customWidth="1"/>
    <col min="7175" max="7175" width="10.7109375" style="429" customWidth="1"/>
    <col min="7176" max="7176" width="15.7109375" style="429" bestFit="1" customWidth="1"/>
    <col min="7177" max="7177" width="13.85546875" style="429" customWidth="1"/>
    <col min="7178" max="7425" width="9.140625" style="429"/>
    <col min="7426" max="7426" width="47.5703125" style="429" customWidth="1"/>
    <col min="7427" max="7427" width="14.140625" style="429" customWidth="1"/>
    <col min="7428" max="7428" width="11.140625" style="429" customWidth="1"/>
    <col min="7429" max="7429" width="15.7109375" style="429" customWidth="1"/>
    <col min="7430" max="7430" width="11.28515625" style="429" customWidth="1"/>
    <col min="7431" max="7431" width="10.7109375" style="429" customWidth="1"/>
    <col min="7432" max="7432" width="15.7109375" style="429" bestFit="1" customWidth="1"/>
    <col min="7433" max="7433" width="13.85546875" style="429" customWidth="1"/>
    <col min="7434" max="7681" width="9.140625" style="429"/>
    <col min="7682" max="7682" width="47.5703125" style="429" customWidth="1"/>
    <col min="7683" max="7683" width="14.140625" style="429" customWidth="1"/>
    <col min="7684" max="7684" width="11.140625" style="429" customWidth="1"/>
    <col min="7685" max="7685" width="15.7109375" style="429" customWidth="1"/>
    <col min="7686" max="7686" width="11.28515625" style="429" customWidth="1"/>
    <col min="7687" max="7687" width="10.7109375" style="429" customWidth="1"/>
    <col min="7688" max="7688" width="15.7109375" style="429" bestFit="1" customWidth="1"/>
    <col min="7689" max="7689" width="13.85546875" style="429" customWidth="1"/>
    <col min="7690" max="7937" width="9.140625" style="429"/>
    <col min="7938" max="7938" width="47.5703125" style="429" customWidth="1"/>
    <col min="7939" max="7939" width="14.140625" style="429" customWidth="1"/>
    <col min="7940" max="7940" width="11.140625" style="429" customWidth="1"/>
    <col min="7941" max="7941" width="15.7109375" style="429" customWidth="1"/>
    <col min="7942" max="7942" width="11.28515625" style="429" customWidth="1"/>
    <col min="7943" max="7943" width="10.7109375" style="429" customWidth="1"/>
    <col min="7944" max="7944" width="15.7109375" style="429" bestFit="1" customWidth="1"/>
    <col min="7945" max="7945" width="13.85546875" style="429" customWidth="1"/>
    <col min="7946" max="8193" width="9.140625" style="429"/>
    <col min="8194" max="8194" width="47.5703125" style="429" customWidth="1"/>
    <col min="8195" max="8195" width="14.140625" style="429" customWidth="1"/>
    <col min="8196" max="8196" width="11.140625" style="429" customWidth="1"/>
    <col min="8197" max="8197" width="15.7109375" style="429" customWidth="1"/>
    <col min="8198" max="8198" width="11.28515625" style="429" customWidth="1"/>
    <col min="8199" max="8199" width="10.7109375" style="429" customWidth="1"/>
    <col min="8200" max="8200" width="15.7109375" style="429" bestFit="1" customWidth="1"/>
    <col min="8201" max="8201" width="13.85546875" style="429" customWidth="1"/>
    <col min="8202" max="8449" width="9.140625" style="429"/>
    <col min="8450" max="8450" width="47.5703125" style="429" customWidth="1"/>
    <col min="8451" max="8451" width="14.140625" style="429" customWidth="1"/>
    <col min="8452" max="8452" width="11.140625" style="429" customWidth="1"/>
    <col min="8453" max="8453" width="15.7109375" style="429" customWidth="1"/>
    <col min="8454" max="8454" width="11.28515625" style="429" customWidth="1"/>
    <col min="8455" max="8455" width="10.7109375" style="429" customWidth="1"/>
    <col min="8456" max="8456" width="15.7109375" style="429" bestFit="1" customWidth="1"/>
    <col min="8457" max="8457" width="13.85546875" style="429" customWidth="1"/>
    <col min="8458" max="8705" width="9.140625" style="429"/>
    <col min="8706" max="8706" width="47.5703125" style="429" customWidth="1"/>
    <col min="8707" max="8707" width="14.140625" style="429" customWidth="1"/>
    <col min="8708" max="8708" width="11.140625" style="429" customWidth="1"/>
    <col min="8709" max="8709" width="15.7109375" style="429" customWidth="1"/>
    <col min="8710" max="8710" width="11.28515625" style="429" customWidth="1"/>
    <col min="8711" max="8711" width="10.7109375" style="429" customWidth="1"/>
    <col min="8712" max="8712" width="15.7109375" style="429" bestFit="1" customWidth="1"/>
    <col min="8713" max="8713" width="13.85546875" style="429" customWidth="1"/>
    <col min="8714" max="8961" width="9.140625" style="429"/>
    <col min="8962" max="8962" width="47.5703125" style="429" customWidth="1"/>
    <col min="8963" max="8963" width="14.140625" style="429" customWidth="1"/>
    <col min="8964" max="8964" width="11.140625" style="429" customWidth="1"/>
    <col min="8965" max="8965" width="15.7109375" style="429" customWidth="1"/>
    <col min="8966" max="8966" width="11.28515625" style="429" customWidth="1"/>
    <col min="8967" max="8967" width="10.7109375" style="429" customWidth="1"/>
    <col min="8968" max="8968" width="15.7109375" style="429" bestFit="1" customWidth="1"/>
    <col min="8969" max="8969" width="13.85546875" style="429" customWidth="1"/>
    <col min="8970" max="9217" width="9.140625" style="429"/>
    <col min="9218" max="9218" width="47.5703125" style="429" customWidth="1"/>
    <col min="9219" max="9219" width="14.140625" style="429" customWidth="1"/>
    <col min="9220" max="9220" width="11.140625" style="429" customWidth="1"/>
    <col min="9221" max="9221" width="15.7109375" style="429" customWidth="1"/>
    <col min="9222" max="9222" width="11.28515625" style="429" customWidth="1"/>
    <col min="9223" max="9223" width="10.7109375" style="429" customWidth="1"/>
    <col min="9224" max="9224" width="15.7109375" style="429" bestFit="1" customWidth="1"/>
    <col min="9225" max="9225" width="13.85546875" style="429" customWidth="1"/>
    <col min="9226" max="9473" width="9.140625" style="429"/>
    <col min="9474" max="9474" width="47.5703125" style="429" customWidth="1"/>
    <col min="9475" max="9475" width="14.140625" style="429" customWidth="1"/>
    <col min="9476" max="9476" width="11.140625" style="429" customWidth="1"/>
    <col min="9477" max="9477" width="15.7109375" style="429" customWidth="1"/>
    <col min="9478" max="9478" width="11.28515625" style="429" customWidth="1"/>
    <col min="9479" max="9479" width="10.7109375" style="429" customWidth="1"/>
    <col min="9480" max="9480" width="15.7109375" style="429" bestFit="1" customWidth="1"/>
    <col min="9481" max="9481" width="13.85546875" style="429" customWidth="1"/>
    <col min="9482" max="9729" width="9.140625" style="429"/>
    <col min="9730" max="9730" width="47.5703125" style="429" customWidth="1"/>
    <col min="9731" max="9731" width="14.140625" style="429" customWidth="1"/>
    <col min="9732" max="9732" width="11.140625" style="429" customWidth="1"/>
    <col min="9733" max="9733" width="15.7109375" style="429" customWidth="1"/>
    <col min="9734" max="9734" width="11.28515625" style="429" customWidth="1"/>
    <col min="9735" max="9735" width="10.7109375" style="429" customWidth="1"/>
    <col min="9736" max="9736" width="15.7109375" style="429" bestFit="1" customWidth="1"/>
    <col min="9737" max="9737" width="13.85546875" style="429" customWidth="1"/>
    <col min="9738" max="9985" width="9.140625" style="429"/>
    <col min="9986" max="9986" width="47.5703125" style="429" customWidth="1"/>
    <col min="9987" max="9987" width="14.140625" style="429" customWidth="1"/>
    <col min="9988" max="9988" width="11.140625" style="429" customWidth="1"/>
    <col min="9989" max="9989" width="15.7109375" style="429" customWidth="1"/>
    <col min="9990" max="9990" width="11.28515625" style="429" customWidth="1"/>
    <col min="9991" max="9991" width="10.7109375" style="429" customWidth="1"/>
    <col min="9992" max="9992" width="15.7109375" style="429" bestFit="1" customWidth="1"/>
    <col min="9993" max="9993" width="13.85546875" style="429" customWidth="1"/>
    <col min="9994" max="10241" width="9.140625" style="429"/>
    <col min="10242" max="10242" width="47.5703125" style="429" customWidth="1"/>
    <col min="10243" max="10243" width="14.140625" style="429" customWidth="1"/>
    <col min="10244" max="10244" width="11.140625" style="429" customWidth="1"/>
    <col min="10245" max="10245" width="15.7109375" style="429" customWidth="1"/>
    <col min="10246" max="10246" width="11.28515625" style="429" customWidth="1"/>
    <col min="10247" max="10247" width="10.7109375" style="429" customWidth="1"/>
    <col min="10248" max="10248" width="15.7109375" style="429" bestFit="1" customWidth="1"/>
    <col min="10249" max="10249" width="13.85546875" style="429" customWidth="1"/>
    <col min="10250" max="10497" width="9.140625" style="429"/>
    <col min="10498" max="10498" width="47.5703125" style="429" customWidth="1"/>
    <col min="10499" max="10499" width="14.140625" style="429" customWidth="1"/>
    <col min="10500" max="10500" width="11.140625" style="429" customWidth="1"/>
    <col min="10501" max="10501" width="15.7109375" style="429" customWidth="1"/>
    <col min="10502" max="10502" width="11.28515625" style="429" customWidth="1"/>
    <col min="10503" max="10503" width="10.7109375" style="429" customWidth="1"/>
    <col min="10504" max="10504" width="15.7109375" style="429" bestFit="1" customWidth="1"/>
    <col min="10505" max="10505" width="13.85546875" style="429" customWidth="1"/>
    <col min="10506" max="10753" width="9.140625" style="429"/>
    <col min="10754" max="10754" width="47.5703125" style="429" customWidth="1"/>
    <col min="10755" max="10755" width="14.140625" style="429" customWidth="1"/>
    <col min="10756" max="10756" width="11.140625" style="429" customWidth="1"/>
    <col min="10757" max="10757" width="15.7109375" style="429" customWidth="1"/>
    <col min="10758" max="10758" width="11.28515625" style="429" customWidth="1"/>
    <col min="10759" max="10759" width="10.7109375" style="429" customWidth="1"/>
    <col min="10760" max="10760" width="15.7109375" style="429" bestFit="1" customWidth="1"/>
    <col min="10761" max="10761" width="13.85546875" style="429" customWidth="1"/>
    <col min="10762" max="11009" width="9.140625" style="429"/>
    <col min="11010" max="11010" width="47.5703125" style="429" customWidth="1"/>
    <col min="11011" max="11011" width="14.140625" style="429" customWidth="1"/>
    <col min="11012" max="11012" width="11.140625" style="429" customWidth="1"/>
    <col min="11013" max="11013" width="15.7109375" style="429" customWidth="1"/>
    <col min="11014" max="11014" width="11.28515625" style="429" customWidth="1"/>
    <col min="11015" max="11015" width="10.7109375" style="429" customWidth="1"/>
    <col min="11016" max="11016" width="15.7109375" style="429" bestFit="1" customWidth="1"/>
    <col min="11017" max="11017" width="13.85546875" style="429" customWidth="1"/>
    <col min="11018" max="11265" width="9.140625" style="429"/>
    <col min="11266" max="11266" width="47.5703125" style="429" customWidth="1"/>
    <col min="11267" max="11267" width="14.140625" style="429" customWidth="1"/>
    <col min="11268" max="11268" width="11.140625" style="429" customWidth="1"/>
    <col min="11269" max="11269" width="15.7109375" style="429" customWidth="1"/>
    <col min="11270" max="11270" width="11.28515625" style="429" customWidth="1"/>
    <col min="11271" max="11271" width="10.7109375" style="429" customWidth="1"/>
    <col min="11272" max="11272" width="15.7109375" style="429" bestFit="1" customWidth="1"/>
    <col min="11273" max="11273" width="13.85546875" style="429" customWidth="1"/>
    <col min="11274" max="11521" width="9.140625" style="429"/>
    <col min="11522" max="11522" width="47.5703125" style="429" customWidth="1"/>
    <col min="11523" max="11523" width="14.140625" style="429" customWidth="1"/>
    <col min="11524" max="11524" width="11.140625" style="429" customWidth="1"/>
    <col min="11525" max="11525" width="15.7109375" style="429" customWidth="1"/>
    <col min="11526" max="11526" width="11.28515625" style="429" customWidth="1"/>
    <col min="11527" max="11527" width="10.7109375" style="429" customWidth="1"/>
    <col min="11528" max="11528" width="15.7109375" style="429" bestFit="1" customWidth="1"/>
    <col min="11529" max="11529" width="13.85546875" style="429" customWidth="1"/>
    <col min="11530" max="11777" width="9.140625" style="429"/>
    <col min="11778" max="11778" width="47.5703125" style="429" customWidth="1"/>
    <col min="11779" max="11779" width="14.140625" style="429" customWidth="1"/>
    <col min="11780" max="11780" width="11.140625" style="429" customWidth="1"/>
    <col min="11781" max="11781" width="15.7109375" style="429" customWidth="1"/>
    <col min="11782" max="11782" width="11.28515625" style="429" customWidth="1"/>
    <col min="11783" max="11783" width="10.7109375" style="429" customWidth="1"/>
    <col min="11784" max="11784" width="15.7109375" style="429" bestFit="1" customWidth="1"/>
    <col min="11785" max="11785" width="13.85546875" style="429" customWidth="1"/>
    <col min="11786" max="12033" width="9.140625" style="429"/>
    <col min="12034" max="12034" width="47.5703125" style="429" customWidth="1"/>
    <col min="12035" max="12035" width="14.140625" style="429" customWidth="1"/>
    <col min="12036" max="12036" width="11.140625" style="429" customWidth="1"/>
    <col min="12037" max="12037" width="15.7109375" style="429" customWidth="1"/>
    <col min="12038" max="12038" width="11.28515625" style="429" customWidth="1"/>
    <col min="12039" max="12039" width="10.7109375" style="429" customWidth="1"/>
    <col min="12040" max="12040" width="15.7109375" style="429" bestFit="1" customWidth="1"/>
    <col min="12041" max="12041" width="13.85546875" style="429" customWidth="1"/>
    <col min="12042" max="12289" width="9.140625" style="429"/>
    <col min="12290" max="12290" width="47.5703125" style="429" customWidth="1"/>
    <col min="12291" max="12291" width="14.140625" style="429" customWidth="1"/>
    <col min="12292" max="12292" width="11.140625" style="429" customWidth="1"/>
    <col min="12293" max="12293" width="15.7109375" style="429" customWidth="1"/>
    <col min="12294" max="12294" width="11.28515625" style="429" customWidth="1"/>
    <col min="12295" max="12295" width="10.7109375" style="429" customWidth="1"/>
    <col min="12296" max="12296" width="15.7109375" style="429" bestFit="1" customWidth="1"/>
    <col min="12297" max="12297" width="13.85546875" style="429" customWidth="1"/>
    <col min="12298" max="12545" width="9.140625" style="429"/>
    <col min="12546" max="12546" width="47.5703125" style="429" customWidth="1"/>
    <col min="12547" max="12547" width="14.140625" style="429" customWidth="1"/>
    <col min="12548" max="12548" width="11.140625" style="429" customWidth="1"/>
    <col min="12549" max="12549" width="15.7109375" style="429" customWidth="1"/>
    <col min="12550" max="12550" width="11.28515625" style="429" customWidth="1"/>
    <col min="12551" max="12551" width="10.7109375" style="429" customWidth="1"/>
    <col min="12552" max="12552" width="15.7109375" style="429" bestFit="1" customWidth="1"/>
    <col min="12553" max="12553" width="13.85546875" style="429" customWidth="1"/>
    <col min="12554" max="12801" width="9.140625" style="429"/>
    <col min="12802" max="12802" width="47.5703125" style="429" customWidth="1"/>
    <col min="12803" max="12803" width="14.140625" style="429" customWidth="1"/>
    <col min="12804" max="12804" width="11.140625" style="429" customWidth="1"/>
    <col min="12805" max="12805" width="15.7109375" style="429" customWidth="1"/>
    <col min="12806" max="12806" width="11.28515625" style="429" customWidth="1"/>
    <col min="12807" max="12807" width="10.7109375" style="429" customWidth="1"/>
    <col min="12808" max="12808" width="15.7109375" style="429" bestFit="1" customWidth="1"/>
    <col min="12809" max="12809" width="13.85546875" style="429" customWidth="1"/>
    <col min="12810" max="13057" width="9.140625" style="429"/>
    <col min="13058" max="13058" width="47.5703125" style="429" customWidth="1"/>
    <col min="13059" max="13059" width="14.140625" style="429" customWidth="1"/>
    <col min="13060" max="13060" width="11.140625" style="429" customWidth="1"/>
    <col min="13061" max="13061" width="15.7109375" style="429" customWidth="1"/>
    <col min="13062" max="13062" width="11.28515625" style="429" customWidth="1"/>
    <col min="13063" max="13063" width="10.7109375" style="429" customWidth="1"/>
    <col min="13064" max="13064" width="15.7109375" style="429" bestFit="1" customWidth="1"/>
    <col min="13065" max="13065" width="13.85546875" style="429" customWidth="1"/>
    <col min="13066" max="13313" width="9.140625" style="429"/>
    <col min="13314" max="13314" width="47.5703125" style="429" customWidth="1"/>
    <col min="13315" max="13315" width="14.140625" style="429" customWidth="1"/>
    <col min="13316" max="13316" width="11.140625" style="429" customWidth="1"/>
    <col min="13317" max="13317" width="15.7109375" style="429" customWidth="1"/>
    <col min="13318" max="13318" width="11.28515625" style="429" customWidth="1"/>
    <col min="13319" max="13319" width="10.7109375" style="429" customWidth="1"/>
    <col min="13320" max="13320" width="15.7109375" style="429" bestFit="1" customWidth="1"/>
    <col min="13321" max="13321" width="13.85546875" style="429" customWidth="1"/>
    <col min="13322" max="13569" width="9.140625" style="429"/>
    <col min="13570" max="13570" width="47.5703125" style="429" customWidth="1"/>
    <col min="13571" max="13571" width="14.140625" style="429" customWidth="1"/>
    <col min="13572" max="13572" width="11.140625" style="429" customWidth="1"/>
    <col min="13573" max="13573" width="15.7109375" style="429" customWidth="1"/>
    <col min="13574" max="13574" width="11.28515625" style="429" customWidth="1"/>
    <col min="13575" max="13575" width="10.7109375" style="429" customWidth="1"/>
    <col min="13576" max="13576" width="15.7109375" style="429" bestFit="1" customWidth="1"/>
    <col min="13577" max="13577" width="13.85546875" style="429" customWidth="1"/>
    <col min="13578" max="13825" width="9.140625" style="429"/>
    <col min="13826" max="13826" width="47.5703125" style="429" customWidth="1"/>
    <col min="13827" max="13827" width="14.140625" style="429" customWidth="1"/>
    <col min="13828" max="13828" width="11.140625" style="429" customWidth="1"/>
    <col min="13829" max="13829" width="15.7109375" style="429" customWidth="1"/>
    <col min="13830" max="13830" width="11.28515625" style="429" customWidth="1"/>
    <col min="13831" max="13831" width="10.7109375" style="429" customWidth="1"/>
    <col min="13832" max="13832" width="15.7109375" style="429" bestFit="1" customWidth="1"/>
    <col min="13833" max="13833" width="13.85546875" style="429" customWidth="1"/>
    <col min="13834" max="14081" width="9.140625" style="429"/>
    <col min="14082" max="14082" width="47.5703125" style="429" customWidth="1"/>
    <col min="14083" max="14083" width="14.140625" style="429" customWidth="1"/>
    <col min="14084" max="14084" width="11.140625" style="429" customWidth="1"/>
    <col min="14085" max="14085" width="15.7109375" style="429" customWidth="1"/>
    <col min="14086" max="14086" width="11.28515625" style="429" customWidth="1"/>
    <col min="14087" max="14087" width="10.7109375" style="429" customWidth="1"/>
    <col min="14088" max="14088" width="15.7109375" style="429" bestFit="1" customWidth="1"/>
    <col min="14089" max="14089" width="13.85546875" style="429" customWidth="1"/>
    <col min="14090" max="14337" width="9.140625" style="429"/>
    <col min="14338" max="14338" width="47.5703125" style="429" customWidth="1"/>
    <col min="14339" max="14339" width="14.140625" style="429" customWidth="1"/>
    <col min="14340" max="14340" width="11.140625" style="429" customWidth="1"/>
    <col min="14341" max="14341" width="15.7109375" style="429" customWidth="1"/>
    <col min="14342" max="14342" width="11.28515625" style="429" customWidth="1"/>
    <col min="14343" max="14343" width="10.7109375" style="429" customWidth="1"/>
    <col min="14344" max="14344" width="15.7109375" style="429" bestFit="1" customWidth="1"/>
    <col min="14345" max="14345" width="13.85546875" style="429" customWidth="1"/>
    <col min="14346" max="14593" width="9.140625" style="429"/>
    <col min="14594" max="14594" width="47.5703125" style="429" customWidth="1"/>
    <col min="14595" max="14595" width="14.140625" style="429" customWidth="1"/>
    <col min="14596" max="14596" width="11.140625" style="429" customWidth="1"/>
    <col min="14597" max="14597" width="15.7109375" style="429" customWidth="1"/>
    <col min="14598" max="14598" width="11.28515625" style="429" customWidth="1"/>
    <col min="14599" max="14599" width="10.7109375" style="429" customWidth="1"/>
    <col min="14600" max="14600" width="15.7109375" style="429" bestFit="1" customWidth="1"/>
    <col min="14601" max="14601" width="13.85546875" style="429" customWidth="1"/>
    <col min="14602" max="14849" width="9.140625" style="429"/>
    <col min="14850" max="14850" width="47.5703125" style="429" customWidth="1"/>
    <col min="14851" max="14851" width="14.140625" style="429" customWidth="1"/>
    <col min="14852" max="14852" width="11.140625" style="429" customWidth="1"/>
    <col min="14853" max="14853" width="15.7109375" style="429" customWidth="1"/>
    <col min="14854" max="14854" width="11.28515625" style="429" customWidth="1"/>
    <col min="14855" max="14855" width="10.7109375" style="429" customWidth="1"/>
    <col min="14856" max="14856" width="15.7109375" style="429" bestFit="1" customWidth="1"/>
    <col min="14857" max="14857" width="13.85546875" style="429" customWidth="1"/>
    <col min="14858" max="15105" width="9.140625" style="429"/>
    <col min="15106" max="15106" width="47.5703125" style="429" customWidth="1"/>
    <col min="15107" max="15107" width="14.140625" style="429" customWidth="1"/>
    <col min="15108" max="15108" width="11.140625" style="429" customWidth="1"/>
    <col min="15109" max="15109" width="15.7109375" style="429" customWidth="1"/>
    <col min="15110" max="15110" width="11.28515625" style="429" customWidth="1"/>
    <col min="15111" max="15111" width="10.7109375" style="429" customWidth="1"/>
    <col min="15112" max="15112" width="15.7109375" style="429" bestFit="1" customWidth="1"/>
    <col min="15113" max="15113" width="13.85546875" style="429" customWidth="1"/>
    <col min="15114" max="15361" width="9.140625" style="429"/>
    <col min="15362" max="15362" width="47.5703125" style="429" customWidth="1"/>
    <col min="15363" max="15363" width="14.140625" style="429" customWidth="1"/>
    <col min="15364" max="15364" width="11.140625" style="429" customWidth="1"/>
    <col min="15365" max="15365" width="15.7109375" style="429" customWidth="1"/>
    <col min="15366" max="15366" width="11.28515625" style="429" customWidth="1"/>
    <col min="15367" max="15367" width="10.7109375" style="429" customWidth="1"/>
    <col min="15368" max="15368" width="15.7109375" style="429" bestFit="1" customWidth="1"/>
    <col min="15369" max="15369" width="13.85546875" style="429" customWidth="1"/>
    <col min="15370" max="15617" width="9.140625" style="429"/>
    <col min="15618" max="15618" width="47.5703125" style="429" customWidth="1"/>
    <col min="15619" max="15619" width="14.140625" style="429" customWidth="1"/>
    <col min="15620" max="15620" width="11.140625" style="429" customWidth="1"/>
    <col min="15621" max="15621" width="15.7109375" style="429" customWidth="1"/>
    <col min="15622" max="15622" width="11.28515625" style="429" customWidth="1"/>
    <col min="15623" max="15623" width="10.7109375" style="429" customWidth="1"/>
    <col min="15624" max="15624" width="15.7109375" style="429" bestFit="1" customWidth="1"/>
    <col min="15625" max="15625" width="13.85546875" style="429" customWidth="1"/>
    <col min="15626" max="15873" width="9.140625" style="429"/>
    <col min="15874" max="15874" width="47.5703125" style="429" customWidth="1"/>
    <col min="15875" max="15875" width="14.140625" style="429" customWidth="1"/>
    <col min="15876" max="15876" width="11.140625" style="429" customWidth="1"/>
    <col min="15877" max="15877" width="15.7109375" style="429" customWidth="1"/>
    <col min="15878" max="15878" width="11.28515625" style="429" customWidth="1"/>
    <col min="15879" max="15879" width="10.7109375" style="429" customWidth="1"/>
    <col min="15880" max="15880" width="15.7109375" style="429" bestFit="1" customWidth="1"/>
    <col min="15881" max="15881" width="13.85546875" style="429" customWidth="1"/>
    <col min="15882" max="16129" width="9.140625" style="429"/>
    <col min="16130" max="16130" width="47.5703125" style="429" customWidth="1"/>
    <col min="16131" max="16131" width="14.140625" style="429" customWidth="1"/>
    <col min="16132" max="16132" width="11.140625" style="429" customWidth="1"/>
    <col min="16133" max="16133" width="15.7109375" style="429" customWidth="1"/>
    <col min="16134" max="16134" width="11.28515625" style="429" customWidth="1"/>
    <col min="16135" max="16135" width="10.7109375" style="429" customWidth="1"/>
    <col min="16136" max="16136" width="15.7109375" style="429" bestFit="1" customWidth="1"/>
    <col min="16137" max="16137" width="13.85546875" style="429" customWidth="1"/>
    <col min="16138" max="16384" width="9.140625" style="429"/>
  </cols>
  <sheetData>
    <row r="1" spans="2:9">
      <c r="H1" s="1309" t="s">
        <v>168</v>
      </c>
      <c r="I1" s="1309"/>
    </row>
    <row r="2" spans="2:9">
      <c r="H2" s="431"/>
      <c r="I2" s="431"/>
    </row>
    <row r="3" spans="2:9" ht="14.25">
      <c r="B3" s="1310" t="s">
        <v>294</v>
      </c>
      <c r="C3" s="1310"/>
      <c r="D3" s="1310"/>
      <c r="E3" s="1310"/>
      <c r="F3" s="1310"/>
      <c r="G3" s="1310"/>
      <c r="H3" s="1310"/>
      <c r="I3" s="1310"/>
    </row>
    <row r="4" spans="2:9" ht="13.5" thickBot="1"/>
    <row r="5" spans="2:9" ht="51.75" thickBot="1">
      <c r="B5" s="432" t="s">
        <v>287</v>
      </c>
      <c r="C5" s="433" t="s">
        <v>288</v>
      </c>
      <c r="D5" s="434" t="s">
        <v>247</v>
      </c>
      <c r="E5" s="435" t="s">
        <v>248</v>
      </c>
      <c r="F5" s="432" t="s">
        <v>249</v>
      </c>
      <c r="G5" s="435" t="s">
        <v>250</v>
      </c>
      <c r="H5" s="435" t="s">
        <v>251</v>
      </c>
      <c r="I5" s="432" t="s">
        <v>295</v>
      </c>
    </row>
    <row r="6" spans="2:9">
      <c r="B6" s="1304" t="s">
        <v>297</v>
      </c>
      <c r="C6" s="405">
        <v>39813</v>
      </c>
      <c r="D6" s="406">
        <v>0.17899999999999999</v>
      </c>
      <c r="E6" s="407">
        <v>0.28499999999999998</v>
      </c>
      <c r="F6" s="408">
        <v>8.5999999999999993E-2</v>
      </c>
      <c r="G6" s="407">
        <v>0.309</v>
      </c>
      <c r="H6" s="407">
        <v>6.2E-2</v>
      </c>
      <c r="I6" s="408">
        <v>1</v>
      </c>
    </row>
    <row r="7" spans="2:9">
      <c r="B7" s="1305"/>
      <c r="C7" s="411">
        <v>40178</v>
      </c>
      <c r="D7" s="412">
        <v>0.191</v>
      </c>
      <c r="E7" s="413">
        <v>0.32300000000000001</v>
      </c>
      <c r="F7" s="413">
        <v>0.109</v>
      </c>
      <c r="G7" s="413">
        <v>0.30099999999999999</v>
      </c>
      <c r="H7" s="413">
        <v>6.0999999999999999E-2</v>
      </c>
      <c r="I7" s="436">
        <v>1</v>
      </c>
    </row>
    <row r="8" spans="2:9" ht="13.5" thickBot="1">
      <c r="B8" s="1305"/>
      <c r="C8" s="415">
        <v>40543</v>
      </c>
      <c r="D8" s="416">
        <v>0.20495585135181663</v>
      </c>
      <c r="E8" s="417">
        <v>0.34179419732487804</v>
      </c>
      <c r="F8" s="417">
        <v>0.11110567089827557</v>
      </c>
      <c r="G8" s="417">
        <v>0.27797970815023504</v>
      </c>
      <c r="H8" s="417">
        <v>5.0667968666920041E-2</v>
      </c>
      <c r="I8" s="428">
        <v>1</v>
      </c>
    </row>
    <row r="9" spans="2:9">
      <c r="B9" s="1304" t="s">
        <v>269</v>
      </c>
      <c r="C9" s="405">
        <v>39813</v>
      </c>
      <c r="D9" s="406">
        <v>3.7326878609736602E-2</v>
      </c>
      <c r="E9" s="407">
        <v>6.0086472361798614E-2</v>
      </c>
      <c r="F9" s="408">
        <v>4.6789345070910773E-2</v>
      </c>
      <c r="G9" s="407">
        <v>3.8716196251276515E-2</v>
      </c>
      <c r="H9" s="408">
        <v>3.3388431655909968E-2</v>
      </c>
      <c r="I9" s="424">
        <v>4.8000000000000001E-2</v>
      </c>
    </row>
    <row r="10" spans="2:9">
      <c r="B10" s="1305"/>
      <c r="C10" s="411">
        <v>40178</v>
      </c>
      <c r="D10" s="425">
        <v>3.1E-2</v>
      </c>
      <c r="E10" s="413">
        <v>8.5000000000000006E-2</v>
      </c>
      <c r="F10" s="426">
        <v>6.2E-2</v>
      </c>
      <c r="G10" s="413">
        <v>6.4000000000000001E-2</v>
      </c>
      <c r="H10" s="426">
        <v>4.4999999999999998E-2</v>
      </c>
      <c r="I10" s="427">
        <v>6.6000000000000003E-2</v>
      </c>
    </row>
    <row r="11" spans="2:9" ht="13.5" thickBot="1">
      <c r="B11" s="1306"/>
      <c r="C11" s="415">
        <v>40543</v>
      </c>
      <c r="D11" s="437">
        <v>3.6427775044666641E-2</v>
      </c>
      <c r="E11" s="438">
        <v>8.6775832282677434E-2</v>
      </c>
      <c r="F11" s="439">
        <v>4.4806886046965096E-2</v>
      </c>
      <c r="G11" s="438">
        <v>5.6434134528751997E-2</v>
      </c>
      <c r="H11" s="440">
        <v>5.681714485758798E-2</v>
      </c>
      <c r="I11" s="441">
        <v>6.2651064232328746E-2</v>
      </c>
    </row>
    <row r="12" spans="2:9">
      <c r="B12" s="1304" t="s">
        <v>298</v>
      </c>
      <c r="C12" s="405">
        <v>39813</v>
      </c>
      <c r="D12" s="406">
        <v>2.8875802269265644E-2</v>
      </c>
      <c r="E12" s="407">
        <v>0.10056668050668917</v>
      </c>
      <c r="F12" s="408">
        <v>6.015117630192441E-2</v>
      </c>
      <c r="G12" s="407">
        <v>4.6283193848883776E-2</v>
      </c>
      <c r="H12" s="408">
        <v>2.9071781487576522E-2</v>
      </c>
      <c r="I12" s="424">
        <v>6.0999999999999999E-2</v>
      </c>
    </row>
    <row r="13" spans="2:9">
      <c r="B13" s="1305"/>
      <c r="C13" s="411">
        <v>40178</v>
      </c>
      <c r="D13" s="425">
        <v>3.7999999999999999E-2</v>
      </c>
      <c r="E13" s="413">
        <v>0.113</v>
      </c>
      <c r="F13" s="426">
        <v>0.04</v>
      </c>
      <c r="G13" s="413">
        <v>6.7000000000000004E-2</v>
      </c>
      <c r="H13" s="426">
        <v>5.7000000000000002E-2</v>
      </c>
      <c r="I13" s="427">
        <v>7.6999999999999999E-2</v>
      </c>
    </row>
    <row r="14" spans="2:9" ht="13.5" thickBot="1">
      <c r="B14" s="1306"/>
      <c r="C14" s="415">
        <v>40543</v>
      </c>
      <c r="D14" s="422">
        <v>4.3389044268665945E-2</v>
      </c>
      <c r="E14" s="417">
        <v>0.11050598625273723</v>
      </c>
      <c r="F14" s="417">
        <v>4.0890173370417948E-2</v>
      </c>
      <c r="G14" s="417">
        <v>6.4860958229772558E-2</v>
      </c>
      <c r="H14" s="417">
        <v>6.9809135255451391E-2</v>
      </c>
      <c r="I14" s="428">
        <v>7.4999999999999997E-2</v>
      </c>
    </row>
    <row r="15" spans="2:9">
      <c r="B15" s="1307" t="s">
        <v>280</v>
      </c>
      <c r="C15" s="405">
        <v>39813</v>
      </c>
      <c r="D15" s="406">
        <v>3.5233216050965356E-3</v>
      </c>
      <c r="E15" s="407">
        <v>1.2480232202479787E-2</v>
      </c>
      <c r="F15" s="408">
        <v>1.0668894973808718E-2</v>
      </c>
      <c r="G15" s="407">
        <v>1.434432113290127E-2</v>
      </c>
      <c r="H15" s="408">
        <v>4.9006157501642542E-3</v>
      </c>
      <c r="I15" s="424">
        <v>1.1293474020869408E-2</v>
      </c>
    </row>
    <row r="16" spans="2:9">
      <c r="B16" s="1311"/>
      <c r="C16" s="411">
        <v>40178</v>
      </c>
      <c r="D16" s="425">
        <f>[6]Sheet1!$EK$30</f>
        <v>1.1064231078530433E-2</v>
      </c>
      <c r="E16" s="413">
        <f>[6]Sheet1!$EJ$32</f>
        <v>3.5616660021839185E-2</v>
      </c>
      <c r="F16" s="426">
        <v>3.1742252160147394E-2</v>
      </c>
      <c r="G16" s="413">
        <v>2.0525942411039558E-2</v>
      </c>
      <c r="H16" s="426">
        <v>1.9711171158343702E-2</v>
      </c>
      <c r="I16" s="436">
        <f>[6]Sheet1!$EJ$47</f>
        <v>2.7074710566096463E-2</v>
      </c>
    </row>
    <row r="17" spans="2:9" ht="13.5" thickBot="1">
      <c r="B17" s="1308"/>
      <c r="C17" s="415">
        <v>40543</v>
      </c>
      <c r="D17" s="406">
        <v>1.8216934439942559E-2</v>
      </c>
      <c r="E17" s="407">
        <v>5.8024279225108027E-2</v>
      </c>
      <c r="F17" s="408">
        <v>3.233644298154402E-2</v>
      </c>
      <c r="G17" s="407">
        <v>3.1415122376138249E-2</v>
      </c>
      <c r="H17" s="408">
        <v>3.3504137532024303E-2</v>
      </c>
      <c r="I17" s="424">
        <v>3.9141382617002014E-2</v>
      </c>
    </row>
    <row r="18" spans="2:9">
      <c r="B18" s="1304" t="s">
        <v>281</v>
      </c>
      <c r="C18" s="405">
        <v>39813</v>
      </c>
      <c r="D18" s="442">
        <v>1.2926698368989045</v>
      </c>
      <c r="E18" s="443">
        <v>0.59747892700706151</v>
      </c>
      <c r="F18" s="444">
        <v>0.77786251155014985</v>
      </c>
      <c r="G18" s="443">
        <v>0.83650658115095156</v>
      </c>
      <c r="H18" s="444">
        <v>1.1484824784534831</v>
      </c>
      <c r="I18" s="445">
        <v>0.78400000000000003</v>
      </c>
    </row>
    <row r="19" spans="2:9">
      <c r="B19" s="1305"/>
      <c r="C19" s="411">
        <v>40178</v>
      </c>
      <c r="D19" s="446">
        <v>0.81499999999999995</v>
      </c>
      <c r="E19" s="447">
        <v>0.75600000000000001</v>
      </c>
      <c r="F19" s="448">
        <v>1.556</v>
      </c>
      <c r="G19" s="447">
        <v>0.95699999999999996</v>
      </c>
      <c r="H19" s="448">
        <v>0.78500000000000003</v>
      </c>
      <c r="I19" s="427">
        <v>0.85799999999999998</v>
      </c>
    </row>
    <row r="20" spans="2:9" ht="13.5" thickBot="1">
      <c r="B20" s="1306"/>
      <c r="C20" s="415">
        <v>40543</v>
      </c>
      <c r="D20" s="437">
        <v>0.83956159114971585</v>
      </c>
      <c r="E20" s="438">
        <v>0.78525910880713035</v>
      </c>
      <c r="F20" s="439">
        <v>1.0957861596982297</v>
      </c>
      <c r="G20" s="438">
        <v>0.87007864313123151</v>
      </c>
      <c r="H20" s="440">
        <v>0.81389268968420769</v>
      </c>
      <c r="I20" s="441">
        <v>0.83487923736645742</v>
      </c>
    </row>
    <row r="21" spans="2:9" ht="21" hidden="1" customHeight="1">
      <c r="B21" s="1307" t="s">
        <v>270</v>
      </c>
      <c r="C21" s="411">
        <v>40178</v>
      </c>
      <c r="D21" s="446">
        <f>'[7]bankarski sistem'!$AH$31</f>
        <v>0.52670223164762231</v>
      </c>
      <c r="E21" s="447">
        <v>0.58458084261835253</v>
      </c>
      <c r="F21" s="448">
        <v>0.86796902757754735</v>
      </c>
      <c r="G21" s="447">
        <v>0.74540732989460967</v>
      </c>
      <c r="H21" s="448">
        <v>0.61056243781751596</v>
      </c>
      <c r="I21" s="427">
        <f>'[7]bankarski sistem'!$AH$53</f>
        <v>0.64075553223723902</v>
      </c>
    </row>
    <row r="22" spans="2:9" ht="20.25" hidden="1" customHeight="1">
      <c r="B22" s="1308"/>
      <c r="C22" s="415">
        <v>40359</v>
      </c>
      <c r="D22" s="437">
        <f>'[8]bankarski sistem'!$AI$31</f>
        <v>0.50541640728491477</v>
      </c>
      <c r="E22" s="438">
        <v>0.61921339245943263</v>
      </c>
      <c r="F22" s="439">
        <v>0.88659624565757522</v>
      </c>
      <c r="G22" s="438">
        <v>0.75970791232795243</v>
      </c>
      <c r="H22" s="440">
        <v>0.59193569771295984</v>
      </c>
      <c r="I22" s="441">
        <f>'[8]bankarski sistem'!$AH$53</f>
        <v>0.65943982913734822</v>
      </c>
    </row>
    <row r="23" spans="2:9" ht="18" customHeight="1">
      <c r="B23" s="1307" t="s">
        <v>296</v>
      </c>
      <c r="C23" s="411">
        <v>40178</v>
      </c>
      <c r="D23" s="446">
        <f>'[7]bankarski sistem'!$AK$31</f>
        <v>0.87153100180241938</v>
      </c>
      <c r="E23" s="447">
        <v>0.81509102396427713</v>
      </c>
      <c r="F23" s="448">
        <v>1.6170828876590864</v>
      </c>
      <c r="G23" s="447">
        <v>1.1596947560878748</v>
      </c>
      <c r="H23" s="448">
        <v>0.93087508914657013</v>
      </c>
      <c r="I23" s="427">
        <f>'[7]bankarski sistem'!$AJ$53</f>
        <v>0.96086441183385374</v>
      </c>
    </row>
    <row r="24" spans="2:9" ht="19.5" customHeight="1" thickBot="1">
      <c r="B24" s="1308"/>
      <c r="C24" s="415">
        <v>40543</v>
      </c>
      <c r="D24" s="437">
        <v>0.92887313106139724</v>
      </c>
      <c r="E24" s="438">
        <v>0.8483398403284389</v>
      </c>
      <c r="F24" s="439">
        <v>1.1762183910655104</v>
      </c>
      <c r="G24" s="438">
        <v>1.0381298954783582</v>
      </c>
      <c r="H24" s="440">
        <v>0.85440094095842323</v>
      </c>
      <c r="I24" s="441">
        <v>0.94070754316364558</v>
      </c>
    </row>
    <row r="25" spans="2:9" ht="18" customHeight="1">
      <c r="B25" s="1307" t="s">
        <v>272</v>
      </c>
      <c r="C25" s="411">
        <v>40178</v>
      </c>
      <c r="D25" s="449">
        <v>0.52670223164762231</v>
      </c>
      <c r="E25" s="450">
        <v>0.58458084261835253</v>
      </c>
      <c r="F25" s="450">
        <v>0.86796902757754735</v>
      </c>
      <c r="G25" s="450">
        <v>0.74540732989460967</v>
      </c>
      <c r="H25" s="450">
        <v>0.61056243781751596</v>
      </c>
      <c r="I25" s="451">
        <v>0.64100000000000001</v>
      </c>
    </row>
    <row r="26" spans="2:9" ht="20.25" customHeight="1" thickBot="1">
      <c r="B26" s="1308"/>
      <c r="C26" s="452">
        <v>40543</v>
      </c>
      <c r="D26" s="453">
        <v>0.59745382094944399</v>
      </c>
      <c r="E26" s="454">
        <v>0.70324725734106519</v>
      </c>
      <c r="F26" s="454">
        <v>0.88602419757570261</v>
      </c>
      <c r="G26" s="454">
        <v>0.75605600077564727</v>
      </c>
      <c r="H26" s="454">
        <v>0.64310227576497425</v>
      </c>
      <c r="I26" s="455">
        <v>0.71108990628229418</v>
      </c>
    </row>
    <row r="27" spans="2:9">
      <c r="B27" s="1305" t="s">
        <v>293</v>
      </c>
      <c r="C27" s="405">
        <v>39813</v>
      </c>
      <c r="D27" s="406">
        <v>0.877</v>
      </c>
      <c r="E27" s="407">
        <v>0.75800000000000001</v>
      </c>
      <c r="F27" s="408">
        <v>0.91700000000000004</v>
      </c>
      <c r="G27" s="407">
        <v>0.94</v>
      </c>
      <c r="H27" s="408">
        <v>0.89200000000000002</v>
      </c>
      <c r="I27" s="424">
        <v>0.84299999999999997</v>
      </c>
    </row>
    <row r="28" spans="2:9">
      <c r="B28" s="1305"/>
      <c r="C28" s="411">
        <v>40178</v>
      </c>
      <c r="D28" s="425">
        <v>0.88300000000000001</v>
      </c>
      <c r="E28" s="413">
        <v>0.79300000000000004</v>
      </c>
      <c r="F28" s="426">
        <v>0.91300000000000003</v>
      </c>
      <c r="G28" s="413">
        <v>0.93300000000000005</v>
      </c>
      <c r="H28" s="426">
        <v>0.875</v>
      </c>
      <c r="I28" s="427">
        <v>0.84799999999999998</v>
      </c>
    </row>
    <row r="29" spans="2:9" ht="13.5" thickBot="1">
      <c r="B29" s="1306"/>
      <c r="C29" s="415">
        <v>40543</v>
      </c>
      <c r="D29" s="422">
        <v>0.83332499337295418</v>
      </c>
      <c r="E29" s="417">
        <v>0.78485729473525212</v>
      </c>
      <c r="F29" s="417">
        <v>0.87606591958438484</v>
      </c>
      <c r="G29" s="417">
        <v>0.92824485483822405</v>
      </c>
      <c r="H29" s="417">
        <v>0.87529357835783839</v>
      </c>
      <c r="I29" s="428">
        <v>0.83113627395691692</v>
      </c>
    </row>
    <row r="33" spans="4:9">
      <c r="D33" s="456"/>
      <c r="E33" s="430"/>
      <c r="F33" s="430"/>
      <c r="G33" s="430"/>
      <c r="H33" s="456"/>
      <c r="I33" s="430"/>
    </row>
    <row r="34" spans="4:9">
      <c r="D34" s="456"/>
      <c r="E34" s="430"/>
      <c r="F34" s="430"/>
      <c r="G34" s="430"/>
      <c r="H34" s="456"/>
      <c r="I34" s="430"/>
    </row>
    <row r="36" spans="4:9">
      <c r="D36" s="430"/>
      <c r="E36" s="430"/>
      <c r="F36" s="430"/>
      <c r="G36" s="430"/>
      <c r="H36" s="430"/>
      <c r="I36" s="430"/>
    </row>
    <row r="37" spans="4:9">
      <c r="D37" s="430"/>
      <c r="E37" s="430"/>
      <c r="F37" s="430"/>
      <c r="G37" s="430"/>
      <c r="H37" s="430"/>
      <c r="I37" s="430"/>
    </row>
    <row r="38" spans="4:9">
      <c r="D38" s="430"/>
      <c r="E38" s="430"/>
      <c r="F38" s="430"/>
      <c r="G38" s="430"/>
      <c r="H38" s="430"/>
      <c r="I38" s="430"/>
    </row>
  </sheetData>
  <mergeCells count="11">
    <mergeCell ref="B15:B17"/>
    <mergeCell ref="H1:I1"/>
    <mergeCell ref="B3:I3"/>
    <mergeCell ref="B6:B8"/>
    <mergeCell ref="B9:B11"/>
    <mergeCell ref="B12:B14"/>
    <mergeCell ref="B18:B20"/>
    <mergeCell ref="B21:B22"/>
    <mergeCell ref="B23:B24"/>
    <mergeCell ref="B25:B26"/>
    <mergeCell ref="B27:B29"/>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AN286"/>
  <sheetViews>
    <sheetView showGridLines="0" zoomScale="90" zoomScaleNormal="90" workbookViewId="0">
      <selection activeCell="B19" sqref="B19:E19"/>
    </sheetView>
  </sheetViews>
  <sheetFormatPr defaultRowHeight="12.75"/>
  <cols>
    <col min="1" max="1" width="0.140625" style="1427" customWidth="1"/>
    <col min="2" max="2" width="1.42578125" style="1428" customWidth="1"/>
    <col min="3" max="3" width="2.140625" style="1428" customWidth="1"/>
    <col min="4" max="4" width="2.42578125" style="1428" customWidth="1"/>
    <col min="5" max="5" width="59.42578125" style="1428" customWidth="1"/>
    <col min="6" max="6" width="16" style="1428" customWidth="1"/>
    <col min="7" max="7" width="14.5703125" style="1428" customWidth="1"/>
    <col min="8" max="8" width="12.28515625" style="1428" customWidth="1"/>
    <col min="9" max="9" width="12.5703125" style="1428" customWidth="1"/>
    <col min="10" max="10" width="13.85546875" style="1429" customWidth="1"/>
    <col min="11" max="12" width="12.5703125" style="1429" customWidth="1"/>
    <col min="13" max="13" width="13.85546875" style="1429" customWidth="1"/>
    <col min="14" max="14" width="9.140625" style="1429"/>
    <col min="15" max="15" width="8.85546875" style="1429" customWidth="1"/>
    <col min="16" max="40" width="9.140625" style="1429"/>
    <col min="41" max="256" width="9.140625" style="1428"/>
    <col min="257" max="257" width="0.140625" style="1428" customWidth="1"/>
    <col min="258" max="258" width="1.42578125" style="1428" customWidth="1"/>
    <col min="259" max="259" width="2.140625" style="1428" customWidth="1"/>
    <col min="260" max="260" width="2.42578125" style="1428" customWidth="1"/>
    <col min="261" max="261" width="59.42578125" style="1428" customWidth="1"/>
    <col min="262" max="262" width="16" style="1428" customWidth="1"/>
    <col min="263" max="263" width="14.5703125" style="1428" customWidth="1"/>
    <col min="264" max="264" width="12.28515625" style="1428" customWidth="1"/>
    <col min="265" max="265" width="12.5703125" style="1428" customWidth="1"/>
    <col min="266" max="266" width="13.85546875" style="1428" customWidth="1"/>
    <col min="267" max="268" width="12.5703125" style="1428" customWidth="1"/>
    <col min="269" max="269" width="13.85546875" style="1428" customWidth="1"/>
    <col min="270" max="270" width="9.140625" style="1428"/>
    <col min="271" max="271" width="8.85546875" style="1428" customWidth="1"/>
    <col min="272" max="512" width="9.140625" style="1428"/>
    <col min="513" max="513" width="0.140625" style="1428" customWidth="1"/>
    <col min="514" max="514" width="1.42578125" style="1428" customWidth="1"/>
    <col min="515" max="515" width="2.140625" style="1428" customWidth="1"/>
    <col min="516" max="516" width="2.42578125" style="1428" customWidth="1"/>
    <col min="517" max="517" width="59.42578125" style="1428" customWidth="1"/>
    <col min="518" max="518" width="16" style="1428" customWidth="1"/>
    <col min="519" max="519" width="14.5703125" style="1428" customWidth="1"/>
    <col min="520" max="520" width="12.28515625" style="1428" customWidth="1"/>
    <col min="521" max="521" width="12.5703125" style="1428" customWidth="1"/>
    <col min="522" max="522" width="13.85546875" style="1428" customWidth="1"/>
    <col min="523" max="524" width="12.5703125" style="1428" customWidth="1"/>
    <col min="525" max="525" width="13.85546875" style="1428" customWidth="1"/>
    <col min="526" max="526" width="9.140625" style="1428"/>
    <col min="527" max="527" width="8.85546875" style="1428" customWidth="1"/>
    <col min="528" max="768" width="9.140625" style="1428"/>
    <col min="769" max="769" width="0.140625" style="1428" customWidth="1"/>
    <col min="770" max="770" width="1.42578125" style="1428" customWidth="1"/>
    <col min="771" max="771" width="2.140625" style="1428" customWidth="1"/>
    <col min="772" max="772" width="2.42578125" style="1428" customWidth="1"/>
    <col min="773" max="773" width="59.42578125" style="1428" customWidth="1"/>
    <col min="774" max="774" width="16" style="1428" customWidth="1"/>
    <col min="775" max="775" width="14.5703125" style="1428" customWidth="1"/>
    <col min="776" max="776" width="12.28515625" style="1428" customWidth="1"/>
    <col min="777" max="777" width="12.5703125" style="1428" customWidth="1"/>
    <col min="778" max="778" width="13.85546875" style="1428" customWidth="1"/>
    <col min="779" max="780" width="12.5703125" style="1428" customWidth="1"/>
    <col min="781" max="781" width="13.85546875" style="1428" customWidth="1"/>
    <col min="782" max="782" width="9.140625" style="1428"/>
    <col min="783" max="783" width="8.85546875" style="1428" customWidth="1"/>
    <col min="784" max="1024" width="9.140625" style="1428"/>
    <col min="1025" max="1025" width="0.140625" style="1428" customWidth="1"/>
    <col min="1026" max="1026" width="1.42578125" style="1428" customWidth="1"/>
    <col min="1027" max="1027" width="2.140625" style="1428" customWidth="1"/>
    <col min="1028" max="1028" width="2.42578125" style="1428" customWidth="1"/>
    <col min="1029" max="1029" width="59.42578125" style="1428" customWidth="1"/>
    <col min="1030" max="1030" width="16" style="1428" customWidth="1"/>
    <col min="1031" max="1031" width="14.5703125" style="1428" customWidth="1"/>
    <col min="1032" max="1032" width="12.28515625" style="1428" customWidth="1"/>
    <col min="1033" max="1033" width="12.5703125" style="1428" customWidth="1"/>
    <col min="1034" max="1034" width="13.85546875" style="1428" customWidth="1"/>
    <col min="1035" max="1036" width="12.5703125" style="1428" customWidth="1"/>
    <col min="1037" max="1037" width="13.85546875" style="1428" customWidth="1"/>
    <col min="1038" max="1038" width="9.140625" style="1428"/>
    <col min="1039" max="1039" width="8.85546875" style="1428" customWidth="1"/>
    <col min="1040" max="1280" width="9.140625" style="1428"/>
    <col min="1281" max="1281" width="0.140625" style="1428" customWidth="1"/>
    <col min="1282" max="1282" width="1.42578125" style="1428" customWidth="1"/>
    <col min="1283" max="1283" width="2.140625" style="1428" customWidth="1"/>
    <col min="1284" max="1284" width="2.42578125" style="1428" customWidth="1"/>
    <col min="1285" max="1285" width="59.42578125" style="1428" customWidth="1"/>
    <col min="1286" max="1286" width="16" style="1428" customWidth="1"/>
    <col min="1287" max="1287" width="14.5703125" style="1428" customWidth="1"/>
    <col min="1288" max="1288" width="12.28515625" style="1428" customWidth="1"/>
    <col min="1289" max="1289" width="12.5703125" style="1428" customWidth="1"/>
    <col min="1290" max="1290" width="13.85546875" style="1428" customWidth="1"/>
    <col min="1291" max="1292" width="12.5703125" style="1428" customWidth="1"/>
    <col min="1293" max="1293" width="13.85546875" style="1428" customWidth="1"/>
    <col min="1294" max="1294" width="9.140625" style="1428"/>
    <col min="1295" max="1295" width="8.85546875" style="1428" customWidth="1"/>
    <col min="1296" max="1536" width="9.140625" style="1428"/>
    <col min="1537" max="1537" width="0.140625" style="1428" customWidth="1"/>
    <col min="1538" max="1538" width="1.42578125" style="1428" customWidth="1"/>
    <col min="1539" max="1539" width="2.140625" style="1428" customWidth="1"/>
    <col min="1540" max="1540" width="2.42578125" style="1428" customWidth="1"/>
    <col min="1541" max="1541" width="59.42578125" style="1428" customWidth="1"/>
    <col min="1542" max="1542" width="16" style="1428" customWidth="1"/>
    <col min="1543" max="1543" width="14.5703125" style="1428" customWidth="1"/>
    <col min="1544" max="1544" width="12.28515625" style="1428" customWidth="1"/>
    <col min="1545" max="1545" width="12.5703125" style="1428" customWidth="1"/>
    <col min="1546" max="1546" width="13.85546875" style="1428" customWidth="1"/>
    <col min="1547" max="1548" width="12.5703125" style="1428" customWidth="1"/>
    <col min="1549" max="1549" width="13.85546875" style="1428" customWidth="1"/>
    <col min="1550" max="1550" width="9.140625" style="1428"/>
    <col min="1551" max="1551" width="8.85546875" style="1428" customWidth="1"/>
    <col min="1552" max="1792" width="9.140625" style="1428"/>
    <col min="1793" max="1793" width="0.140625" style="1428" customWidth="1"/>
    <col min="1794" max="1794" width="1.42578125" style="1428" customWidth="1"/>
    <col min="1795" max="1795" width="2.140625" style="1428" customWidth="1"/>
    <col min="1796" max="1796" width="2.42578125" style="1428" customWidth="1"/>
    <col min="1797" max="1797" width="59.42578125" style="1428" customWidth="1"/>
    <col min="1798" max="1798" width="16" style="1428" customWidth="1"/>
    <col min="1799" max="1799" width="14.5703125" style="1428" customWidth="1"/>
    <col min="1800" max="1800" width="12.28515625" style="1428" customWidth="1"/>
    <col min="1801" max="1801" width="12.5703125" style="1428" customWidth="1"/>
    <col min="1802" max="1802" width="13.85546875" style="1428" customWidth="1"/>
    <col min="1803" max="1804" width="12.5703125" style="1428" customWidth="1"/>
    <col min="1805" max="1805" width="13.85546875" style="1428" customWidth="1"/>
    <col min="1806" max="1806" width="9.140625" style="1428"/>
    <col min="1807" max="1807" width="8.85546875" style="1428" customWidth="1"/>
    <col min="1808" max="2048" width="9.140625" style="1428"/>
    <col min="2049" max="2049" width="0.140625" style="1428" customWidth="1"/>
    <col min="2050" max="2050" width="1.42578125" style="1428" customWidth="1"/>
    <col min="2051" max="2051" width="2.140625" style="1428" customWidth="1"/>
    <col min="2052" max="2052" width="2.42578125" style="1428" customWidth="1"/>
    <col min="2053" max="2053" width="59.42578125" style="1428" customWidth="1"/>
    <col min="2054" max="2054" width="16" style="1428" customWidth="1"/>
    <col min="2055" max="2055" width="14.5703125" style="1428" customWidth="1"/>
    <col min="2056" max="2056" width="12.28515625" style="1428" customWidth="1"/>
    <col min="2057" max="2057" width="12.5703125" style="1428" customWidth="1"/>
    <col min="2058" max="2058" width="13.85546875" style="1428" customWidth="1"/>
    <col min="2059" max="2060" width="12.5703125" style="1428" customWidth="1"/>
    <col min="2061" max="2061" width="13.85546875" style="1428" customWidth="1"/>
    <col min="2062" max="2062" width="9.140625" style="1428"/>
    <col min="2063" max="2063" width="8.85546875" style="1428" customWidth="1"/>
    <col min="2064" max="2304" width="9.140625" style="1428"/>
    <col min="2305" max="2305" width="0.140625" style="1428" customWidth="1"/>
    <col min="2306" max="2306" width="1.42578125" style="1428" customWidth="1"/>
    <col min="2307" max="2307" width="2.140625" style="1428" customWidth="1"/>
    <col min="2308" max="2308" width="2.42578125" style="1428" customWidth="1"/>
    <col min="2309" max="2309" width="59.42578125" style="1428" customWidth="1"/>
    <col min="2310" max="2310" width="16" style="1428" customWidth="1"/>
    <col min="2311" max="2311" width="14.5703125" style="1428" customWidth="1"/>
    <col min="2312" max="2312" width="12.28515625" style="1428" customWidth="1"/>
    <col min="2313" max="2313" width="12.5703125" style="1428" customWidth="1"/>
    <col min="2314" max="2314" width="13.85546875" style="1428" customWidth="1"/>
    <col min="2315" max="2316" width="12.5703125" style="1428" customWidth="1"/>
    <col min="2317" max="2317" width="13.85546875" style="1428" customWidth="1"/>
    <col min="2318" max="2318" width="9.140625" style="1428"/>
    <col min="2319" max="2319" width="8.85546875" style="1428" customWidth="1"/>
    <col min="2320" max="2560" width="9.140625" style="1428"/>
    <col min="2561" max="2561" width="0.140625" style="1428" customWidth="1"/>
    <col min="2562" max="2562" width="1.42578125" style="1428" customWidth="1"/>
    <col min="2563" max="2563" width="2.140625" style="1428" customWidth="1"/>
    <col min="2564" max="2564" width="2.42578125" style="1428" customWidth="1"/>
    <col min="2565" max="2565" width="59.42578125" style="1428" customWidth="1"/>
    <col min="2566" max="2566" width="16" style="1428" customWidth="1"/>
    <col min="2567" max="2567" width="14.5703125" style="1428" customWidth="1"/>
    <col min="2568" max="2568" width="12.28515625" style="1428" customWidth="1"/>
    <col min="2569" max="2569" width="12.5703125" style="1428" customWidth="1"/>
    <col min="2570" max="2570" width="13.85546875" style="1428" customWidth="1"/>
    <col min="2571" max="2572" width="12.5703125" style="1428" customWidth="1"/>
    <col min="2573" max="2573" width="13.85546875" style="1428" customWidth="1"/>
    <col min="2574" max="2574" width="9.140625" style="1428"/>
    <col min="2575" max="2575" width="8.85546875" style="1428" customWidth="1"/>
    <col min="2576" max="2816" width="9.140625" style="1428"/>
    <col min="2817" max="2817" width="0.140625" style="1428" customWidth="1"/>
    <col min="2818" max="2818" width="1.42578125" style="1428" customWidth="1"/>
    <col min="2819" max="2819" width="2.140625" style="1428" customWidth="1"/>
    <col min="2820" max="2820" width="2.42578125" style="1428" customWidth="1"/>
    <col min="2821" max="2821" width="59.42578125" style="1428" customWidth="1"/>
    <col min="2822" max="2822" width="16" style="1428" customWidth="1"/>
    <col min="2823" max="2823" width="14.5703125" style="1428" customWidth="1"/>
    <col min="2824" max="2824" width="12.28515625" style="1428" customWidth="1"/>
    <col min="2825" max="2825" width="12.5703125" style="1428" customWidth="1"/>
    <col min="2826" max="2826" width="13.85546875" style="1428" customWidth="1"/>
    <col min="2827" max="2828" width="12.5703125" style="1428" customWidth="1"/>
    <col min="2829" max="2829" width="13.85546875" style="1428" customWidth="1"/>
    <col min="2830" max="2830" width="9.140625" style="1428"/>
    <col min="2831" max="2831" width="8.85546875" style="1428" customWidth="1"/>
    <col min="2832" max="3072" width="9.140625" style="1428"/>
    <col min="3073" max="3073" width="0.140625" style="1428" customWidth="1"/>
    <col min="3074" max="3074" width="1.42578125" style="1428" customWidth="1"/>
    <col min="3075" max="3075" width="2.140625" style="1428" customWidth="1"/>
    <col min="3076" max="3076" width="2.42578125" style="1428" customWidth="1"/>
    <col min="3077" max="3077" width="59.42578125" style="1428" customWidth="1"/>
    <col min="3078" max="3078" width="16" style="1428" customWidth="1"/>
    <col min="3079" max="3079" width="14.5703125" style="1428" customWidth="1"/>
    <col min="3080" max="3080" width="12.28515625" style="1428" customWidth="1"/>
    <col min="3081" max="3081" width="12.5703125" style="1428" customWidth="1"/>
    <col min="3082" max="3082" width="13.85546875" style="1428" customWidth="1"/>
    <col min="3083" max="3084" width="12.5703125" style="1428" customWidth="1"/>
    <col min="3085" max="3085" width="13.85546875" style="1428" customWidth="1"/>
    <col min="3086" max="3086" width="9.140625" style="1428"/>
    <col min="3087" max="3087" width="8.85546875" style="1428" customWidth="1"/>
    <col min="3088" max="3328" width="9.140625" style="1428"/>
    <col min="3329" max="3329" width="0.140625" style="1428" customWidth="1"/>
    <col min="3330" max="3330" width="1.42578125" style="1428" customWidth="1"/>
    <col min="3331" max="3331" width="2.140625" style="1428" customWidth="1"/>
    <col min="3332" max="3332" width="2.42578125" style="1428" customWidth="1"/>
    <col min="3333" max="3333" width="59.42578125" style="1428" customWidth="1"/>
    <col min="3334" max="3334" width="16" style="1428" customWidth="1"/>
    <col min="3335" max="3335" width="14.5703125" style="1428" customWidth="1"/>
    <col min="3336" max="3336" width="12.28515625" style="1428" customWidth="1"/>
    <col min="3337" max="3337" width="12.5703125" style="1428" customWidth="1"/>
    <col min="3338" max="3338" width="13.85546875" style="1428" customWidth="1"/>
    <col min="3339" max="3340" width="12.5703125" style="1428" customWidth="1"/>
    <col min="3341" max="3341" width="13.85546875" style="1428" customWidth="1"/>
    <col min="3342" max="3342" width="9.140625" style="1428"/>
    <col min="3343" max="3343" width="8.85546875" style="1428" customWidth="1"/>
    <col min="3344" max="3584" width="9.140625" style="1428"/>
    <col min="3585" max="3585" width="0.140625" style="1428" customWidth="1"/>
    <col min="3586" max="3586" width="1.42578125" style="1428" customWidth="1"/>
    <col min="3587" max="3587" width="2.140625" style="1428" customWidth="1"/>
    <col min="3588" max="3588" width="2.42578125" style="1428" customWidth="1"/>
    <col min="3589" max="3589" width="59.42578125" style="1428" customWidth="1"/>
    <col min="3590" max="3590" width="16" style="1428" customWidth="1"/>
    <col min="3591" max="3591" width="14.5703125" style="1428" customWidth="1"/>
    <col min="3592" max="3592" width="12.28515625" style="1428" customWidth="1"/>
    <col min="3593" max="3593" width="12.5703125" style="1428" customWidth="1"/>
    <col min="3594" max="3594" width="13.85546875" style="1428" customWidth="1"/>
    <col min="3595" max="3596" width="12.5703125" style="1428" customWidth="1"/>
    <col min="3597" max="3597" width="13.85546875" style="1428" customWidth="1"/>
    <col min="3598" max="3598" width="9.140625" style="1428"/>
    <col min="3599" max="3599" width="8.85546875" style="1428" customWidth="1"/>
    <col min="3600" max="3840" width="9.140625" style="1428"/>
    <col min="3841" max="3841" width="0.140625" style="1428" customWidth="1"/>
    <col min="3842" max="3842" width="1.42578125" style="1428" customWidth="1"/>
    <col min="3843" max="3843" width="2.140625" style="1428" customWidth="1"/>
    <col min="3844" max="3844" width="2.42578125" style="1428" customWidth="1"/>
    <col min="3845" max="3845" width="59.42578125" style="1428" customWidth="1"/>
    <col min="3846" max="3846" width="16" style="1428" customWidth="1"/>
    <col min="3847" max="3847" width="14.5703125" style="1428" customWidth="1"/>
    <col min="3848" max="3848" width="12.28515625" style="1428" customWidth="1"/>
    <col min="3849" max="3849" width="12.5703125" style="1428" customWidth="1"/>
    <col min="3850" max="3850" width="13.85546875" style="1428" customWidth="1"/>
    <col min="3851" max="3852" width="12.5703125" style="1428" customWidth="1"/>
    <col min="3853" max="3853" width="13.85546875" style="1428" customWidth="1"/>
    <col min="3854" max="3854" width="9.140625" style="1428"/>
    <col min="3855" max="3855" width="8.85546875" style="1428" customWidth="1"/>
    <col min="3856" max="4096" width="9.140625" style="1428"/>
    <col min="4097" max="4097" width="0.140625" style="1428" customWidth="1"/>
    <col min="4098" max="4098" width="1.42578125" style="1428" customWidth="1"/>
    <col min="4099" max="4099" width="2.140625" style="1428" customWidth="1"/>
    <col min="4100" max="4100" width="2.42578125" style="1428" customWidth="1"/>
    <col min="4101" max="4101" width="59.42578125" style="1428" customWidth="1"/>
    <col min="4102" max="4102" width="16" style="1428" customWidth="1"/>
    <col min="4103" max="4103" width="14.5703125" style="1428" customWidth="1"/>
    <col min="4104" max="4104" width="12.28515625" style="1428" customWidth="1"/>
    <col min="4105" max="4105" width="12.5703125" style="1428" customWidth="1"/>
    <col min="4106" max="4106" width="13.85546875" style="1428" customWidth="1"/>
    <col min="4107" max="4108" width="12.5703125" style="1428" customWidth="1"/>
    <col min="4109" max="4109" width="13.85546875" style="1428" customWidth="1"/>
    <col min="4110" max="4110" width="9.140625" style="1428"/>
    <col min="4111" max="4111" width="8.85546875" style="1428" customWidth="1"/>
    <col min="4112" max="4352" width="9.140625" style="1428"/>
    <col min="4353" max="4353" width="0.140625" style="1428" customWidth="1"/>
    <col min="4354" max="4354" width="1.42578125" style="1428" customWidth="1"/>
    <col min="4355" max="4355" width="2.140625" style="1428" customWidth="1"/>
    <col min="4356" max="4356" width="2.42578125" style="1428" customWidth="1"/>
    <col min="4357" max="4357" width="59.42578125" style="1428" customWidth="1"/>
    <col min="4358" max="4358" width="16" style="1428" customWidth="1"/>
    <col min="4359" max="4359" width="14.5703125" style="1428" customWidth="1"/>
    <col min="4360" max="4360" width="12.28515625" style="1428" customWidth="1"/>
    <col min="4361" max="4361" width="12.5703125" style="1428" customWidth="1"/>
    <col min="4362" max="4362" width="13.85546875" style="1428" customWidth="1"/>
    <col min="4363" max="4364" width="12.5703125" style="1428" customWidth="1"/>
    <col min="4365" max="4365" width="13.85546875" style="1428" customWidth="1"/>
    <col min="4366" max="4366" width="9.140625" style="1428"/>
    <col min="4367" max="4367" width="8.85546875" style="1428" customWidth="1"/>
    <col min="4368" max="4608" width="9.140625" style="1428"/>
    <col min="4609" max="4609" width="0.140625" style="1428" customWidth="1"/>
    <col min="4610" max="4610" width="1.42578125" style="1428" customWidth="1"/>
    <col min="4611" max="4611" width="2.140625" style="1428" customWidth="1"/>
    <col min="4612" max="4612" width="2.42578125" style="1428" customWidth="1"/>
    <col min="4613" max="4613" width="59.42578125" style="1428" customWidth="1"/>
    <col min="4614" max="4614" width="16" style="1428" customWidth="1"/>
    <col min="4615" max="4615" width="14.5703125" style="1428" customWidth="1"/>
    <col min="4616" max="4616" width="12.28515625" style="1428" customWidth="1"/>
    <col min="4617" max="4617" width="12.5703125" style="1428" customWidth="1"/>
    <col min="4618" max="4618" width="13.85546875" style="1428" customWidth="1"/>
    <col min="4619" max="4620" width="12.5703125" style="1428" customWidth="1"/>
    <col min="4621" max="4621" width="13.85546875" style="1428" customWidth="1"/>
    <col min="4622" max="4622" width="9.140625" style="1428"/>
    <col min="4623" max="4623" width="8.85546875" style="1428" customWidth="1"/>
    <col min="4624" max="4864" width="9.140625" style="1428"/>
    <col min="4865" max="4865" width="0.140625" style="1428" customWidth="1"/>
    <col min="4866" max="4866" width="1.42578125" style="1428" customWidth="1"/>
    <col min="4867" max="4867" width="2.140625" style="1428" customWidth="1"/>
    <col min="4868" max="4868" width="2.42578125" style="1428" customWidth="1"/>
    <col min="4869" max="4869" width="59.42578125" style="1428" customWidth="1"/>
    <col min="4870" max="4870" width="16" style="1428" customWidth="1"/>
    <col min="4871" max="4871" width="14.5703125" style="1428" customWidth="1"/>
    <col min="4872" max="4872" width="12.28515625" style="1428" customWidth="1"/>
    <col min="4873" max="4873" width="12.5703125" style="1428" customWidth="1"/>
    <col min="4874" max="4874" width="13.85546875" style="1428" customWidth="1"/>
    <col min="4875" max="4876" width="12.5703125" style="1428" customWidth="1"/>
    <col min="4877" max="4877" width="13.85546875" style="1428" customWidth="1"/>
    <col min="4878" max="4878" width="9.140625" style="1428"/>
    <col min="4879" max="4879" width="8.85546875" style="1428" customWidth="1"/>
    <col min="4880" max="5120" width="9.140625" style="1428"/>
    <col min="5121" max="5121" width="0.140625" style="1428" customWidth="1"/>
    <col min="5122" max="5122" width="1.42578125" style="1428" customWidth="1"/>
    <col min="5123" max="5123" width="2.140625" style="1428" customWidth="1"/>
    <col min="5124" max="5124" width="2.42578125" style="1428" customWidth="1"/>
    <col min="5125" max="5125" width="59.42578125" style="1428" customWidth="1"/>
    <col min="5126" max="5126" width="16" style="1428" customWidth="1"/>
    <col min="5127" max="5127" width="14.5703125" style="1428" customWidth="1"/>
    <col min="5128" max="5128" width="12.28515625" style="1428" customWidth="1"/>
    <col min="5129" max="5129" width="12.5703125" style="1428" customWidth="1"/>
    <col min="5130" max="5130" width="13.85546875" style="1428" customWidth="1"/>
    <col min="5131" max="5132" width="12.5703125" style="1428" customWidth="1"/>
    <col min="5133" max="5133" width="13.85546875" style="1428" customWidth="1"/>
    <col min="5134" max="5134" width="9.140625" style="1428"/>
    <col min="5135" max="5135" width="8.85546875" style="1428" customWidth="1"/>
    <col min="5136" max="5376" width="9.140625" style="1428"/>
    <col min="5377" max="5377" width="0.140625" style="1428" customWidth="1"/>
    <col min="5378" max="5378" width="1.42578125" style="1428" customWidth="1"/>
    <col min="5379" max="5379" width="2.140625" style="1428" customWidth="1"/>
    <col min="5380" max="5380" width="2.42578125" style="1428" customWidth="1"/>
    <col min="5381" max="5381" width="59.42578125" style="1428" customWidth="1"/>
    <col min="5382" max="5382" width="16" style="1428" customWidth="1"/>
    <col min="5383" max="5383" width="14.5703125" style="1428" customWidth="1"/>
    <col min="5384" max="5384" width="12.28515625" style="1428" customWidth="1"/>
    <col min="5385" max="5385" width="12.5703125" style="1428" customWidth="1"/>
    <col min="5386" max="5386" width="13.85546875" style="1428" customWidth="1"/>
    <col min="5387" max="5388" width="12.5703125" style="1428" customWidth="1"/>
    <col min="5389" max="5389" width="13.85546875" style="1428" customWidth="1"/>
    <col min="5390" max="5390" width="9.140625" style="1428"/>
    <col min="5391" max="5391" width="8.85546875" style="1428" customWidth="1"/>
    <col min="5392" max="5632" width="9.140625" style="1428"/>
    <col min="5633" max="5633" width="0.140625" style="1428" customWidth="1"/>
    <col min="5634" max="5634" width="1.42578125" style="1428" customWidth="1"/>
    <col min="5635" max="5635" width="2.140625" style="1428" customWidth="1"/>
    <col min="5636" max="5636" width="2.42578125" style="1428" customWidth="1"/>
    <col min="5637" max="5637" width="59.42578125" style="1428" customWidth="1"/>
    <col min="5638" max="5638" width="16" style="1428" customWidth="1"/>
    <col min="5639" max="5639" width="14.5703125" style="1428" customWidth="1"/>
    <col min="5640" max="5640" width="12.28515625" style="1428" customWidth="1"/>
    <col min="5641" max="5641" width="12.5703125" style="1428" customWidth="1"/>
    <col min="5642" max="5642" width="13.85546875" style="1428" customWidth="1"/>
    <col min="5643" max="5644" width="12.5703125" style="1428" customWidth="1"/>
    <col min="5645" max="5645" width="13.85546875" style="1428" customWidth="1"/>
    <col min="5646" max="5646" width="9.140625" style="1428"/>
    <col min="5647" max="5647" width="8.85546875" style="1428" customWidth="1"/>
    <col min="5648" max="5888" width="9.140625" style="1428"/>
    <col min="5889" max="5889" width="0.140625" style="1428" customWidth="1"/>
    <col min="5890" max="5890" width="1.42578125" style="1428" customWidth="1"/>
    <col min="5891" max="5891" width="2.140625" style="1428" customWidth="1"/>
    <col min="5892" max="5892" width="2.42578125" style="1428" customWidth="1"/>
    <col min="5893" max="5893" width="59.42578125" style="1428" customWidth="1"/>
    <col min="5894" max="5894" width="16" style="1428" customWidth="1"/>
    <col min="5895" max="5895" width="14.5703125" style="1428" customWidth="1"/>
    <col min="5896" max="5896" width="12.28515625" style="1428" customWidth="1"/>
    <col min="5897" max="5897" width="12.5703125" style="1428" customWidth="1"/>
    <col min="5898" max="5898" width="13.85546875" style="1428" customWidth="1"/>
    <col min="5899" max="5900" width="12.5703125" style="1428" customWidth="1"/>
    <col min="5901" max="5901" width="13.85546875" style="1428" customWidth="1"/>
    <col min="5902" max="5902" width="9.140625" style="1428"/>
    <col min="5903" max="5903" width="8.85546875" style="1428" customWidth="1"/>
    <col min="5904" max="6144" width="9.140625" style="1428"/>
    <col min="6145" max="6145" width="0.140625" style="1428" customWidth="1"/>
    <col min="6146" max="6146" width="1.42578125" style="1428" customWidth="1"/>
    <col min="6147" max="6147" width="2.140625" style="1428" customWidth="1"/>
    <col min="6148" max="6148" width="2.42578125" style="1428" customWidth="1"/>
    <col min="6149" max="6149" width="59.42578125" style="1428" customWidth="1"/>
    <col min="6150" max="6150" width="16" style="1428" customWidth="1"/>
    <col min="6151" max="6151" width="14.5703125" style="1428" customWidth="1"/>
    <col min="6152" max="6152" width="12.28515625" style="1428" customWidth="1"/>
    <col min="6153" max="6153" width="12.5703125" style="1428" customWidth="1"/>
    <col min="6154" max="6154" width="13.85546875" style="1428" customWidth="1"/>
    <col min="6155" max="6156" width="12.5703125" style="1428" customWidth="1"/>
    <col min="6157" max="6157" width="13.85546875" style="1428" customWidth="1"/>
    <col min="6158" max="6158" width="9.140625" style="1428"/>
    <col min="6159" max="6159" width="8.85546875" style="1428" customWidth="1"/>
    <col min="6160" max="6400" width="9.140625" style="1428"/>
    <col min="6401" max="6401" width="0.140625" style="1428" customWidth="1"/>
    <col min="6402" max="6402" width="1.42578125" style="1428" customWidth="1"/>
    <col min="6403" max="6403" width="2.140625" style="1428" customWidth="1"/>
    <col min="6404" max="6404" width="2.42578125" style="1428" customWidth="1"/>
    <col min="6405" max="6405" width="59.42578125" style="1428" customWidth="1"/>
    <col min="6406" max="6406" width="16" style="1428" customWidth="1"/>
    <col min="6407" max="6407" width="14.5703125" style="1428" customWidth="1"/>
    <col min="6408" max="6408" width="12.28515625" style="1428" customWidth="1"/>
    <col min="6409" max="6409" width="12.5703125" style="1428" customWidth="1"/>
    <col min="6410" max="6410" width="13.85546875" style="1428" customWidth="1"/>
    <col min="6411" max="6412" width="12.5703125" style="1428" customWidth="1"/>
    <col min="6413" max="6413" width="13.85546875" style="1428" customWidth="1"/>
    <col min="6414" max="6414" width="9.140625" style="1428"/>
    <col min="6415" max="6415" width="8.85546875" style="1428" customWidth="1"/>
    <col min="6416" max="6656" width="9.140625" style="1428"/>
    <col min="6657" max="6657" width="0.140625" style="1428" customWidth="1"/>
    <col min="6658" max="6658" width="1.42578125" style="1428" customWidth="1"/>
    <col min="6659" max="6659" width="2.140625" style="1428" customWidth="1"/>
    <col min="6660" max="6660" width="2.42578125" style="1428" customWidth="1"/>
    <col min="6661" max="6661" width="59.42578125" style="1428" customWidth="1"/>
    <col min="6662" max="6662" width="16" style="1428" customWidth="1"/>
    <col min="6663" max="6663" width="14.5703125" style="1428" customWidth="1"/>
    <col min="6664" max="6664" width="12.28515625" style="1428" customWidth="1"/>
    <col min="6665" max="6665" width="12.5703125" style="1428" customWidth="1"/>
    <col min="6666" max="6666" width="13.85546875" style="1428" customWidth="1"/>
    <col min="6667" max="6668" width="12.5703125" style="1428" customWidth="1"/>
    <col min="6669" max="6669" width="13.85546875" style="1428" customWidth="1"/>
    <col min="6670" max="6670" width="9.140625" style="1428"/>
    <col min="6671" max="6671" width="8.85546875" style="1428" customWidth="1"/>
    <col min="6672" max="6912" width="9.140625" style="1428"/>
    <col min="6913" max="6913" width="0.140625" style="1428" customWidth="1"/>
    <col min="6914" max="6914" width="1.42578125" style="1428" customWidth="1"/>
    <col min="6915" max="6915" width="2.140625" style="1428" customWidth="1"/>
    <col min="6916" max="6916" width="2.42578125" style="1428" customWidth="1"/>
    <col min="6917" max="6917" width="59.42578125" style="1428" customWidth="1"/>
    <col min="6918" max="6918" width="16" style="1428" customWidth="1"/>
    <col min="6919" max="6919" width="14.5703125" style="1428" customWidth="1"/>
    <col min="6920" max="6920" width="12.28515625" style="1428" customWidth="1"/>
    <col min="6921" max="6921" width="12.5703125" style="1428" customWidth="1"/>
    <col min="6922" max="6922" width="13.85546875" style="1428" customWidth="1"/>
    <col min="6923" max="6924" width="12.5703125" style="1428" customWidth="1"/>
    <col min="6925" max="6925" width="13.85546875" style="1428" customWidth="1"/>
    <col min="6926" max="6926" width="9.140625" style="1428"/>
    <col min="6927" max="6927" width="8.85546875" style="1428" customWidth="1"/>
    <col min="6928" max="7168" width="9.140625" style="1428"/>
    <col min="7169" max="7169" width="0.140625" style="1428" customWidth="1"/>
    <col min="7170" max="7170" width="1.42578125" style="1428" customWidth="1"/>
    <col min="7171" max="7171" width="2.140625" style="1428" customWidth="1"/>
    <col min="7172" max="7172" width="2.42578125" style="1428" customWidth="1"/>
    <col min="7173" max="7173" width="59.42578125" style="1428" customWidth="1"/>
    <col min="7174" max="7174" width="16" style="1428" customWidth="1"/>
    <col min="7175" max="7175" width="14.5703125" style="1428" customWidth="1"/>
    <col min="7176" max="7176" width="12.28515625" style="1428" customWidth="1"/>
    <col min="7177" max="7177" width="12.5703125" style="1428" customWidth="1"/>
    <col min="7178" max="7178" width="13.85546875" style="1428" customWidth="1"/>
    <col min="7179" max="7180" width="12.5703125" style="1428" customWidth="1"/>
    <col min="7181" max="7181" width="13.85546875" style="1428" customWidth="1"/>
    <col min="7182" max="7182" width="9.140625" style="1428"/>
    <col min="7183" max="7183" width="8.85546875" style="1428" customWidth="1"/>
    <col min="7184" max="7424" width="9.140625" style="1428"/>
    <col min="7425" max="7425" width="0.140625" style="1428" customWidth="1"/>
    <col min="7426" max="7426" width="1.42578125" style="1428" customWidth="1"/>
    <col min="7427" max="7427" width="2.140625" style="1428" customWidth="1"/>
    <col min="7428" max="7428" width="2.42578125" style="1428" customWidth="1"/>
    <col min="7429" max="7429" width="59.42578125" style="1428" customWidth="1"/>
    <col min="7430" max="7430" width="16" style="1428" customWidth="1"/>
    <col min="7431" max="7431" width="14.5703125" style="1428" customWidth="1"/>
    <col min="7432" max="7432" width="12.28515625" style="1428" customWidth="1"/>
    <col min="7433" max="7433" width="12.5703125" style="1428" customWidth="1"/>
    <col min="7434" max="7434" width="13.85546875" style="1428" customWidth="1"/>
    <col min="7435" max="7436" width="12.5703125" style="1428" customWidth="1"/>
    <col min="7437" max="7437" width="13.85546875" style="1428" customWidth="1"/>
    <col min="7438" max="7438" width="9.140625" style="1428"/>
    <col min="7439" max="7439" width="8.85546875" style="1428" customWidth="1"/>
    <col min="7440" max="7680" width="9.140625" style="1428"/>
    <col min="7681" max="7681" width="0.140625" style="1428" customWidth="1"/>
    <col min="7682" max="7682" width="1.42578125" style="1428" customWidth="1"/>
    <col min="7683" max="7683" width="2.140625" style="1428" customWidth="1"/>
    <col min="7684" max="7684" width="2.42578125" style="1428" customWidth="1"/>
    <col min="7685" max="7685" width="59.42578125" style="1428" customWidth="1"/>
    <col min="7686" max="7686" width="16" style="1428" customWidth="1"/>
    <col min="7687" max="7687" width="14.5703125" style="1428" customWidth="1"/>
    <col min="7688" max="7688" width="12.28515625" style="1428" customWidth="1"/>
    <col min="7689" max="7689" width="12.5703125" style="1428" customWidth="1"/>
    <col min="7690" max="7690" width="13.85546875" style="1428" customWidth="1"/>
    <col min="7691" max="7692" width="12.5703125" style="1428" customWidth="1"/>
    <col min="7693" max="7693" width="13.85546875" style="1428" customWidth="1"/>
    <col min="7694" max="7694" width="9.140625" style="1428"/>
    <col min="7695" max="7695" width="8.85546875" style="1428" customWidth="1"/>
    <col min="7696" max="7936" width="9.140625" style="1428"/>
    <col min="7937" max="7937" width="0.140625" style="1428" customWidth="1"/>
    <col min="7938" max="7938" width="1.42578125" style="1428" customWidth="1"/>
    <col min="7939" max="7939" width="2.140625" style="1428" customWidth="1"/>
    <col min="7940" max="7940" width="2.42578125" style="1428" customWidth="1"/>
    <col min="7941" max="7941" width="59.42578125" style="1428" customWidth="1"/>
    <col min="7942" max="7942" width="16" style="1428" customWidth="1"/>
    <col min="7943" max="7943" width="14.5703125" style="1428" customWidth="1"/>
    <col min="7944" max="7944" width="12.28515625" style="1428" customWidth="1"/>
    <col min="7945" max="7945" width="12.5703125" style="1428" customWidth="1"/>
    <col min="7946" max="7946" width="13.85546875" style="1428" customWidth="1"/>
    <col min="7947" max="7948" width="12.5703125" style="1428" customWidth="1"/>
    <col min="7949" max="7949" width="13.85546875" style="1428" customWidth="1"/>
    <col min="7950" max="7950" width="9.140625" style="1428"/>
    <col min="7951" max="7951" width="8.85546875" style="1428" customWidth="1"/>
    <col min="7952" max="8192" width="9.140625" style="1428"/>
    <col min="8193" max="8193" width="0.140625" style="1428" customWidth="1"/>
    <col min="8194" max="8194" width="1.42578125" style="1428" customWidth="1"/>
    <col min="8195" max="8195" width="2.140625" style="1428" customWidth="1"/>
    <col min="8196" max="8196" width="2.42578125" style="1428" customWidth="1"/>
    <col min="8197" max="8197" width="59.42578125" style="1428" customWidth="1"/>
    <col min="8198" max="8198" width="16" style="1428" customWidth="1"/>
    <col min="8199" max="8199" width="14.5703125" style="1428" customWidth="1"/>
    <col min="8200" max="8200" width="12.28515625" style="1428" customWidth="1"/>
    <col min="8201" max="8201" width="12.5703125" style="1428" customWidth="1"/>
    <col min="8202" max="8202" width="13.85546875" style="1428" customWidth="1"/>
    <col min="8203" max="8204" width="12.5703125" style="1428" customWidth="1"/>
    <col min="8205" max="8205" width="13.85546875" style="1428" customWidth="1"/>
    <col min="8206" max="8206" width="9.140625" style="1428"/>
    <col min="8207" max="8207" width="8.85546875" style="1428" customWidth="1"/>
    <col min="8208" max="8448" width="9.140625" style="1428"/>
    <col min="8449" max="8449" width="0.140625" style="1428" customWidth="1"/>
    <col min="8450" max="8450" width="1.42578125" style="1428" customWidth="1"/>
    <col min="8451" max="8451" width="2.140625" style="1428" customWidth="1"/>
    <col min="8452" max="8452" width="2.42578125" style="1428" customWidth="1"/>
    <col min="8453" max="8453" width="59.42578125" style="1428" customWidth="1"/>
    <col min="8454" max="8454" width="16" style="1428" customWidth="1"/>
    <col min="8455" max="8455" width="14.5703125" style="1428" customWidth="1"/>
    <col min="8456" max="8456" width="12.28515625" style="1428" customWidth="1"/>
    <col min="8457" max="8457" width="12.5703125" style="1428" customWidth="1"/>
    <col min="8458" max="8458" width="13.85546875" style="1428" customWidth="1"/>
    <col min="8459" max="8460" width="12.5703125" style="1428" customWidth="1"/>
    <col min="8461" max="8461" width="13.85546875" style="1428" customWidth="1"/>
    <col min="8462" max="8462" width="9.140625" style="1428"/>
    <col min="8463" max="8463" width="8.85546875" style="1428" customWidth="1"/>
    <col min="8464" max="8704" width="9.140625" style="1428"/>
    <col min="8705" max="8705" width="0.140625" style="1428" customWidth="1"/>
    <col min="8706" max="8706" width="1.42578125" style="1428" customWidth="1"/>
    <col min="8707" max="8707" width="2.140625" style="1428" customWidth="1"/>
    <col min="8708" max="8708" width="2.42578125" style="1428" customWidth="1"/>
    <col min="8709" max="8709" width="59.42578125" style="1428" customWidth="1"/>
    <col min="8710" max="8710" width="16" style="1428" customWidth="1"/>
    <col min="8711" max="8711" width="14.5703125" style="1428" customWidth="1"/>
    <col min="8712" max="8712" width="12.28515625" style="1428" customWidth="1"/>
    <col min="8713" max="8713" width="12.5703125" style="1428" customWidth="1"/>
    <col min="8714" max="8714" width="13.85546875" style="1428" customWidth="1"/>
    <col min="8715" max="8716" width="12.5703125" style="1428" customWidth="1"/>
    <col min="8717" max="8717" width="13.85546875" style="1428" customWidth="1"/>
    <col min="8718" max="8718" width="9.140625" style="1428"/>
    <col min="8719" max="8719" width="8.85546875" style="1428" customWidth="1"/>
    <col min="8720" max="8960" width="9.140625" style="1428"/>
    <col min="8961" max="8961" width="0.140625" style="1428" customWidth="1"/>
    <col min="8962" max="8962" width="1.42578125" style="1428" customWidth="1"/>
    <col min="8963" max="8963" width="2.140625" style="1428" customWidth="1"/>
    <col min="8964" max="8964" width="2.42578125" style="1428" customWidth="1"/>
    <col min="8965" max="8965" width="59.42578125" style="1428" customWidth="1"/>
    <col min="8966" max="8966" width="16" style="1428" customWidth="1"/>
    <col min="8967" max="8967" width="14.5703125" style="1428" customWidth="1"/>
    <col min="8968" max="8968" width="12.28515625" style="1428" customWidth="1"/>
    <col min="8969" max="8969" width="12.5703125" style="1428" customWidth="1"/>
    <col min="8970" max="8970" width="13.85546875" style="1428" customWidth="1"/>
    <col min="8971" max="8972" width="12.5703125" style="1428" customWidth="1"/>
    <col min="8973" max="8973" width="13.85546875" style="1428" customWidth="1"/>
    <col min="8974" max="8974" width="9.140625" style="1428"/>
    <col min="8975" max="8975" width="8.85546875" style="1428" customWidth="1"/>
    <col min="8976" max="9216" width="9.140625" style="1428"/>
    <col min="9217" max="9217" width="0.140625" style="1428" customWidth="1"/>
    <col min="9218" max="9218" width="1.42578125" style="1428" customWidth="1"/>
    <col min="9219" max="9219" width="2.140625" style="1428" customWidth="1"/>
    <col min="9220" max="9220" width="2.42578125" style="1428" customWidth="1"/>
    <col min="9221" max="9221" width="59.42578125" style="1428" customWidth="1"/>
    <col min="9222" max="9222" width="16" style="1428" customWidth="1"/>
    <col min="9223" max="9223" width="14.5703125" style="1428" customWidth="1"/>
    <col min="9224" max="9224" width="12.28515625" style="1428" customWidth="1"/>
    <col min="9225" max="9225" width="12.5703125" style="1428" customWidth="1"/>
    <col min="9226" max="9226" width="13.85546875" style="1428" customWidth="1"/>
    <col min="9227" max="9228" width="12.5703125" style="1428" customWidth="1"/>
    <col min="9229" max="9229" width="13.85546875" style="1428" customWidth="1"/>
    <col min="9230" max="9230" width="9.140625" style="1428"/>
    <col min="9231" max="9231" width="8.85546875" style="1428" customWidth="1"/>
    <col min="9232" max="9472" width="9.140625" style="1428"/>
    <col min="9473" max="9473" width="0.140625" style="1428" customWidth="1"/>
    <col min="9474" max="9474" width="1.42578125" style="1428" customWidth="1"/>
    <col min="9475" max="9475" width="2.140625" style="1428" customWidth="1"/>
    <col min="9476" max="9476" width="2.42578125" style="1428" customWidth="1"/>
    <col min="9477" max="9477" width="59.42578125" style="1428" customWidth="1"/>
    <col min="9478" max="9478" width="16" style="1428" customWidth="1"/>
    <col min="9479" max="9479" width="14.5703125" style="1428" customWidth="1"/>
    <col min="9480" max="9480" width="12.28515625" style="1428" customWidth="1"/>
    <col min="9481" max="9481" width="12.5703125" style="1428" customWidth="1"/>
    <col min="9482" max="9482" width="13.85546875" style="1428" customWidth="1"/>
    <col min="9483" max="9484" width="12.5703125" style="1428" customWidth="1"/>
    <col min="9485" max="9485" width="13.85546875" style="1428" customWidth="1"/>
    <col min="9486" max="9486" width="9.140625" style="1428"/>
    <col min="9487" max="9487" width="8.85546875" style="1428" customWidth="1"/>
    <col min="9488" max="9728" width="9.140625" style="1428"/>
    <col min="9729" max="9729" width="0.140625" style="1428" customWidth="1"/>
    <col min="9730" max="9730" width="1.42578125" style="1428" customWidth="1"/>
    <col min="9731" max="9731" width="2.140625" style="1428" customWidth="1"/>
    <col min="9732" max="9732" width="2.42578125" style="1428" customWidth="1"/>
    <col min="9733" max="9733" width="59.42578125" style="1428" customWidth="1"/>
    <col min="9734" max="9734" width="16" style="1428" customWidth="1"/>
    <col min="9735" max="9735" width="14.5703125" style="1428" customWidth="1"/>
    <col min="9736" max="9736" width="12.28515625" style="1428" customWidth="1"/>
    <col min="9737" max="9737" width="12.5703125" style="1428" customWidth="1"/>
    <col min="9738" max="9738" width="13.85546875" style="1428" customWidth="1"/>
    <col min="9739" max="9740" width="12.5703125" style="1428" customWidth="1"/>
    <col min="9741" max="9741" width="13.85546875" style="1428" customWidth="1"/>
    <col min="9742" max="9742" width="9.140625" style="1428"/>
    <col min="9743" max="9743" width="8.85546875" style="1428" customWidth="1"/>
    <col min="9744" max="9984" width="9.140625" style="1428"/>
    <col min="9985" max="9985" width="0.140625" style="1428" customWidth="1"/>
    <col min="9986" max="9986" width="1.42578125" style="1428" customWidth="1"/>
    <col min="9987" max="9987" width="2.140625" style="1428" customWidth="1"/>
    <col min="9988" max="9988" width="2.42578125" style="1428" customWidth="1"/>
    <col min="9989" max="9989" width="59.42578125" style="1428" customWidth="1"/>
    <col min="9990" max="9990" width="16" style="1428" customWidth="1"/>
    <col min="9991" max="9991" width="14.5703125" style="1428" customWidth="1"/>
    <col min="9992" max="9992" width="12.28515625" style="1428" customWidth="1"/>
    <col min="9993" max="9993" width="12.5703125" style="1428" customWidth="1"/>
    <col min="9994" max="9994" width="13.85546875" style="1428" customWidth="1"/>
    <col min="9995" max="9996" width="12.5703125" style="1428" customWidth="1"/>
    <col min="9997" max="9997" width="13.85546875" style="1428" customWidth="1"/>
    <col min="9998" max="9998" width="9.140625" style="1428"/>
    <col min="9999" max="9999" width="8.85546875" style="1428" customWidth="1"/>
    <col min="10000" max="10240" width="9.140625" style="1428"/>
    <col min="10241" max="10241" width="0.140625" style="1428" customWidth="1"/>
    <col min="10242" max="10242" width="1.42578125" style="1428" customWidth="1"/>
    <col min="10243" max="10243" width="2.140625" style="1428" customWidth="1"/>
    <col min="10244" max="10244" width="2.42578125" style="1428" customWidth="1"/>
    <col min="10245" max="10245" width="59.42578125" style="1428" customWidth="1"/>
    <col min="10246" max="10246" width="16" style="1428" customWidth="1"/>
    <col min="10247" max="10247" width="14.5703125" style="1428" customWidth="1"/>
    <col min="10248" max="10248" width="12.28515625" style="1428" customWidth="1"/>
    <col min="10249" max="10249" width="12.5703125" style="1428" customWidth="1"/>
    <col min="10250" max="10250" width="13.85546875" style="1428" customWidth="1"/>
    <col min="10251" max="10252" width="12.5703125" style="1428" customWidth="1"/>
    <col min="10253" max="10253" width="13.85546875" style="1428" customWidth="1"/>
    <col min="10254" max="10254" width="9.140625" style="1428"/>
    <col min="10255" max="10255" width="8.85546875" style="1428" customWidth="1"/>
    <col min="10256" max="10496" width="9.140625" style="1428"/>
    <col min="10497" max="10497" width="0.140625" style="1428" customWidth="1"/>
    <col min="10498" max="10498" width="1.42578125" style="1428" customWidth="1"/>
    <col min="10499" max="10499" width="2.140625" style="1428" customWidth="1"/>
    <col min="10500" max="10500" width="2.42578125" style="1428" customWidth="1"/>
    <col min="10501" max="10501" width="59.42578125" style="1428" customWidth="1"/>
    <col min="10502" max="10502" width="16" style="1428" customWidth="1"/>
    <col min="10503" max="10503" width="14.5703125" style="1428" customWidth="1"/>
    <col min="10504" max="10504" width="12.28515625" style="1428" customWidth="1"/>
    <col min="10505" max="10505" width="12.5703125" style="1428" customWidth="1"/>
    <col min="10506" max="10506" width="13.85546875" style="1428" customWidth="1"/>
    <col min="10507" max="10508" width="12.5703125" style="1428" customWidth="1"/>
    <col min="10509" max="10509" width="13.85546875" style="1428" customWidth="1"/>
    <col min="10510" max="10510" width="9.140625" style="1428"/>
    <col min="10511" max="10511" width="8.85546875" style="1428" customWidth="1"/>
    <col min="10512" max="10752" width="9.140625" style="1428"/>
    <col min="10753" max="10753" width="0.140625" style="1428" customWidth="1"/>
    <col min="10754" max="10754" width="1.42578125" style="1428" customWidth="1"/>
    <col min="10755" max="10755" width="2.140625" style="1428" customWidth="1"/>
    <col min="10756" max="10756" width="2.42578125" style="1428" customWidth="1"/>
    <col min="10757" max="10757" width="59.42578125" style="1428" customWidth="1"/>
    <col min="10758" max="10758" width="16" style="1428" customWidth="1"/>
    <col min="10759" max="10759" width="14.5703125" style="1428" customWidth="1"/>
    <col min="10760" max="10760" width="12.28515625" style="1428" customWidth="1"/>
    <col min="10761" max="10761" width="12.5703125" style="1428" customWidth="1"/>
    <col min="10762" max="10762" width="13.85546875" style="1428" customWidth="1"/>
    <col min="10763" max="10764" width="12.5703125" style="1428" customWidth="1"/>
    <col min="10765" max="10765" width="13.85546875" style="1428" customWidth="1"/>
    <col min="10766" max="10766" width="9.140625" style="1428"/>
    <col min="10767" max="10767" width="8.85546875" style="1428" customWidth="1"/>
    <col min="10768" max="11008" width="9.140625" style="1428"/>
    <col min="11009" max="11009" width="0.140625" style="1428" customWidth="1"/>
    <col min="11010" max="11010" width="1.42578125" style="1428" customWidth="1"/>
    <col min="11011" max="11011" width="2.140625" style="1428" customWidth="1"/>
    <col min="11012" max="11012" width="2.42578125" style="1428" customWidth="1"/>
    <col min="11013" max="11013" width="59.42578125" style="1428" customWidth="1"/>
    <col min="11014" max="11014" width="16" style="1428" customWidth="1"/>
    <col min="11015" max="11015" width="14.5703125" style="1428" customWidth="1"/>
    <col min="11016" max="11016" width="12.28515625" style="1428" customWidth="1"/>
    <col min="11017" max="11017" width="12.5703125" style="1428" customWidth="1"/>
    <col min="11018" max="11018" width="13.85546875" style="1428" customWidth="1"/>
    <col min="11019" max="11020" width="12.5703125" style="1428" customWidth="1"/>
    <col min="11021" max="11021" width="13.85546875" style="1428" customWidth="1"/>
    <col min="11022" max="11022" width="9.140625" style="1428"/>
    <col min="11023" max="11023" width="8.85546875" style="1428" customWidth="1"/>
    <col min="11024" max="11264" width="9.140625" style="1428"/>
    <col min="11265" max="11265" width="0.140625" style="1428" customWidth="1"/>
    <col min="11266" max="11266" width="1.42578125" style="1428" customWidth="1"/>
    <col min="11267" max="11267" width="2.140625" style="1428" customWidth="1"/>
    <col min="11268" max="11268" width="2.42578125" style="1428" customWidth="1"/>
    <col min="11269" max="11269" width="59.42578125" style="1428" customWidth="1"/>
    <col min="11270" max="11270" width="16" style="1428" customWidth="1"/>
    <col min="11271" max="11271" width="14.5703125" style="1428" customWidth="1"/>
    <col min="11272" max="11272" width="12.28515625" style="1428" customWidth="1"/>
    <col min="11273" max="11273" width="12.5703125" style="1428" customWidth="1"/>
    <col min="11274" max="11274" width="13.85546875" style="1428" customWidth="1"/>
    <col min="11275" max="11276" width="12.5703125" style="1428" customWidth="1"/>
    <col min="11277" max="11277" width="13.85546875" style="1428" customWidth="1"/>
    <col min="11278" max="11278" width="9.140625" style="1428"/>
    <col min="11279" max="11279" width="8.85546875" style="1428" customWidth="1"/>
    <col min="11280" max="11520" width="9.140625" style="1428"/>
    <col min="11521" max="11521" width="0.140625" style="1428" customWidth="1"/>
    <col min="11522" max="11522" width="1.42578125" style="1428" customWidth="1"/>
    <col min="11523" max="11523" width="2.140625" style="1428" customWidth="1"/>
    <col min="11524" max="11524" width="2.42578125" style="1428" customWidth="1"/>
    <col min="11525" max="11525" width="59.42578125" style="1428" customWidth="1"/>
    <col min="11526" max="11526" width="16" style="1428" customWidth="1"/>
    <col min="11527" max="11527" width="14.5703125" style="1428" customWidth="1"/>
    <col min="11528" max="11528" width="12.28515625" style="1428" customWidth="1"/>
    <col min="11529" max="11529" width="12.5703125" style="1428" customWidth="1"/>
    <col min="11530" max="11530" width="13.85546875" style="1428" customWidth="1"/>
    <col min="11531" max="11532" width="12.5703125" style="1428" customWidth="1"/>
    <col min="11533" max="11533" width="13.85546875" style="1428" customWidth="1"/>
    <col min="11534" max="11534" width="9.140625" style="1428"/>
    <col min="11535" max="11535" width="8.85546875" style="1428" customWidth="1"/>
    <col min="11536" max="11776" width="9.140625" style="1428"/>
    <col min="11777" max="11777" width="0.140625" style="1428" customWidth="1"/>
    <col min="11778" max="11778" width="1.42578125" style="1428" customWidth="1"/>
    <col min="11779" max="11779" width="2.140625" style="1428" customWidth="1"/>
    <col min="11780" max="11780" width="2.42578125" style="1428" customWidth="1"/>
    <col min="11781" max="11781" width="59.42578125" style="1428" customWidth="1"/>
    <col min="11782" max="11782" width="16" style="1428" customWidth="1"/>
    <col min="11783" max="11783" width="14.5703125" style="1428" customWidth="1"/>
    <col min="11784" max="11784" width="12.28515625" style="1428" customWidth="1"/>
    <col min="11785" max="11785" width="12.5703125" style="1428" customWidth="1"/>
    <col min="11786" max="11786" width="13.85546875" style="1428" customWidth="1"/>
    <col min="11787" max="11788" width="12.5703125" style="1428" customWidth="1"/>
    <col min="11789" max="11789" width="13.85546875" style="1428" customWidth="1"/>
    <col min="11790" max="11790" width="9.140625" style="1428"/>
    <col min="11791" max="11791" width="8.85546875" style="1428" customWidth="1"/>
    <col min="11792" max="12032" width="9.140625" style="1428"/>
    <col min="12033" max="12033" width="0.140625" style="1428" customWidth="1"/>
    <col min="12034" max="12034" width="1.42578125" style="1428" customWidth="1"/>
    <col min="12035" max="12035" width="2.140625" style="1428" customWidth="1"/>
    <col min="12036" max="12036" width="2.42578125" style="1428" customWidth="1"/>
    <col min="12037" max="12037" width="59.42578125" style="1428" customWidth="1"/>
    <col min="12038" max="12038" width="16" style="1428" customWidth="1"/>
    <col min="12039" max="12039" width="14.5703125" style="1428" customWidth="1"/>
    <col min="12040" max="12040" width="12.28515625" style="1428" customWidth="1"/>
    <col min="12041" max="12041" width="12.5703125" style="1428" customWidth="1"/>
    <col min="12042" max="12042" width="13.85546875" style="1428" customWidth="1"/>
    <col min="12043" max="12044" width="12.5703125" style="1428" customWidth="1"/>
    <col min="12045" max="12045" width="13.85546875" style="1428" customWidth="1"/>
    <col min="12046" max="12046" width="9.140625" style="1428"/>
    <col min="12047" max="12047" width="8.85546875" style="1428" customWidth="1"/>
    <col min="12048" max="12288" width="9.140625" style="1428"/>
    <col min="12289" max="12289" width="0.140625" style="1428" customWidth="1"/>
    <col min="12290" max="12290" width="1.42578125" style="1428" customWidth="1"/>
    <col min="12291" max="12291" width="2.140625" style="1428" customWidth="1"/>
    <col min="12292" max="12292" width="2.42578125" style="1428" customWidth="1"/>
    <col min="12293" max="12293" width="59.42578125" style="1428" customWidth="1"/>
    <col min="12294" max="12294" width="16" style="1428" customWidth="1"/>
    <col min="12295" max="12295" width="14.5703125" style="1428" customWidth="1"/>
    <col min="12296" max="12296" width="12.28515625" style="1428" customWidth="1"/>
    <col min="12297" max="12297" width="12.5703125" style="1428" customWidth="1"/>
    <col min="12298" max="12298" width="13.85546875" style="1428" customWidth="1"/>
    <col min="12299" max="12300" width="12.5703125" style="1428" customWidth="1"/>
    <col min="12301" max="12301" width="13.85546875" style="1428" customWidth="1"/>
    <col min="12302" max="12302" width="9.140625" style="1428"/>
    <col min="12303" max="12303" width="8.85546875" style="1428" customWidth="1"/>
    <col min="12304" max="12544" width="9.140625" style="1428"/>
    <col min="12545" max="12545" width="0.140625" style="1428" customWidth="1"/>
    <col min="12546" max="12546" width="1.42578125" style="1428" customWidth="1"/>
    <col min="12547" max="12547" width="2.140625" style="1428" customWidth="1"/>
    <col min="12548" max="12548" width="2.42578125" style="1428" customWidth="1"/>
    <col min="12549" max="12549" width="59.42578125" style="1428" customWidth="1"/>
    <col min="12550" max="12550" width="16" style="1428" customWidth="1"/>
    <col min="12551" max="12551" width="14.5703125" style="1428" customWidth="1"/>
    <col min="12552" max="12552" width="12.28515625" style="1428" customWidth="1"/>
    <col min="12553" max="12553" width="12.5703125" style="1428" customWidth="1"/>
    <col min="12554" max="12554" width="13.85546875" style="1428" customWidth="1"/>
    <col min="12555" max="12556" width="12.5703125" style="1428" customWidth="1"/>
    <col min="12557" max="12557" width="13.85546875" style="1428" customWidth="1"/>
    <col min="12558" max="12558" width="9.140625" style="1428"/>
    <col min="12559" max="12559" width="8.85546875" style="1428" customWidth="1"/>
    <col min="12560" max="12800" width="9.140625" style="1428"/>
    <col min="12801" max="12801" width="0.140625" style="1428" customWidth="1"/>
    <col min="12802" max="12802" width="1.42578125" style="1428" customWidth="1"/>
    <col min="12803" max="12803" width="2.140625" style="1428" customWidth="1"/>
    <col min="12804" max="12804" width="2.42578125" style="1428" customWidth="1"/>
    <col min="12805" max="12805" width="59.42578125" style="1428" customWidth="1"/>
    <col min="12806" max="12806" width="16" style="1428" customWidth="1"/>
    <col min="12807" max="12807" width="14.5703125" style="1428" customWidth="1"/>
    <col min="12808" max="12808" width="12.28515625" style="1428" customWidth="1"/>
    <col min="12809" max="12809" width="12.5703125" style="1428" customWidth="1"/>
    <col min="12810" max="12810" width="13.85546875" style="1428" customWidth="1"/>
    <col min="12811" max="12812" width="12.5703125" style="1428" customWidth="1"/>
    <col min="12813" max="12813" width="13.85546875" style="1428" customWidth="1"/>
    <col min="12814" max="12814" width="9.140625" style="1428"/>
    <col min="12815" max="12815" width="8.85546875" style="1428" customWidth="1"/>
    <col min="12816" max="13056" width="9.140625" style="1428"/>
    <col min="13057" max="13057" width="0.140625" style="1428" customWidth="1"/>
    <col min="13058" max="13058" width="1.42578125" style="1428" customWidth="1"/>
    <col min="13059" max="13059" width="2.140625" style="1428" customWidth="1"/>
    <col min="13060" max="13060" width="2.42578125" style="1428" customWidth="1"/>
    <col min="13061" max="13061" width="59.42578125" style="1428" customWidth="1"/>
    <col min="13062" max="13062" width="16" style="1428" customWidth="1"/>
    <col min="13063" max="13063" width="14.5703125" style="1428" customWidth="1"/>
    <col min="13064" max="13064" width="12.28515625" style="1428" customWidth="1"/>
    <col min="13065" max="13065" width="12.5703125" style="1428" customWidth="1"/>
    <col min="13066" max="13066" width="13.85546875" style="1428" customWidth="1"/>
    <col min="13067" max="13068" width="12.5703125" style="1428" customWidth="1"/>
    <col min="13069" max="13069" width="13.85546875" style="1428" customWidth="1"/>
    <col min="13070" max="13070" width="9.140625" style="1428"/>
    <col min="13071" max="13071" width="8.85546875" style="1428" customWidth="1"/>
    <col min="13072" max="13312" width="9.140625" style="1428"/>
    <col min="13313" max="13313" width="0.140625" style="1428" customWidth="1"/>
    <col min="13314" max="13314" width="1.42578125" style="1428" customWidth="1"/>
    <col min="13315" max="13315" width="2.140625" style="1428" customWidth="1"/>
    <col min="13316" max="13316" width="2.42578125" style="1428" customWidth="1"/>
    <col min="13317" max="13317" width="59.42578125" style="1428" customWidth="1"/>
    <col min="13318" max="13318" width="16" style="1428" customWidth="1"/>
    <col min="13319" max="13319" width="14.5703125" style="1428" customWidth="1"/>
    <col min="13320" max="13320" width="12.28515625" style="1428" customWidth="1"/>
    <col min="13321" max="13321" width="12.5703125" style="1428" customWidth="1"/>
    <col min="13322" max="13322" width="13.85546875" style="1428" customWidth="1"/>
    <col min="13323" max="13324" width="12.5703125" style="1428" customWidth="1"/>
    <col min="13325" max="13325" width="13.85546875" style="1428" customWidth="1"/>
    <col min="13326" max="13326" width="9.140625" style="1428"/>
    <col min="13327" max="13327" width="8.85546875" style="1428" customWidth="1"/>
    <col min="13328" max="13568" width="9.140625" style="1428"/>
    <col min="13569" max="13569" width="0.140625" style="1428" customWidth="1"/>
    <col min="13570" max="13570" width="1.42578125" style="1428" customWidth="1"/>
    <col min="13571" max="13571" width="2.140625" style="1428" customWidth="1"/>
    <col min="13572" max="13572" width="2.42578125" style="1428" customWidth="1"/>
    <col min="13573" max="13573" width="59.42578125" style="1428" customWidth="1"/>
    <col min="13574" max="13574" width="16" style="1428" customWidth="1"/>
    <col min="13575" max="13575" width="14.5703125" style="1428" customWidth="1"/>
    <col min="13576" max="13576" width="12.28515625" style="1428" customWidth="1"/>
    <col min="13577" max="13577" width="12.5703125" style="1428" customWidth="1"/>
    <col min="13578" max="13578" width="13.85546875" style="1428" customWidth="1"/>
    <col min="13579" max="13580" width="12.5703125" style="1428" customWidth="1"/>
    <col min="13581" max="13581" width="13.85546875" style="1428" customWidth="1"/>
    <col min="13582" max="13582" width="9.140625" style="1428"/>
    <col min="13583" max="13583" width="8.85546875" style="1428" customWidth="1"/>
    <col min="13584" max="13824" width="9.140625" style="1428"/>
    <col min="13825" max="13825" width="0.140625" style="1428" customWidth="1"/>
    <col min="13826" max="13826" width="1.42578125" style="1428" customWidth="1"/>
    <col min="13827" max="13827" width="2.140625" style="1428" customWidth="1"/>
    <col min="13828" max="13828" width="2.42578125" style="1428" customWidth="1"/>
    <col min="13829" max="13829" width="59.42578125" style="1428" customWidth="1"/>
    <col min="13830" max="13830" width="16" style="1428" customWidth="1"/>
    <col min="13831" max="13831" width="14.5703125" style="1428" customWidth="1"/>
    <col min="13832" max="13832" width="12.28515625" style="1428" customWidth="1"/>
    <col min="13833" max="13833" width="12.5703125" style="1428" customWidth="1"/>
    <col min="13834" max="13834" width="13.85546875" style="1428" customWidth="1"/>
    <col min="13835" max="13836" width="12.5703125" style="1428" customWidth="1"/>
    <col min="13837" max="13837" width="13.85546875" style="1428" customWidth="1"/>
    <col min="13838" max="13838" width="9.140625" style="1428"/>
    <col min="13839" max="13839" width="8.85546875" style="1428" customWidth="1"/>
    <col min="13840" max="14080" width="9.140625" style="1428"/>
    <col min="14081" max="14081" width="0.140625" style="1428" customWidth="1"/>
    <col min="14082" max="14082" width="1.42578125" style="1428" customWidth="1"/>
    <col min="14083" max="14083" width="2.140625" style="1428" customWidth="1"/>
    <col min="14084" max="14084" width="2.42578125" style="1428" customWidth="1"/>
    <col min="14085" max="14085" width="59.42578125" style="1428" customWidth="1"/>
    <col min="14086" max="14086" width="16" style="1428" customWidth="1"/>
    <col min="14087" max="14087" width="14.5703125" style="1428" customWidth="1"/>
    <col min="14088" max="14088" width="12.28515625" style="1428" customWidth="1"/>
    <col min="14089" max="14089" width="12.5703125" style="1428" customWidth="1"/>
    <col min="14090" max="14090" width="13.85546875" style="1428" customWidth="1"/>
    <col min="14091" max="14092" width="12.5703125" style="1428" customWidth="1"/>
    <col min="14093" max="14093" width="13.85546875" style="1428" customWidth="1"/>
    <col min="14094" max="14094" width="9.140625" style="1428"/>
    <col min="14095" max="14095" width="8.85546875" style="1428" customWidth="1"/>
    <col min="14096" max="14336" width="9.140625" style="1428"/>
    <col min="14337" max="14337" width="0.140625" style="1428" customWidth="1"/>
    <col min="14338" max="14338" width="1.42578125" style="1428" customWidth="1"/>
    <col min="14339" max="14339" width="2.140625" style="1428" customWidth="1"/>
    <col min="14340" max="14340" width="2.42578125" style="1428" customWidth="1"/>
    <col min="14341" max="14341" width="59.42578125" style="1428" customWidth="1"/>
    <col min="14342" max="14342" width="16" style="1428" customWidth="1"/>
    <col min="14343" max="14343" width="14.5703125" style="1428" customWidth="1"/>
    <col min="14344" max="14344" width="12.28515625" style="1428" customWidth="1"/>
    <col min="14345" max="14345" width="12.5703125" style="1428" customWidth="1"/>
    <col min="14346" max="14346" width="13.85546875" style="1428" customWidth="1"/>
    <col min="14347" max="14348" width="12.5703125" style="1428" customWidth="1"/>
    <col min="14349" max="14349" width="13.85546875" style="1428" customWidth="1"/>
    <col min="14350" max="14350" width="9.140625" style="1428"/>
    <col min="14351" max="14351" width="8.85546875" style="1428" customWidth="1"/>
    <col min="14352" max="14592" width="9.140625" style="1428"/>
    <col min="14593" max="14593" width="0.140625" style="1428" customWidth="1"/>
    <col min="14594" max="14594" width="1.42578125" style="1428" customWidth="1"/>
    <col min="14595" max="14595" width="2.140625" style="1428" customWidth="1"/>
    <col min="14596" max="14596" width="2.42578125" style="1428" customWidth="1"/>
    <col min="14597" max="14597" width="59.42578125" style="1428" customWidth="1"/>
    <col min="14598" max="14598" width="16" style="1428" customWidth="1"/>
    <col min="14599" max="14599" width="14.5703125" style="1428" customWidth="1"/>
    <col min="14600" max="14600" width="12.28515625" style="1428" customWidth="1"/>
    <col min="14601" max="14601" width="12.5703125" style="1428" customWidth="1"/>
    <col min="14602" max="14602" width="13.85546875" style="1428" customWidth="1"/>
    <col min="14603" max="14604" width="12.5703125" style="1428" customWidth="1"/>
    <col min="14605" max="14605" width="13.85546875" style="1428" customWidth="1"/>
    <col min="14606" max="14606" width="9.140625" style="1428"/>
    <col min="14607" max="14607" width="8.85546875" style="1428" customWidth="1"/>
    <col min="14608" max="14848" width="9.140625" style="1428"/>
    <col min="14849" max="14849" width="0.140625" style="1428" customWidth="1"/>
    <col min="14850" max="14850" width="1.42578125" style="1428" customWidth="1"/>
    <col min="14851" max="14851" width="2.140625" style="1428" customWidth="1"/>
    <col min="14852" max="14852" width="2.42578125" style="1428" customWidth="1"/>
    <col min="14853" max="14853" width="59.42578125" style="1428" customWidth="1"/>
    <col min="14854" max="14854" width="16" style="1428" customWidth="1"/>
    <col min="14855" max="14855" width="14.5703125" style="1428" customWidth="1"/>
    <col min="14856" max="14856" width="12.28515625" style="1428" customWidth="1"/>
    <col min="14857" max="14857" width="12.5703125" style="1428" customWidth="1"/>
    <col min="14858" max="14858" width="13.85546875" style="1428" customWidth="1"/>
    <col min="14859" max="14860" width="12.5703125" style="1428" customWidth="1"/>
    <col min="14861" max="14861" width="13.85546875" style="1428" customWidth="1"/>
    <col min="14862" max="14862" width="9.140625" style="1428"/>
    <col min="14863" max="14863" width="8.85546875" style="1428" customWidth="1"/>
    <col min="14864" max="15104" width="9.140625" style="1428"/>
    <col min="15105" max="15105" width="0.140625" style="1428" customWidth="1"/>
    <col min="15106" max="15106" width="1.42578125" style="1428" customWidth="1"/>
    <col min="15107" max="15107" width="2.140625" style="1428" customWidth="1"/>
    <col min="15108" max="15108" width="2.42578125" style="1428" customWidth="1"/>
    <col min="15109" max="15109" width="59.42578125" style="1428" customWidth="1"/>
    <col min="15110" max="15110" width="16" style="1428" customWidth="1"/>
    <col min="15111" max="15111" width="14.5703125" style="1428" customWidth="1"/>
    <col min="15112" max="15112" width="12.28515625" style="1428" customWidth="1"/>
    <col min="15113" max="15113" width="12.5703125" style="1428" customWidth="1"/>
    <col min="15114" max="15114" width="13.85546875" style="1428" customWidth="1"/>
    <col min="15115" max="15116" width="12.5703125" style="1428" customWidth="1"/>
    <col min="15117" max="15117" width="13.85546875" style="1428" customWidth="1"/>
    <col min="15118" max="15118" width="9.140625" style="1428"/>
    <col min="15119" max="15119" width="8.85546875" style="1428" customWidth="1"/>
    <col min="15120" max="15360" width="9.140625" style="1428"/>
    <col min="15361" max="15361" width="0.140625" style="1428" customWidth="1"/>
    <col min="15362" max="15362" width="1.42578125" style="1428" customWidth="1"/>
    <col min="15363" max="15363" width="2.140625" style="1428" customWidth="1"/>
    <col min="15364" max="15364" width="2.42578125" style="1428" customWidth="1"/>
    <col min="15365" max="15365" width="59.42578125" style="1428" customWidth="1"/>
    <col min="15366" max="15366" width="16" style="1428" customWidth="1"/>
    <col min="15367" max="15367" width="14.5703125" style="1428" customWidth="1"/>
    <col min="15368" max="15368" width="12.28515625" style="1428" customWidth="1"/>
    <col min="15369" max="15369" width="12.5703125" style="1428" customWidth="1"/>
    <col min="15370" max="15370" width="13.85546875" style="1428" customWidth="1"/>
    <col min="15371" max="15372" width="12.5703125" style="1428" customWidth="1"/>
    <col min="15373" max="15373" width="13.85546875" style="1428" customWidth="1"/>
    <col min="15374" max="15374" width="9.140625" style="1428"/>
    <col min="15375" max="15375" width="8.85546875" style="1428" customWidth="1"/>
    <col min="15376" max="15616" width="9.140625" style="1428"/>
    <col min="15617" max="15617" width="0.140625" style="1428" customWidth="1"/>
    <col min="15618" max="15618" width="1.42578125" style="1428" customWidth="1"/>
    <col min="15619" max="15619" width="2.140625" style="1428" customWidth="1"/>
    <col min="15620" max="15620" width="2.42578125" style="1428" customWidth="1"/>
    <col min="15621" max="15621" width="59.42578125" style="1428" customWidth="1"/>
    <col min="15622" max="15622" width="16" style="1428" customWidth="1"/>
    <col min="15623" max="15623" width="14.5703125" style="1428" customWidth="1"/>
    <col min="15624" max="15624" width="12.28515625" style="1428" customWidth="1"/>
    <col min="15625" max="15625" width="12.5703125" style="1428" customWidth="1"/>
    <col min="15626" max="15626" width="13.85546875" style="1428" customWidth="1"/>
    <col min="15627" max="15628" width="12.5703125" style="1428" customWidth="1"/>
    <col min="15629" max="15629" width="13.85546875" style="1428" customWidth="1"/>
    <col min="15630" max="15630" width="9.140625" style="1428"/>
    <col min="15631" max="15631" width="8.85546875" style="1428" customWidth="1"/>
    <col min="15632" max="15872" width="9.140625" style="1428"/>
    <col min="15873" max="15873" width="0.140625" style="1428" customWidth="1"/>
    <col min="15874" max="15874" width="1.42578125" style="1428" customWidth="1"/>
    <col min="15875" max="15875" width="2.140625" style="1428" customWidth="1"/>
    <col min="15876" max="15876" width="2.42578125" style="1428" customWidth="1"/>
    <col min="15877" max="15877" width="59.42578125" style="1428" customWidth="1"/>
    <col min="15878" max="15878" width="16" style="1428" customWidth="1"/>
    <col min="15879" max="15879" width="14.5703125" style="1428" customWidth="1"/>
    <col min="15880" max="15880" width="12.28515625" style="1428" customWidth="1"/>
    <col min="15881" max="15881" width="12.5703125" style="1428" customWidth="1"/>
    <col min="15882" max="15882" width="13.85546875" style="1428" customWidth="1"/>
    <col min="15883" max="15884" width="12.5703125" style="1428" customWidth="1"/>
    <col min="15885" max="15885" width="13.85546875" style="1428" customWidth="1"/>
    <col min="15886" max="15886" width="9.140625" style="1428"/>
    <col min="15887" max="15887" width="8.85546875" style="1428" customWidth="1"/>
    <col min="15888" max="16128" width="9.140625" style="1428"/>
    <col min="16129" max="16129" width="0.140625" style="1428" customWidth="1"/>
    <col min="16130" max="16130" width="1.42578125" style="1428" customWidth="1"/>
    <col min="16131" max="16131" width="2.140625" style="1428" customWidth="1"/>
    <col min="16132" max="16132" width="2.42578125" style="1428" customWidth="1"/>
    <col min="16133" max="16133" width="59.42578125" style="1428" customWidth="1"/>
    <col min="16134" max="16134" width="16" style="1428" customWidth="1"/>
    <col min="16135" max="16135" width="14.5703125" style="1428" customWidth="1"/>
    <col min="16136" max="16136" width="12.28515625" style="1428" customWidth="1"/>
    <col min="16137" max="16137" width="12.5703125" style="1428" customWidth="1"/>
    <col min="16138" max="16138" width="13.85546875" style="1428" customWidth="1"/>
    <col min="16139" max="16140" width="12.5703125" style="1428" customWidth="1"/>
    <col min="16141" max="16141" width="13.85546875" style="1428" customWidth="1"/>
    <col min="16142" max="16142" width="9.140625" style="1428"/>
    <col min="16143" max="16143" width="8.85546875" style="1428" customWidth="1"/>
    <col min="16144" max="16384" width="9.140625" style="1428"/>
  </cols>
  <sheetData>
    <row r="1" spans="1:40">
      <c r="M1" s="1430" t="s">
        <v>702</v>
      </c>
    </row>
    <row r="3" spans="1:40" ht="18" customHeight="1">
      <c r="A3" s="1179" t="s">
        <v>983</v>
      </c>
      <c r="B3" s="1179"/>
      <c r="C3" s="1179"/>
      <c r="D3" s="1179"/>
      <c r="E3" s="1179"/>
      <c r="F3" s="1179"/>
      <c r="G3" s="1179"/>
      <c r="H3" s="1179"/>
      <c r="I3" s="1179"/>
      <c r="J3" s="1179"/>
      <c r="K3" s="1179"/>
      <c r="L3" s="1179"/>
      <c r="M3" s="1179"/>
      <c r="N3" s="1431"/>
      <c r="O3" s="1431"/>
      <c r="P3" s="1431"/>
    </row>
    <row r="4" spans="1:40" ht="12.75" customHeight="1">
      <c r="A4" s="1097"/>
      <c r="B4" s="1097"/>
      <c r="C4" s="1097"/>
      <c r="D4" s="1097"/>
      <c r="E4" s="1097"/>
      <c r="F4" s="1097"/>
      <c r="G4" s="1097"/>
      <c r="H4" s="1097"/>
      <c r="I4" s="1097"/>
      <c r="J4" s="1097"/>
      <c r="K4" s="1097"/>
      <c r="L4" s="1097"/>
      <c r="M4" s="1097"/>
      <c r="N4" s="1431"/>
      <c r="O4" s="1431"/>
      <c r="P4" s="1431"/>
    </row>
    <row r="5" spans="1:40" ht="13.5" thickBot="1">
      <c r="J5" s="1428"/>
      <c r="K5" s="1428"/>
      <c r="L5" s="1663" t="s">
        <v>37</v>
      </c>
      <c r="M5" s="1663"/>
    </row>
    <row r="6" spans="1:40" ht="13.5" thickBot="1">
      <c r="A6" s="1432"/>
      <c r="B6" s="1433" t="s">
        <v>703</v>
      </c>
      <c r="C6" s="1433"/>
      <c r="D6" s="1433"/>
      <c r="E6" s="1434"/>
      <c r="F6" s="1435">
        <v>40178</v>
      </c>
      <c r="G6" s="1436"/>
      <c r="H6" s="1436"/>
      <c r="I6" s="1437"/>
      <c r="J6" s="1438">
        <v>40543</v>
      </c>
      <c r="K6" s="1436"/>
      <c r="L6" s="1436"/>
      <c r="M6" s="1437"/>
    </row>
    <row r="7" spans="1:40" ht="44.25" customHeight="1" thickBot="1">
      <c r="A7" s="1439"/>
      <c r="B7" s="1440"/>
      <c r="C7" s="1440"/>
      <c r="D7" s="1440"/>
      <c r="E7" s="1441"/>
      <c r="F7" s="1442" t="s">
        <v>40</v>
      </c>
      <c r="G7" s="1442" t="s">
        <v>41</v>
      </c>
      <c r="H7" s="1443" t="s">
        <v>42</v>
      </c>
      <c r="I7" s="1432" t="s">
        <v>43</v>
      </c>
      <c r="J7" s="1442" t="s">
        <v>40</v>
      </c>
      <c r="K7" s="1442" t="s">
        <v>41</v>
      </c>
      <c r="L7" s="1443" t="s">
        <v>42</v>
      </c>
      <c r="M7" s="1432" t="s">
        <v>43</v>
      </c>
    </row>
    <row r="8" spans="1:40" s="1451" customFormat="1" ht="12.75" customHeight="1" thickBot="1">
      <c r="A8" s="1444"/>
      <c r="B8" s="1445" t="s">
        <v>704</v>
      </c>
      <c r="C8" s="1445"/>
      <c r="D8" s="1445"/>
      <c r="E8" s="1446"/>
      <c r="F8" s="1447">
        <v>21664.047999999999</v>
      </c>
      <c r="G8" s="1447">
        <v>9245.1332450000154</v>
      </c>
      <c r="H8" s="1448">
        <v>1314.6715400000019</v>
      </c>
      <c r="I8" s="1449">
        <v>32223.852785000017</v>
      </c>
      <c r="J8" s="1447">
        <v>23721.077000000001</v>
      </c>
      <c r="K8" s="1447">
        <v>9727.0299899999864</v>
      </c>
      <c r="L8" s="1448">
        <v>1225.598</v>
      </c>
      <c r="M8" s="1449">
        <v>34673.704989999984</v>
      </c>
      <c r="N8" s="1450"/>
      <c r="O8" s="1450"/>
      <c r="P8" s="1450"/>
      <c r="Q8" s="1450"/>
      <c r="R8" s="1450"/>
      <c r="S8" s="1450"/>
      <c r="T8" s="1450"/>
      <c r="U8" s="1450"/>
      <c r="V8" s="1450"/>
      <c r="W8" s="1450"/>
      <c r="X8" s="1450"/>
      <c r="Y8" s="1450"/>
      <c r="Z8" s="1450"/>
      <c r="AA8" s="1450"/>
      <c r="AB8" s="1450"/>
      <c r="AC8" s="1450"/>
      <c r="AD8" s="1450"/>
      <c r="AE8" s="1450"/>
      <c r="AF8" s="1450"/>
      <c r="AG8" s="1450"/>
      <c r="AH8" s="1450"/>
      <c r="AI8" s="1450"/>
      <c r="AJ8" s="1450"/>
      <c r="AK8" s="1450"/>
      <c r="AL8" s="1450"/>
      <c r="AM8" s="1450"/>
      <c r="AN8" s="1450"/>
    </row>
    <row r="9" spans="1:40" ht="12.75" customHeight="1">
      <c r="A9" s="1452"/>
      <c r="B9" s="1453" t="s">
        <v>705</v>
      </c>
      <c r="C9" s="1454"/>
      <c r="D9" s="1454"/>
      <c r="E9" s="1454"/>
      <c r="F9" s="1455">
        <v>11629.575999999999</v>
      </c>
      <c r="G9" s="1455">
        <v>4498.943852000014</v>
      </c>
      <c r="H9" s="1456">
        <v>979.88337000000195</v>
      </c>
      <c r="I9" s="1457">
        <v>17108.403222000015</v>
      </c>
      <c r="J9" s="1455">
        <v>12597.641</v>
      </c>
      <c r="K9" s="1455">
        <v>4974.3055799999875</v>
      </c>
      <c r="L9" s="1456">
        <v>927.30700000000002</v>
      </c>
      <c r="M9" s="1457">
        <v>18499.253579999986</v>
      </c>
    </row>
    <row r="10" spans="1:40" ht="12.75" customHeight="1">
      <c r="A10" s="1452"/>
      <c r="B10" s="1453" t="s">
        <v>706</v>
      </c>
      <c r="C10" s="1454"/>
      <c r="D10" s="1454"/>
      <c r="E10" s="1454"/>
      <c r="F10" s="1458">
        <v>1767.058</v>
      </c>
      <c r="G10" s="1458">
        <v>831.69746400000099</v>
      </c>
      <c r="H10" s="1459">
        <v>94.168540000000007</v>
      </c>
      <c r="I10" s="1460">
        <v>2692.9240040000013</v>
      </c>
      <c r="J10" s="1458">
        <v>2081.2890000000002</v>
      </c>
      <c r="K10" s="1458">
        <v>792.37888999999961</v>
      </c>
      <c r="L10" s="1459">
        <v>111.973</v>
      </c>
      <c r="M10" s="1460">
        <v>2985.6408899999997</v>
      </c>
    </row>
    <row r="11" spans="1:40" ht="12.75" customHeight="1">
      <c r="A11" s="1452"/>
      <c r="B11" s="1453" t="s">
        <v>707</v>
      </c>
      <c r="C11" s="1454"/>
      <c r="D11" s="1454"/>
      <c r="E11" s="1454"/>
      <c r="F11" s="1458">
        <v>0.19900000000000001</v>
      </c>
      <c r="G11" s="1458">
        <v>0.55066499999999996</v>
      </c>
      <c r="H11" s="1459">
        <v>0.25538</v>
      </c>
      <c r="I11" s="1460">
        <v>1.005045</v>
      </c>
      <c r="J11" s="1458">
        <v>0.19900000000000001</v>
      </c>
      <c r="K11" s="1458">
        <v>0.51366999999999996</v>
      </c>
      <c r="L11" s="1459">
        <v>0</v>
      </c>
      <c r="M11" s="1460">
        <v>0.71266999999999991</v>
      </c>
    </row>
    <row r="12" spans="1:40" ht="12.75" customHeight="1">
      <c r="A12" s="1452"/>
      <c r="B12" s="1453" t="s">
        <v>708</v>
      </c>
      <c r="C12" s="1454"/>
      <c r="D12" s="1454"/>
      <c r="E12" s="1454"/>
      <c r="F12" s="1458">
        <v>10.178000000000001</v>
      </c>
      <c r="G12" s="1458">
        <v>17.118109</v>
      </c>
      <c r="H12" s="1459">
        <v>1.3625099999999999</v>
      </c>
      <c r="I12" s="1460">
        <v>28.658618999999998</v>
      </c>
      <c r="J12" s="1458">
        <v>6.7720000000000002</v>
      </c>
      <c r="K12" s="1458">
        <v>10.37374</v>
      </c>
      <c r="L12" s="1459">
        <v>0.65100000000000002</v>
      </c>
      <c r="M12" s="1460">
        <v>17.796739999999996</v>
      </c>
    </row>
    <row r="13" spans="1:40" ht="15.75" customHeight="1" thickBot="1">
      <c r="A13" s="1461"/>
      <c r="B13" s="1453" t="s">
        <v>709</v>
      </c>
      <c r="C13" s="1454"/>
      <c r="D13" s="1454"/>
      <c r="E13" s="1454"/>
      <c r="F13" s="1462">
        <v>8257.0370000000003</v>
      </c>
      <c r="G13" s="1462">
        <v>3896.823155</v>
      </c>
      <c r="H13" s="1463">
        <v>239.00173999999998</v>
      </c>
      <c r="I13" s="1464">
        <v>12392.861895000002</v>
      </c>
      <c r="J13" s="1462">
        <v>9035.1759999999995</v>
      </c>
      <c r="K13" s="1462">
        <v>3949.45811</v>
      </c>
      <c r="L13" s="1463">
        <v>185.667</v>
      </c>
      <c r="M13" s="1464">
        <v>13170.301109999999</v>
      </c>
    </row>
    <row r="14" spans="1:40" s="1451" customFormat="1" ht="12.75" customHeight="1" thickBot="1">
      <c r="A14" s="1465"/>
      <c r="B14" s="1466" t="s">
        <v>710</v>
      </c>
      <c r="C14" s="1466"/>
      <c r="D14" s="1466"/>
      <c r="E14" s="1467"/>
      <c r="F14" s="1468">
        <v>582.36500000000001</v>
      </c>
      <c r="G14" s="1468">
        <v>568.42899999999997</v>
      </c>
      <c r="H14" s="1469">
        <v>0</v>
      </c>
      <c r="I14" s="1470">
        <v>1150.7940000000001</v>
      </c>
      <c r="J14" s="1468">
        <v>445.964</v>
      </c>
      <c r="K14" s="1468">
        <v>184.08500000000001</v>
      </c>
      <c r="L14" s="1469">
        <v>0</v>
      </c>
      <c r="M14" s="1470">
        <v>630.04899999999998</v>
      </c>
      <c r="N14" s="1450"/>
      <c r="O14" s="1450"/>
      <c r="P14" s="1450"/>
      <c r="Q14" s="1450"/>
      <c r="R14" s="1450"/>
      <c r="S14" s="1450"/>
      <c r="T14" s="1450"/>
      <c r="U14" s="1450"/>
      <c r="V14" s="1450"/>
      <c r="W14" s="1450"/>
      <c r="X14" s="1450"/>
      <c r="Y14" s="1450"/>
      <c r="Z14" s="1450"/>
      <c r="AA14" s="1450"/>
      <c r="AB14" s="1450"/>
      <c r="AC14" s="1450"/>
      <c r="AD14" s="1450"/>
      <c r="AE14" s="1450"/>
      <c r="AF14" s="1450"/>
      <c r="AG14" s="1450"/>
      <c r="AH14" s="1450"/>
      <c r="AI14" s="1450"/>
      <c r="AJ14" s="1450"/>
      <c r="AK14" s="1450"/>
      <c r="AL14" s="1450"/>
      <c r="AM14" s="1450"/>
      <c r="AN14" s="1450"/>
    </row>
    <row r="15" spans="1:40" ht="27" customHeight="1">
      <c r="A15" s="1452"/>
      <c r="B15" s="1453" t="s">
        <v>711</v>
      </c>
      <c r="C15" s="1454"/>
      <c r="D15" s="1454"/>
      <c r="E15" s="1454"/>
      <c r="F15" s="1455">
        <v>307.86900000000003</v>
      </c>
      <c r="G15" s="1455">
        <v>118.93300000000001</v>
      </c>
      <c r="H15" s="1456">
        <v>0</v>
      </c>
      <c r="I15" s="1457">
        <v>426.80200000000002</v>
      </c>
      <c r="J15" s="1455">
        <v>121.51900000000001</v>
      </c>
      <c r="K15" s="1455">
        <v>8.4589999999999996</v>
      </c>
      <c r="L15" s="1456">
        <v>0</v>
      </c>
      <c r="M15" s="1457">
        <v>129.97800000000001</v>
      </c>
    </row>
    <row r="16" spans="1:40" ht="27" customHeight="1">
      <c r="A16" s="1452"/>
      <c r="B16" s="1453" t="s">
        <v>712</v>
      </c>
      <c r="C16" s="1454"/>
      <c r="D16" s="1454"/>
      <c r="E16" s="1454"/>
      <c r="F16" s="1458">
        <v>89.736000000000004</v>
      </c>
      <c r="G16" s="1458">
        <v>325.37900000000002</v>
      </c>
      <c r="H16" s="1459">
        <v>0</v>
      </c>
      <c r="I16" s="1460">
        <v>415.11500000000001</v>
      </c>
      <c r="J16" s="1458">
        <v>78.27</v>
      </c>
      <c r="K16" s="1458">
        <v>175.626</v>
      </c>
      <c r="L16" s="1459">
        <v>0</v>
      </c>
      <c r="M16" s="1460">
        <v>253.89599999999999</v>
      </c>
    </row>
    <row r="17" spans="1:40" ht="27" customHeight="1" thickBot="1">
      <c r="A17" s="1452"/>
      <c r="B17" s="1453" t="s">
        <v>713</v>
      </c>
      <c r="C17" s="1454"/>
      <c r="D17" s="1454"/>
      <c r="E17" s="1454"/>
      <c r="F17" s="1462">
        <v>184.76</v>
      </c>
      <c r="G17" s="1462">
        <v>124.117</v>
      </c>
      <c r="H17" s="1463">
        <v>0</v>
      </c>
      <c r="I17" s="1464">
        <v>308.87700000000001</v>
      </c>
      <c r="J17" s="1462">
        <v>246.17500000000001</v>
      </c>
      <c r="K17" s="1462">
        <v>0</v>
      </c>
      <c r="L17" s="1463">
        <v>0</v>
      </c>
      <c r="M17" s="1464">
        <v>246.17500000000001</v>
      </c>
    </row>
    <row r="18" spans="1:40" s="1451" customFormat="1" ht="27.75" customHeight="1" thickBot="1">
      <c r="A18" s="1465"/>
      <c r="B18" s="1466" t="s">
        <v>714</v>
      </c>
      <c r="C18" s="1466"/>
      <c r="D18" s="1466"/>
      <c r="E18" s="1467"/>
      <c r="F18" s="1468">
        <v>14.612</v>
      </c>
      <c r="G18" s="1468">
        <v>0</v>
      </c>
      <c r="H18" s="1469">
        <v>0</v>
      </c>
      <c r="I18" s="1470">
        <v>14.612</v>
      </c>
      <c r="J18" s="1468">
        <v>2.5960000000000001</v>
      </c>
      <c r="K18" s="1468">
        <v>0</v>
      </c>
      <c r="L18" s="1469">
        <v>0</v>
      </c>
      <c r="M18" s="1470">
        <v>2.5960000000000001</v>
      </c>
      <c r="N18" s="1450"/>
      <c r="O18" s="1450"/>
      <c r="P18" s="1450"/>
      <c r="Q18" s="1450"/>
      <c r="R18" s="1450"/>
      <c r="S18" s="1450"/>
      <c r="T18" s="1450"/>
      <c r="U18" s="1450"/>
      <c r="V18" s="1450"/>
      <c r="W18" s="1450"/>
      <c r="X18" s="1450"/>
      <c r="Y18" s="1450"/>
      <c r="Z18" s="1450"/>
      <c r="AA18" s="1450"/>
      <c r="AB18" s="1450"/>
      <c r="AC18" s="1450"/>
      <c r="AD18" s="1450"/>
      <c r="AE18" s="1450"/>
      <c r="AF18" s="1450"/>
      <c r="AG18" s="1450"/>
      <c r="AH18" s="1450"/>
      <c r="AI18" s="1450"/>
      <c r="AJ18" s="1450"/>
      <c r="AK18" s="1450"/>
      <c r="AL18" s="1450"/>
      <c r="AM18" s="1450"/>
      <c r="AN18" s="1450"/>
    </row>
    <row r="19" spans="1:40" ht="27" customHeight="1" thickBot="1">
      <c r="A19" s="1471"/>
      <c r="B19" s="1453" t="s">
        <v>715</v>
      </c>
      <c r="C19" s="1454"/>
      <c r="D19" s="1454"/>
      <c r="E19" s="1454"/>
      <c r="F19" s="1472">
        <v>14.612</v>
      </c>
      <c r="G19" s="1472">
        <v>0</v>
      </c>
      <c r="H19" s="1473">
        <v>0</v>
      </c>
      <c r="I19" s="1449">
        <v>14.612</v>
      </c>
      <c r="J19" s="1474">
        <v>2.5960000000000001</v>
      </c>
      <c r="K19" s="1472">
        <v>0</v>
      </c>
      <c r="L19" s="1473">
        <v>0</v>
      </c>
      <c r="M19" s="1449">
        <v>2.5960000000000001</v>
      </c>
    </row>
    <row r="20" spans="1:40" s="1451" customFormat="1" ht="27.75" customHeight="1" thickBot="1">
      <c r="A20" s="1475"/>
      <c r="B20" s="1466" t="s">
        <v>716</v>
      </c>
      <c r="C20" s="1466"/>
      <c r="D20" s="1466"/>
      <c r="E20" s="1467"/>
      <c r="F20" s="1468">
        <v>0</v>
      </c>
      <c r="G20" s="1468">
        <v>0</v>
      </c>
      <c r="H20" s="1469">
        <v>0</v>
      </c>
      <c r="I20" s="1470">
        <v>0</v>
      </c>
      <c r="J20" s="1476">
        <v>0</v>
      </c>
      <c r="K20" s="1468">
        <v>0</v>
      </c>
      <c r="L20" s="1469">
        <v>0</v>
      </c>
      <c r="M20" s="1470">
        <v>0</v>
      </c>
      <c r="N20" s="1450"/>
      <c r="O20" s="1450"/>
      <c r="P20" s="1450"/>
      <c r="Q20" s="1450"/>
      <c r="R20" s="1450"/>
      <c r="S20" s="1450"/>
      <c r="T20" s="1450"/>
      <c r="U20" s="1450"/>
      <c r="V20" s="1450"/>
      <c r="W20" s="1450"/>
      <c r="X20" s="1450"/>
      <c r="Y20" s="1450"/>
      <c r="Z20" s="1450"/>
      <c r="AA20" s="1450"/>
      <c r="AB20" s="1450"/>
      <c r="AC20" s="1450"/>
      <c r="AD20" s="1450"/>
      <c r="AE20" s="1450"/>
      <c r="AF20" s="1450"/>
      <c r="AG20" s="1450"/>
      <c r="AH20" s="1450"/>
      <c r="AI20" s="1450"/>
      <c r="AJ20" s="1450"/>
      <c r="AK20" s="1450"/>
      <c r="AL20" s="1450"/>
      <c r="AM20" s="1450"/>
      <c r="AN20" s="1450"/>
    </row>
    <row r="21" spans="1:40" ht="27" hidden="1" customHeight="1">
      <c r="A21" s="1452" t="s">
        <v>717</v>
      </c>
      <c r="B21" s="1453" t="s">
        <v>718</v>
      </c>
      <c r="C21" s="1454"/>
      <c r="D21" s="1454"/>
      <c r="E21" s="1454"/>
      <c r="F21" s="1455">
        <v>0</v>
      </c>
      <c r="G21" s="1455">
        <v>0</v>
      </c>
      <c r="H21" s="1456">
        <v>0</v>
      </c>
      <c r="I21" s="1457">
        <v>0</v>
      </c>
      <c r="J21" s="1455">
        <v>0</v>
      </c>
      <c r="K21" s="1455">
        <v>0</v>
      </c>
      <c r="L21" s="1456">
        <v>0</v>
      </c>
      <c r="M21" s="1457">
        <v>0</v>
      </c>
      <c r="P21" s="1429" t="s">
        <v>718</v>
      </c>
    </row>
    <row r="22" spans="1:40" ht="27" hidden="1" customHeight="1">
      <c r="A22" s="1452" t="s">
        <v>719</v>
      </c>
      <c r="B22" s="1453" t="s">
        <v>720</v>
      </c>
      <c r="C22" s="1454"/>
      <c r="D22" s="1454"/>
      <c r="E22" s="1454"/>
      <c r="F22" s="1458">
        <v>0</v>
      </c>
      <c r="G22" s="1458">
        <v>0</v>
      </c>
      <c r="H22" s="1459">
        <v>0</v>
      </c>
      <c r="I22" s="1460">
        <v>0</v>
      </c>
      <c r="J22" s="1458">
        <v>0</v>
      </c>
      <c r="K22" s="1458">
        <v>0</v>
      </c>
      <c r="L22" s="1459">
        <v>0</v>
      </c>
      <c r="M22" s="1460">
        <v>0</v>
      </c>
      <c r="P22" s="1429" t="s">
        <v>720</v>
      </c>
    </row>
    <row r="23" spans="1:40" ht="27" hidden="1" customHeight="1">
      <c r="A23" s="1452" t="s">
        <v>721</v>
      </c>
      <c r="B23" s="1453" t="s">
        <v>722</v>
      </c>
      <c r="C23" s="1454"/>
      <c r="D23" s="1454"/>
      <c r="E23" s="1454"/>
      <c r="F23" s="1458">
        <v>0</v>
      </c>
      <c r="G23" s="1458">
        <v>0</v>
      </c>
      <c r="H23" s="1459">
        <v>0</v>
      </c>
      <c r="I23" s="1460">
        <v>0</v>
      </c>
      <c r="J23" s="1458">
        <v>0</v>
      </c>
      <c r="K23" s="1458">
        <v>0</v>
      </c>
      <c r="L23" s="1459">
        <v>0</v>
      </c>
      <c r="M23" s="1460">
        <v>0</v>
      </c>
      <c r="P23" s="1429" t="s">
        <v>722</v>
      </c>
    </row>
    <row r="24" spans="1:40" ht="27" hidden="1" customHeight="1">
      <c r="A24" s="1452" t="s">
        <v>723</v>
      </c>
      <c r="B24" s="1453" t="s">
        <v>724</v>
      </c>
      <c r="C24" s="1454"/>
      <c r="D24" s="1454"/>
      <c r="E24" s="1454"/>
      <c r="F24" s="1458">
        <v>0</v>
      </c>
      <c r="G24" s="1458">
        <v>0</v>
      </c>
      <c r="H24" s="1459">
        <v>0</v>
      </c>
      <c r="I24" s="1460">
        <v>0</v>
      </c>
      <c r="J24" s="1458">
        <v>0</v>
      </c>
      <c r="K24" s="1458">
        <v>0</v>
      </c>
      <c r="L24" s="1459">
        <v>0</v>
      </c>
      <c r="M24" s="1460">
        <v>0</v>
      </c>
      <c r="P24" s="1429" t="s">
        <v>724</v>
      </c>
    </row>
    <row r="25" spans="1:40" ht="27" hidden="1" customHeight="1">
      <c r="A25" s="1452" t="s">
        <v>725</v>
      </c>
      <c r="B25" s="1453" t="s">
        <v>726</v>
      </c>
      <c r="C25" s="1454"/>
      <c r="D25" s="1454"/>
      <c r="E25" s="1454"/>
      <c r="F25" s="1458">
        <v>0</v>
      </c>
      <c r="G25" s="1458">
        <v>0</v>
      </c>
      <c r="H25" s="1459">
        <v>0</v>
      </c>
      <c r="I25" s="1460">
        <v>0</v>
      </c>
      <c r="J25" s="1458">
        <v>0</v>
      </c>
      <c r="K25" s="1458">
        <v>0</v>
      </c>
      <c r="L25" s="1459">
        <v>0</v>
      </c>
      <c r="M25" s="1460">
        <v>0</v>
      </c>
      <c r="P25" s="1429" t="s">
        <v>726</v>
      </c>
    </row>
    <row r="26" spans="1:40" ht="27" hidden="1" customHeight="1" thickBot="1">
      <c r="A26" s="1452" t="s">
        <v>727</v>
      </c>
      <c r="B26" s="1453" t="s">
        <v>728</v>
      </c>
      <c r="C26" s="1454"/>
      <c r="D26" s="1454"/>
      <c r="E26" s="1454"/>
      <c r="F26" s="1458">
        <v>0</v>
      </c>
      <c r="G26" s="1458">
        <v>0</v>
      </c>
      <c r="H26" s="1459">
        <v>0</v>
      </c>
      <c r="I26" s="1460">
        <v>0</v>
      </c>
      <c r="J26" s="1458">
        <v>0</v>
      </c>
      <c r="K26" s="1458">
        <v>0</v>
      </c>
      <c r="L26" s="1459">
        <v>0</v>
      </c>
      <c r="M26" s="1460">
        <v>0</v>
      </c>
    </row>
    <row r="27" spans="1:40" s="1451" customFormat="1" ht="27.75" customHeight="1" thickBot="1">
      <c r="A27" s="1465"/>
      <c r="B27" s="1466" t="s">
        <v>729</v>
      </c>
      <c r="C27" s="1466"/>
      <c r="D27" s="1466"/>
      <c r="E27" s="1467"/>
      <c r="F27" s="1477">
        <v>0</v>
      </c>
      <c r="G27" s="1477">
        <v>0</v>
      </c>
      <c r="H27" s="1478">
        <v>0</v>
      </c>
      <c r="I27" s="1460">
        <v>0</v>
      </c>
      <c r="J27" s="1477">
        <v>0</v>
      </c>
      <c r="K27" s="1477">
        <v>0</v>
      </c>
      <c r="L27" s="1478">
        <v>0</v>
      </c>
      <c r="M27" s="1460">
        <v>0</v>
      </c>
      <c r="N27" s="1450"/>
      <c r="O27" s="1450"/>
      <c r="P27" s="1450"/>
      <c r="Q27" s="1450"/>
      <c r="R27" s="1450"/>
      <c r="S27" s="1450"/>
      <c r="T27" s="1450"/>
      <c r="U27" s="1450"/>
      <c r="V27" s="1450"/>
      <c r="W27" s="1450"/>
      <c r="X27" s="1450"/>
      <c r="Y27" s="1450"/>
      <c r="Z27" s="1450"/>
      <c r="AA27" s="1450"/>
      <c r="AB27" s="1450"/>
      <c r="AC27" s="1450"/>
      <c r="AD27" s="1450"/>
      <c r="AE27" s="1450"/>
      <c r="AF27" s="1450"/>
      <c r="AG27" s="1450"/>
      <c r="AH27" s="1450"/>
      <c r="AI27" s="1450"/>
      <c r="AJ27" s="1450"/>
      <c r="AK27" s="1450"/>
      <c r="AL27" s="1450"/>
      <c r="AM27" s="1450"/>
      <c r="AN27" s="1450"/>
    </row>
    <row r="28" spans="1:40" ht="27" hidden="1" customHeight="1">
      <c r="A28" s="1479" t="s">
        <v>730</v>
      </c>
      <c r="B28" s="1453" t="s">
        <v>731</v>
      </c>
      <c r="C28" s="1454"/>
      <c r="D28" s="1454"/>
      <c r="E28" s="1454"/>
      <c r="F28" s="1480">
        <v>0</v>
      </c>
      <c r="G28" s="1480">
        <v>0</v>
      </c>
      <c r="H28" s="1481">
        <v>0</v>
      </c>
      <c r="I28" s="1460">
        <v>0</v>
      </c>
      <c r="J28" s="1480">
        <v>0</v>
      </c>
      <c r="K28" s="1480">
        <v>0</v>
      </c>
      <c r="L28" s="1481">
        <v>0</v>
      </c>
      <c r="M28" s="1460">
        <v>0</v>
      </c>
    </row>
    <row r="29" spans="1:40" ht="27" hidden="1" customHeight="1">
      <c r="A29" s="1479"/>
      <c r="B29" s="1482"/>
      <c r="C29" s="1483" t="s">
        <v>732</v>
      </c>
      <c r="D29" s="1484"/>
      <c r="E29" s="1484"/>
      <c r="F29" s="1480">
        <v>0</v>
      </c>
      <c r="G29" s="1480">
        <v>0</v>
      </c>
      <c r="H29" s="1481">
        <v>0</v>
      </c>
      <c r="I29" s="1460">
        <v>0</v>
      </c>
      <c r="J29" s="1480">
        <v>0</v>
      </c>
      <c r="K29" s="1480">
        <v>0</v>
      </c>
      <c r="L29" s="1481">
        <v>0</v>
      </c>
      <c r="M29" s="1460">
        <v>0</v>
      </c>
    </row>
    <row r="30" spans="1:40" ht="27" hidden="1" customHeight="1">
      <c r="A30" s="1479"/>
      <c r="B30" s="1482"/>
      <c r="C30" s="1483" t="s">
        <v>733</v>
      </c>
      <c r="D30" s="1484"/>
      <c r="E30" s="1484"/>
      <c r="F30" s="1480">
        <v>0</v>
      </c>
      <c r="G30" s="1480">
        <v>0</v>
      </c>
      <c r="H30" s="1481">
        <v>0</v>
      </c>
      <c r="I30" s="1460">
        <v>0</v>
      </c>
      <c r="J30" s="1480">
        <v>0</v>
      </c>
      <c r="K30" s="1480">
        <v>0</v>
      </c>
      <c r="L30" s="1481">
        <v>0</v>
      </c>
      <c r="M30" s="1460">
        <v>0</v>
      </c>
    </row>
    <row r="31" spans="1:40" ht="27" hidden="1" customHeight="1">
      <c r="A31" s="1479" t="s">
        <v>734</v>
      </c>
      <c r="B31" s="1483" t="s">
        <v>735</v>
      </c>
      <c r="C31" s="1484"/>
      <c r="D31" s="1484"/>
      <c r="E31" s="1484"/>
      <c r="F31" s="1480">
        <v>0</v>
      </c>
      <c r="G31" s="1480">
        <v>0</v>
      </c>
      <c r="H31" s="1481">
        <v>0</v>
      </c>
      <c r="I31" s="1460">
        <v>0</v>
      </c>
      <c r="J31" s="1480">
        <v>0</v>
      </c>
      <c r="K31" s="1480">
        <v>0</v>
      </c>
      <c r="L31" s="1481">
        <v>0</v>
      </c>
      <c r="M31" s="1460">
        <v>0</v>
      </c>
    </row>
    <row r="32" spans="1:40" ht="27" hidden="1" customHeight="1">
      <c r="A32" s="1479"/>
      <c r="B32" s="1482"/>
      <c r="C32" s="1483" t="s">
        <v>732</v>
      </c>
      <c r="D32" s="1484"/>
      <c r="E32" s="1484"/>
      <c r="F32" s="1480">
        <v>0</v>
      </c>
      <c r="G32" s="1480">
        <v>0</v>
      </c>
      <c r="H32" s="1481">
        <v>0</v>
      </c>
      <c r="I32" s="1460">
        <v>0</v>
      </c>
      <c r="J32" s="1480">
        <v>0</v>
      </c>
      <c r="K32" s="1480">
        <v>0</v>
      </c>
      <c r="L32" s="1481">
        <v>0</v>
      </c>
      <c r="M32" s="1460">
        <v>0</v>
      </c>
    </row>
    <row r="33" spans="1:40" ht="27" hidden="1" customHeight="1">
      <c r="A33" s="1479"/>
      <c r="B33" s="1482"/>
      <c r="C33" s="1483" t="s">
        <v>733</v>
      </c>
      <c r="D33" s="1484"/>
      <c r="E33" s="1484"/>
      <c r="F33" s="1480">
        <v>0</v>
      </c>
      <c r="G33" s="1480">
        <v>0</v>
      </c>
      <c r="H33" s="1481">
        <v>0</v>
      </c>
      <c r="I33" s="1460">
        <v>0</v>
      </c>
      <c r="J33" s="1480">
        <v>0</v>
      </c>
      <c r="K33" s="1480">
        <v>0</v>
      </c>
      <c r="L33" s="1481">
        <v>0</v>
      </c>
      <c r="M33" s="1460">
        <v>0</v>
      </c>
    </row>
    <row r="34" spans="1:40" ht="27" hidden="1" customHeight="1">
      <c r="A34" s="1479" t="s">
        <v>736</v>
      </c>
      <c r="B34" s="1482"/>
      <c r="C34" s="1485" t="s">
        <v>737</v>
      </c>
      <c r="D34" s="1485"/>
      <c r="E34" s="1483"/>
      <c r="F34" s="1480">
        <v>0</v>
      </c>
      <c r="G34" s="1480">
        <v>0</v>
      </c>
      <c r="H34" s="1481">
        <v>0</v>
      </c>
      <c r="I34" s="1460">
        <v>0</v>
      </c>
      <c r="J34" s="1480">
        <v>0</v>
      </c>
      <c r="K34" s="1480">
        <v>0</v>
      </c>
      <c r="L34" s="1481">
        <v>0</v>
      </c>
      <c r="M34" s="1460">
        <v>0</v>
      </c>
    </row>
    <row r="35" spans="1:40" ht="27" hidden="1" customHeight="1">
      <c r="A35" s="1479"/>
      <c r="B35" s="1482"/>
      <c r="C35" s="1483" t="s">
        <v>732</v>
      </c>
      <c r="D35" s="1484"/>
      <c r="E35" s="1484"/>
      <c r="F35" s="1480">
        <v>0</v>
      </c>
      <c r="G35" s="1480">
        <v>0</v>
      </c>
      <c r="H35" s="1481">
        <v>0</v>
      </c>
      <c r="I35" s="1460">
        <v>0</v>
      </c>
      <c r="J35" s="1480">
        <v>0</v>
      </c>
      <c r="K35" s="1480">
        <v>0</v>
      </c>
      <c r="L35" s="1481">
        <v>0</v>
      </c>
      <c r="M35" s="1460">
        <v>0</v>
      </c>
    </row>
    <row r="36" spans="1:40" ht="27" hidden="1" customHeight="1" thickBot="1">
      <c r="A36" s="1479"/>
      <c r="B36" s="1482"/>
      <c r="C36" s="1483" t="s">
        <v>733</v>
      </c>
      <c r="D36" s="1484"/>
      <c r="E36" s="1484"/>
      <c r="F36" s="1486">
        <v>0</v>
      </c>
      <c r="G36" s="1486">
        <v>0</v>
      </c>
      <c r="H36" s="1487">
        <v>0</v>
      </c>
      <c r="I36" s="1488">
        <v>0</v>
      </c>
      <c r="J36" s="1486">
        <v>0</v>
      </c>
      <c r="K36" s="1486">
        <v>0</v>
      </c>
      <c r="L36" s="1487">
        <v>0</v>
      </c>
      <c r="M36" s="1488">
        <v>0</v>
      </c>
    </row>
    <row r="37" spans="1:40" s="1451" customFormat="1" ht="27.75" customHeight="1" thickBot="1">
      <c r="A37" s="1465"/>
      <c r="B37" s="1466" t="s">
        <v>738</v>
      </c>
      <c r="C37" s="1466"/>
      <c r="D37" s="1466"/>
      <c r="E37" s="1467"/>
      <c r="F37" s="1447">
        <v>4153.7150000000001</v>
      </c>
      <c r="G37" s="1447">
        <v>1596.8320000000001</v>
      </c>
      <c r="H37" s="1448">
        <v>1013.62171</v>
      </c>
      <c r="I37" s="1449">
        <v>6764.1687099999999</v>
      </c>
      <c r="J37" s="1489">
        <v>3896.3719999999998</v>
      </c>
      <c r="K37" s="1447">
        <v>2989.913</v>
      </c>
      <c r="L37" s="1448">
        <v>2148.2510000000002</v>
      </c>
      <c r="M37" s="1449">
        <v>9034.5360000000001</v>
      </c>
      <c r="N37" s="1450"/>
      <c r="O37" s="1450"/>
      <c r="P37" s="1450"/>
      <c r="Q37" s="1450"/>
      <c r="R37" s="1450"/>
      <c r="S37" s="1450"/>
      <c r="T37" s="1450"/>
      <c r="U37" s="1450"/>
      <c r="V37" s="1450"/>
      <c r="W37" s="1450"/>
      <c r="X37" s="1450"/>
      <c r="Y37" s="1450"/>
      <c r="Z37" s="1450"/>
      <c r="AA37" s="1450"/>
      <c r="AB37" s="1450"/>
      <c r="AC37" s="1450"/>
      <c r="AD37" s="1450"/>
      <c r="AE37" s="1450"/>
      <c r="AF37" s="1450"/>
      <c r="AG37" s="1450"/>
      <c r="AH37" s="1450"/>
      <c r="AI37" s="1450"/>
      <c r="AJ37" s="1450"/>
      <c r="AK37" s="1450"/>
      <c r="AL37" s="1450"/>
      <c r="AM37" s="1450"/>
      <c r="AN37" s="1450"/>
    </row>
    <row r="38" spans="1:40" ht="27" hidden="1" customHeight="1">
      <c r="A38" s="1452"/>
      <c r="B38" s="1490" t="s">
        <v>739</v>
      </c>
      <c r="C38" s="1491"/>
      <c r="D38" s="1491"/>
      <c r="E38" s="1491"/>
      <c r="F38" s="1455">
        <v>0</v>
      </c>
      <c r="G38" s="1455">
        <v>0</v>
      </c>
      <c r="H38" s="1456">
        <v>0</v>
      </c>
      <c r="I38" s="1457">
        <v>0</v>
      </c>
      <c r="J38" s="1455">
        <v>0</v>
      </c>
      <c r="K38" s="1455">
        <v>0</v>
      </c>
      <c r="L38" s="1456">
        <v>0</v>
      </c>
      <c r="M38" s="1457">
        <v>0</v>
      </c>
    </row>
    <row r="39" spans="1:40" ht="27.75" customHeight="1">
      <c r="A39" s="1452"/>
      <c r="B39" s="1453" t="s">
        <v>740</v>
      </c>
      <c r="C39" s="1454"/>
      <c r="D39" s="1454"/>
      <c r="E39" s="1454"/>
      <c r="F39" s="1458">
        <v>0</v>
      </c>
      <c r="G39" s="1458">
        <v>54.277999999999999</v>
      </c>
      <c r="H39" s="1459">
        <v>138.25255999999999</v>
      </c>
      <c r="I39" s="1460">
        <v>192.53056000000001</v>
      </c>
      <c r="J39" s="1458">
        <v>0</v>
      </c>
      <c r="K39" s="1458">
        <v>49.581000000000003</v>
      </c>
      <c r="L39" s="1459">
        <v>147.30699999999999</v>
      </c>
      <c r="M39" s="1460">
        <v>196.88800000000001</v>
      </c>
    </row>
    <row r="40" spans="1:40" ht="27" customHeight="1">
      <c r="A40" s="1452"/>
      <c r="B40" s="1453" t="s">
        <v>741</v>
      </c>
      <c r="C40" s="1454"/>
      <c r="D40" s="1454"/>
      <c r="E40" s="1454"/>
      <c r="F40" s="1458">
        <v>696.57399999999996</v>
      </c>
      <c r="G40" s="1458">
        <v>1542.5509999999999</v>
      </c>
      <c r="H40" s="1459">
        <v>875.36914999999999</v>
      </c>
      <c r="I40" s="1460">
        <v>3114.49415</v>
      </c>
      <c r="J40" s="1458">
        <v>998.47</v>
      </c>
      <c r="K40" s="1458">
        <v>2940.3319999999999</v>
      </c>
      <c r="L40" s="1459">
        <v>2000.944</v>
      </c>
      <c r="M40" s="1460">
        <v>5939.7460000000001</v>
      </c>
    </row>
    <row r="41" spans="1:40" ht="27" customHeight="1">
      <c r="A41" s="1452"/>
      <c r="B41" s="1453" t="s">
        <v>742</v>
      </c>
      <c r="C41" s="1454"/>
      <c r="D41" s="1454"/>
      <c r="E41" s="1454"/>
      <c r="F41" s="1458">
        <v>3151.2750000000001</v>
      </c>
      <c r="G41" s="1458">
        <v>3.0000000000000001E-3</v>
      </c>
      <c r="H41" s="1459">
        <v>0</v>
      </c>
      <c r="I41" s="1460">
        <v>3151.2779999999998</v>
      </c>
      <c r="J41" s="1458">
        <v>2590.377</v>
      </c>
      <c r="K41" s="1458">
        <v>0</v>
      </c>
      <c r="L41" s="1459">
        <v>0</v>
      </c>
      <c r="M41" s="1460">
        <v>2590.377</v>
      </c>
    </row>
    <row r="42" spans="1:40" ht="27" hidden="1" customHeight="1" thickBot="1">
      <c r="A42" s="1452"/>
      <c r="B42" s="1492" t="s">
        <v>743</v>
      </c>
      <c r="C42" s="1493"/>
      <c r="D42" s="1493"/>
      <c r="E42" s="1494"/>
      <c r="F42" s="1458">
        <v>0</v>
      </c>
      <c r="G42" s="1458">
        <v>0</v>
      </c>
      <c r="H42" s="1459">
        <v>0</v>
      </c>
      <c r="I42" s="1460">
        <v>0</v>
      </c>
      <c r="J42" s="1458">
        <v>0</v>
      </c>
      <c r="K42" s="1458">
        <v>0</v>
      </c>
      <c r="L42" s="1459">
        <v>0</v>
      </c>
      <c r="M42" s="1460">
        <v>0</v>
      </c>
    </row>
    <row r="43" spans="1:40" ht="27" customHeight="1" thickBot="1">
      <c r="A43" s="1452"/>
      <c r="B43" s="1453" t="s">
        <v>744</v>
      </c>
      <c r="C43" s="1454"/>
      <c r="D43" s="1454"/>
      <c r="E43" s="1454"/>
      <c r="F43" s="1458">
        <v>305.86599999999999</v>
      </c>
      <c r="G43" s="1458">
        <v>0</v>
      </c>
      <c r="H43" s="1459">
        <v>0</v>
      </c>
      <c r="I43" s="1460">
        <v>305.86599999999999</v>
      </c>
      <c r="J43" s="1458">
        <v>307.52499999999998</v>
      </c>
      <c r="K43" s="1458">
        <v>0</v>
      </c>
      <c r="L43" s="1459">
        <v>0</v>
      </c>
      <c r="M43" s="1460">
        <v>307.52499999999998</v>
      </c>
    </row>
    <row r="44" spans="1:40" ht="27" hidden="1" customHeight="1">
      <c r="A44" s="1452"/>
      <c r="B44" s="1490" t="s">
        <v>745</v>
      </c>
      <c r="C44" s="1491"/>
      <c r="D44" s="1491"/>
      <c r="E44" s="1495"/>
      <c r="F44" s="1458">
        <v>0</v>
      </c>
      <c r="G44" s="1458">
        <v>0</v>
      </c>
      <c r="H44" s="1459">
        <v>0</v>
      </c>
      <c r="I44" s="1460">
        <v>0</v>
      </c>
      <c r="J44" s="1458">
        <v>0</v>
      </c>
      <c r="K44" s="1458">
        <v>0</v>
      </c>
      <c r="L44" s="1459">
        <v>0</v>
      </c>
      <c r="M44" s="1460">
        <v>0</v>
      </c>
    </row>
    <row r="45" spans="1:40" ht="12.75" hidden="1" customHeight="1" thickBot="1">
      <c r="A45" s="1452"/>
      <c r="B45" s="1496" t="s">
        <v>746</v>
      </c>
      <c r="C45" s="1497"/>
      <c r="D45" s="1497"/>
      <c r="E45" s="1498"/>
      <c r="F45" s="1499">
        <v>0</v>
      </c>
      <c r="G45" s="1499">
        <v>0</v>
      </c>
      <c r="H45" s="1500">
        <v>0</v>
      </c>
      <c r="I45" s="1488">
        <v>0</v>
      </c>
      <c r="J45" s="1499">
        <v>0</v>
      </c>
      <c r="K45" s="1499">
        <v>0</v>
      </c>
      <c r="L45" s="1500">
        <v>0</v>
      </c>
      <c r="M45" s="1488">
        <v>0</v>
      </c>
    </row>
    <row r="46" spans="1:40" s="1451" customFormat="1" ht="12.75" customHeight="1" thickBot="1">
      <c r="A46" s="1465"/>
      <c r="B46" s="1466" t="s">
        <v>747</v>
      </c>
      <c r="C46" s="1466"/>
      <c r="D46" s="1466"/>
      <c r="E46" s="1467"/>
      <c r="F46" s="1447">
        <v>14138.898999999999</v>
      </c>
      <c r="G46" s="1447">
        <v>6474.3948310000005</v>
      </c>
      <c r="H46" s="1501">
        <v>1664.85644</v>
      </c>
      <c r="I46" s="1449">
        <v>22278.150271000002</v>
      </c>
      <c r="J46" s="1447">
        <v>23477.512999999999</v>
      </c>
      <c r="K46" s="1447">
        <v>10566.06417</v>
      </c>
      <c r="L46" s="1501">
        <v>1278.4090000000001</v>
      </c>
      <c r="M46" s="1449">
        <v>35321.986170000004</v>
      </c>
      <c r="N46" s="1450"/>
      <c r="O46" s="1450"/>
      <c r="P46" s="1450"/>
      <c r="Q46" s="1450"/>
      <c r="R46" s="1450"/>
      <c r="S46" s="1450"/>
      <c r="T46" s="1450"/>
      <c r="U46" s="1450"/>
      <c r="V46" s="1450"/>
      <c r="W46" s="1450"/>
      <c r="X46" s="1450"/>
      <c r="Y46" s="1450"/>
      <c r="Z46" s="1450"/>
      <c r="AA46" s="1450"/>
      <c r="AB46" s="1450"/>
      <c r="AC46" s="1450"/>
      <c r="AD46" s="1450"/>
      <c r="AE46" s="1450"/>
      <c r="AF46" s="1450"/>
      <c r="AG46" s="1450"/>
      <c r="AH46" s="1450"/>
      <c r="AI46" s="1450"/>
      <c r="AJ46" s="1450"/>
      <c r="AK46" s="1450"/>
      <c r="AL46" s="1450"/>
      <c r="AM46" s="1450"/>
      <c r="AN46" s="1450"/>
    </row>
    <row r="47" spans="1:40" ht="27" hidden="1" customHeight="1">
      <c r="A47" s="1452"/>
      <c r="B47" s="1502" t="s">
        <v>748</v>
      </c>
      <c r="C47" s="1503"/>
      <c r="D47" s="1503"/>
      <c r="E47" s="1504"/>
      <c r="F47" s="1455">
        <v>0</v>
      </c>
      <c r="G47" s="1455">
        <v>0</v>
      </c>
      <c r="H47" s="1456">
        <v>0</v>
      </c>
      <c r="I47" s="1457">
        <v>0</v>
      </c>
      <c r="J47" s="1455">
        <v>0</v>
      </c>
      <c r="K47" s="1455">
        <v>0</v>
      </c>
      <c r="L47" s="1456">
        <v>0</v>
      </c>
      <c r="M47" s="1457">
        <v>0</v>
      </c>
    </row>
    <row r="48" spans="1:40" ht="27" customHeight="1">
      <c r="A48" s="1452"/>
      <c r="B48" s="1453" t="s">
        <v>749</v>
      </c>
      <c r="C48" s="1454"/>
      <c r="D48" s="1454"/>
      <c r="E48" s="1454"/>
      <c r="F48" s="1458">
        <v>5528.58</v>
      </c>
      <c r="G48" s="1458">
        <v>2060.556</v>
      </c>
      <c r="H48" s="1459">
        <v>284.29199999999997</v>
      </c>
      <c r="I48" s="1460">
        <v>7873.4279999999999</v>
      </c>
      <c r="J48" s="1458">
        <v>10530.904</v>
      </c>
      <c r="K48" s="1458">
        <v>2887.732</v>
      </c>
      <c r="L48" s="1459">
        <v>481.93299999999999</v>
      </c>
      <c r="M48" s="1460">
        <v>13900.569</v>
      </c>
    </row>
    <row r="49" spans="1:40" ht="27" customHeight="1">
      <c r="A49" s="1452"/>
      <c r="B49" s="1453" t="s">
        <v>750</v>
      </c>
      <c r="C49" s="1454"/>
      <c r="D49" s="1454"/>
      <c r="E49" s="1454"/>
      <c r="F49" s="1458">
        <v>7404.51</v>
      </c>
      <c r="G49" s="1458">
        <v>3888.5338310000002</v>
      </c>
      <c r="H49" s="1459">
        <v>1328.731</v>
      </c>
      <c r="I49" s="1460">
        <v>12621.774831000001</v>
      </c>
      <c r="J49" s="1458">
        <v>11882.498</v>
      </c>
      <c r="K49" s="1458">
        <v>7288.0981700000002</v>
      </c>
      <c r="L49" s="1459">
        <v>731.76900000000001</v>
      </c>
      <c r="M49" s="1460">
        <v>19902.365170000001</v>
      </c>
    </row>
    <row r="50" spans="1:40" ht="27" hidden="1" customHeight="1">
      <c r="A50" s="1452"/>
      <c r="B50" s="1505" t="s">
        <v>751</v>
      </c>
      <c r="C50" s="1491"/>
      <c r="D50" s="1491"/>
      <c r="E50" s="1491"/>
      <c r="F50" s="1458">
        <v>0</v>
      </c>
      <c r="G50" s="1458">
        <v>0</v>
      </c>
      <c r="H50" s="1459">
        <v>0</v>
      </c>
      <c r="I50" s="1460">
        <v>0</v>
      </c>
      <c r="J50" s="1458">
        <v>0</v>
      </c>
      <c r="K50" s="1458">
        <v>0</v>
      </c>
      <c r="L50" s="1459">
        <v>0</v>
      </c>
      <c r="M50" s="1460">
        <v>0</v>
      </c>
    </row>
    <row r="51" spans="1:40" ht="27" hidden="1" customHeight="1">
      <c r="A51" s="1452"/>
      <c r="B51" s="1505" t="s">
        <v>752</v>
      </c>
      <c r="C51" s="1491"/>
      <c r="D51" s="1491"/>
      <c r="E51" s="1491"/>
      <c r="F51" s="1458">
        <v>0</v>
      </c>
      <c r="G51" s="1458">
        <v>0</v>
      </c>
      <c r="H51" s="1459">
        <v>0</v>
      </c>
      <c r="I51" s="1460">
        <v>0</v>
      </c>
      <c r="J51" s="1458">
        <v>0</v>
      </c>
      <c r="K51" s="1458">
        <v>0</v>
      </c>
      <c r="L51" s="1459">
        <v>0</v>
      </c>
      <c r="M51" s="1460">
        <v>0</v>
      </c>
    </row>
    <row r="52" spans="1:40" ht="27" hidden="1" customHeight="1">
      <c r="A52" s="1452"/>
      <c r="B52" s="1505" t="s">
        <v>753</v>
      </c>
      <c r="C52" s="1491"/>
      <c r="D52" s="1491"/>
      <c r="E52" s="1491"/>
      <c r="F52" s="1458">
        <v>0</v>
      </c>
      <c r="G52" s="1458">
        <v>0</v>
      </c>
      <c r="H52" s="1459">
        <v>0</v>
      </c>
      <c r="I52" s="1460">
        <v>0</v>
      </c>
      <c r="J52" s="1458">
        <v>0</v>
      </c>
      <c r="K52" s="1458">
        <v>0</v>
      </c>
      <c r="L52" s="1459">
        <v>0</v>
      </c>
      <c r="M52" s="1460">
        <v>0</v>
      </c>
    </row>
    <row r="53" spans="1:40" ht="27" hidden="1" customHeight="1">
      <c r="A53" s="1452"/>
      <c r="B53" s="1506" t="s">
        <v>754</v>
      </c>
      <c r="C53" s="1507"/>
      <c r="D53" s="1507"/>
      <c r="E53" s="1507"/>
      <c r="F53" s="1458">
        <v>0</v>
      </c>
      <c r="G53" s="1458">
        <v>6.0000000000000001E-3</v>
      </c>
      <c r="H53" s="1459">
        <v>0</v>
      </c>
      <c r="I53" s="1460">
        <v>6.0000000000000001E-3</v>
      </c>
      <c r="J53" s="1458">
        <v>0</v>
      </c>
      <c r="K53" s="1458">
        <v>6.0000000000000001E-3</v>
      </c>
      <c r="L53" s="1459">
        <v>0</v>
      </c>
      <c r="M53" s="1460">
        <v>6.0000000000000001E-3</v>
      </c>
    </row>
    <row r="54" spans="1:40" ht="27" customHeight="1">
      <c r="A54" s="1452"/>
      <c r="B54" s="1453" t="s">
        <v>755</v>
      </c>
      <c r="C54" s="1454"/>
      <c r="D54" s="1454"/>
      <c r="E54" s="1454"/>
      <c r="F54" s="1458">
        <v>724.59199999999998</v>
      </c>
      <c r="G54" s="1458">
        <v>343.36399999999998</v>
      </c>
      <c r="H54" s="1459">
        <v>6.9669999999999996</v>
      </c>
      <c r="I54" s="1460">
        <v>1074.923</v>
      </c>
      <c r="J54" s="1458">
        <v>551.18100000000004</v>
      </c>
      <c r="K54" s="1458">
        <v>191.62</v>
      </c>
      <c r="L54" s="1459">
        <v>6.2629999999999999</v>
      </c>
      <c r="M54" s="1460">
        <v>749.06399999999996</v>
      </c>
    </row>
    <row r="55" spans="1:40" ht="27" hidden="1" customHeight="1">
      <c r="A55" s="1452"/>
      <c r="B55" s="1505" t="s">
        <v>756</v>
      </c>
      <c r="C55" s="1491"/>
      <c r="D55" s="1491"/>
      <c r="E55" s="1495"/>
      <c r="F55" s="1458">
        <v>0</v>
      </c>
      <c r="G55" s="1458">
        <v>0</v>
      </c>
      <c r="H55" s="1459">
        <v>0</v>
      </c>
      <c r="I55" s="1460">
        <v>0</v>
      </c>
      <c r="J55" s="1458">
        <v>0</v>
      </c>
      <c r="K55" s="1458">
        <v>0</v>
      </c>
      <c r="L55" s="1459">
        <v>0</v>
      </c>
      <c r="M55" s="1460">
        <v>0</v>
      </c>
    </row>
    <row r="56" spans="1:40" ht="27" customHeight="1">
      <c r="A56" s="1452"/>
      <c r="B56" s="1483" t="s">
        <v>757</v>
      </c>
      <c r="C56" s="1484"/>
      <c r="D56" s="1484"/>
      <c r="E56" s="1484"/>
      <c r="F56" s="1458">
        <v>305.86599999999999</v>
      </c>
      <c r="G56" s="1458">
        <v>0</v>
      </c>
      <c r="H56" s="1459">
        <v>0</v>
      </c>
      <c r="I56" s="1460">
        <v>305.86599999999999</v>
      </c>
      <c r="J56" s="1458">
        <v>307.52499999999998</v>
      </c>
      <c r="K56" s="1458">
        <v>0</v>
      </c>
      <c r="L56" s="1459">
        <v>0</v>
      </c>
      <c r="M56" s="1460">
        <v>307.52499999999998</v>
      </c>
    </row>
    <row r="57" spans="1:40" ht="27" hidden="1" customHeight="1">
      <c r="A57" s="1452"/>
      <c r="B57" s="1505" t="s">
        <v>758</v>
      </c>
      <c r="C57" s="1491"/>
      <c r="D57" s="1491"/>
      <c r="E57" s="1491"/>
      <c r="F57" s="1458">
        <v>0</v>
      </c>
      <c r="G57" s="1458">
        <v>0</v>
      </c>
      <c r="H57" s="1459">
        <v>0</v>
      </c>
      <c r="I57" s="1460">
        <v>0</v>
      </c>
      <c r="J57" s="1458">
        <v>0</v>
      </c>
      <c r="K57" s="1458">
        <v>0</v>
      </c>
      <c r="L57" s="1459">
        <v>0</v>
      </c>
      <c r="M57" s="1460">
        <v>0</v>
      </c>
    </row>
    <row r="58" spans="1:40" ht="27" hidden="1" customHeight="1">
      <c r="A58" s="1452"/>
      <c r="B58" s="1505" t="s">
        <v>759</v>
      </c>
      <c r="C58" s="1491"/>
      <c r="D58" s="1491"/>
      <c r="E58" s="1491"/>
      <c r="F58" s="1458">
        <v>0</v>
      </c>
      <c r="G58" s="1458">
        <v>0</v>
      </c>
      <c r="H58" s="1459">
        <v>0</v>
      </c>
      <c r="I58" s="1460">
        <v>0</v>
      </c>
      <c r="J58" s="1458">
        <v>0</v>
      </c>
      <c r="K58" s="1458">
        <v>0</v>
      </c>
      <c r="L58" s="1459">
        <v>0</v>
      </c>
      <c r="M58" s="1460">
        <v>0</v>
      </c>
    </row>
    <row r="59" spans="1:40" ht="27" customHeight="1">
      <c r="A59" s="1452"/>
      <c r="B59" s="1453" t="s">
        <v>760</v>
      </c>
      <c r="C59" s="1454"/>
      <c r="D59" s="1454"/>
      <c r="E59" s="1454"/>
      <c r="F59" s="1458">
        <v>3.6779999999999999</v>
      </c>
      <c r="G59" s="1458">
        <v>35.381999999999998</v>
      </c>
      <c r="H59" s="1459">
        <v>8.5340000000000007</v>
      </c>
      <c r="I59" s="1460">
        <v>47.594000000000001</v>
      </c>
      <c r="J59" s="1458">
        <v>3.7519999999999998</v>
      </c>
      <c r="K59" s="1458">
        <v>29.858000000000001</v>
      </c>
      <c r="L59" s="1459">
        <v>2.8889999999999998</v>
      </c>
      <c r="M59" s="1460">
        <v>36.499000000000002</v>
      </c>
    </row>
    <row r="60" spans="1:40" ht="27" customHeight="1">
      <c r="A60" s="1452"/>
      <c r="B60" s="1453" t="s">
        <v>761</v>
      </c>
      <c r="C60" s="1454"/>
      <c r="D60" s="1454"/>
      <c r="E60" s="1454"/>
      <c r="F60" s="1458">
        <v>3.476</v>
      </c>
      <c r="G60" s="1458">
        <v>25.585999999999999</v>
      </c>
      <c r="H60" s="1459">
        <v>1.00526</v>
      </c>
      <c r="I60" s="1460">
        <v>30.067259999999997</v>
      </c>
      <c r="J60" s="1458">
        <v>3.476</v>
      </c>
      <c r="K60" s="1458">
        <v>25.585999999999999</v>
      </c>
      <c r="L60" s="1459">
        <v>0.88</v>
      </c>
      <c r="M60" s="1460">
        <v>29.942</v>
      </c>
    </row>
    <row r="61" spans="1:40" ht="27" customHeight="1">
      <c r="A61" s="1452"/>
      <c r="B61" s="1453" t="s">
        <v>762</v>
      </c>
      <c r="C61" s="1454"/>
      <c r="D61" s="1454"/>
      <c r="E61" s="1454"/>
      <c r="F61" s="1458">
        <v>165.93</v>
      </c>
      <c r="G61" s="1458">
        <v>119.003</v>
      </c>
      <c r="H61" s="1459">
        <v>35.327179999999998</v>
      </c>
      <c r="I61" s="1460">
        <v>320.26017999999999</v>
      </c>
      <c r="J61" s="1458">
        <v>195.86799999999999</v>
      </c>
      <c r="K61" s="1458">
        <v>141.03200000000001</v>
      </c>
      <c r="L61" s="1459">
        <v>54.674999999999997</v>
      </c>
      <c r="M61" s="1460">
        <v>391.57499999999999</v>
      </c>
    </row>
    <row r="62" spans="1:40" ht="27" customHeight="1" thickBot="1">
      <c r="A62" s="1452"/>
      <c r="B62" s="1453" t="s">
        <v>763</v>
      </c>
      <c r="C62" s="1454"/>
      <c r="D62" s="1454"/>
      <c r="E62" s="1454"/>
      <c r="F62" s="1462">
        <v>2.2669999999999999</v>
      </c>
      <c r="G62" s="1462">
        <v>1.964</v>
      </c>
      <c r="H62" s="1463">
        <v>0</v>
      </c>
      <c r="I62" s="1464">
        <v>4.2309999999999999</v>
      </c>
      <c r="J62" s="1462">
        <v>2.3090000000000002</v>
      </c>
      <c r="K62" s="1462">
        <v>2.1320000000000001</v>
      </c>
      <c r="L62" s="1463">
        <v>0</v>
      </c>
      <c r="M62" s="1464">
        <v>4.4409999999999998</v>
      </c>
    </row>
    <row r="63" spans="1:40" ht="27" hidden="1" customHeight="1" thickBot="1">
      <c r="A63" s="1452" t="s">
        <v>764</v>
      </c>
      <c r="B63" s="1508" t="s">
        <v>765</v>
      </c>
      <c r="C63" s="1509"/>
      <c r="D63" s="1509"/>
      <c r="E63" s="1509"/>
      <c r="F63" s="1455">
        <v>0</v>
      </c>
      <c r="G63" s="1455">
        <v>0</v>
      </c>
      <c r="H63" s="1456">
        <v>0</v>
      </c>
      <c r="I63" s="1457">
        <v>0</v>
      </c>
      <c r="J63" s="1455">
        <v>0</v>
      </c>
      <c r="K63" s="1455">
        <v>0</v>
      </c>
      <c r="L63" s="1456">
        <v>0</v>
      </c>
      <c r="M63" s="1457">
        <v>0</v>
      </c>
    </row>
    <row r="64" spans="1:40" s="1451" customFormat="1" ht="12.75" customHeight="1" thickBot="1">
      <c r="A64" s="1465"/>
      <c r="B64" s="1466" t="s">
        <v>766</v>
      </c>
      <c r="C64" s="1466"/>
      <c r="D64" s="1466"/>
      <c r="E64" s="1467"/>
      <c r="F64" s="1477">
        <v>0</v>
      </c>
      <c r="G64" s="1477">
        <v>0</v>
      </c>
      <c r="H64" s="1478">
        <v>0</v>
      </c>
      <c r="I64" s="1460">
        <v>0</v>
      </c>
      <c r="J64" s="1477">
        <v>0</v>
      </c>
      <c r="K64" s="1477">
        <v>0</v>
      </c>
      <c r="L64" s="1478">
        <v>0</v>
      </c>
      <c r="M64" s="1460">
        <v>0</v>
      </c>
      <c r="N64" s="1450"/>
      <c r="O64" s="1450"/>
      <c r="P64" s="1450"/>
      <c r="Q64" s="1450"/>
      <c r="R64" s="1450"/>
      <c r="S64" s="1450"/>
      <c r="T64" s="1450"/>
      <c r="U64" s="1450"/>
      <c r="V64" s="1450"/>
      <c r="W64" s="1450"/>
      <c r="X64" s="1450"/>
      <c r="Y64" s="1450"/>
      <c r="Z64" s="1450"/>
      <c r="AA64" s="1450"/>
      <c r="AB64" s="1450"/>
      <c r="AC64" s="1450"/>
      <c r="AD64" s="1450"/>
      <c r="AE64" s="1450"/>
      <c r="AF64" s="1450"/>
      <c r="AG64" s="1450"/>
      <c r="AH64" s="1450"/>
      <c r="AI64" s="1450"/>
      <c r="AJ64" s="1450"/>
      <c r="AK64" s="1450"/>
      <c r="AL64" s="1450"/>
      <c r="AM64" s="1450"/>
      <c r="AN64" s="1450"/>
    </row>
    <row r="65" spans="1:40" ht="12.75" hidden="1" customHeight="1">
      <c r="A65" s="1452" t="s">
        <v>767</v>
      </c>
      <c r="B65" s="1453" t="s">
        <v>768</v>
      </c>
      <c r="C65" s="1454"/>
      <c r="D65" s="1454"/>
      <c r="E65" s="1454"/>
      <c r="F65" s="1458">
        <v>0</v>
      </c>
      <c r="G65" s="1458">
        <v>0</v>
      </c>
      <c r="H65" s="1459">
        <v>0</v>
      </c>
      <c r="I65" s="1460">
        <v>0</v>
      </c>
      <c r="J65" s="1458">
        <v>0</v>
      </c>
      <c r="K65" s="1458">
        <v>0</v>
      </c>
      <c r="L65" s="1459">
        <v>0</v>
      </c>
      <c r="M65" s="1460">
        <v>0</v>
      </c>
    </row>
    <row r="66" spans="1:40" ht="13.5" hidden="1" customHeight="1">
      <c r="A66" s="1452"/>
      <c r="B66" s="1453" t="s">
        <v>769</v>
      </c>
      <c r="C66" s="1454"/>
      <c r="D66" s="1454"/>
      <c r="E66" s="1454"/>
      <c r="F66" s="1458">
        <v>0</v>
      </c>
      <c r="G66" s="1458">
        <v>0</v>
      </c>
      <c r="H66" s="1459">
        <v>0</v>
      </c>
      <c r="I66" s="1460">
        <v>0</v>
      </c>
      <c r="J66" s="1458">
        <v>0</v>
      </c>
      <c r="K66" s="1458">
        <v>0</v>
      </c>
      <c r="L66" s="1459">
        <v>0</v>
      </c>
      <c r="M66" s="1460">
        <v>0</v>
      </c>
    </row>
    <row r="67" spans="1:40" ht="27" hidden="1" customHeight="1">
      <c r="A67" s="1452"/>
      <c r="B67" s="1453" t="s">
        <v>770</v>
      </c>
      <c r="C67" s="1454"/>
      <c r="D67" s="1454"/>
      <c r="E67" s="1454"/>
      <c r="F67" s="1458">
        <v>0</v>
      </c>
      <c r="G67" s="1458">
        <v>0</v>
      </c>
      <c r="H67" s="1459">
        <v>0</v>
      </c>
      <c r="I67" s="1460">
        <v>0</v>
      </c>
      <c r="J67" s="1458">
        <v>0</v>
      </c>
      <c r="K67" s="1458">
        <v>0</v>
      </c>
      <c r="L67" s="1459">
        <v>0</v>
      </c>
      <c r="M67" s="1460">
        <v>0</v>
      </c>
    </row>
    <row r="68" spans="1:40" ht="27" hidden="1" customHeight="1">
      <c r="A68" s="1452"/>
      <c r="B68" s="1453" t="s">
        <v>771</v>
      </c>
      <c r="C68" s="1454"/>
      <c r="D68" s="1454"/>
      <c r="E68" s="1454"/>
      <c r="F68" s="1458">
        <v>0</v>
      </c>
      <c r="G68" s="1458">
        <v>0</v>
      </c>
      <c r="H68" s="1459">
        <v>0</v>
      </c>
      <c r="I68" s="1460">
        <v>0</v>
      </c>
      <c r="J68" s="1458">
        <v>0</v>
      </c>
      <c r="K68" s="1458">
        <v>0</v>
      </c>
      <c r="L68" s="1459">
        <v>0</v>
      </c>
      <c r="M68" s="1460">
        <v>0</v>
      </c>
    </row>
    <row r="69" spans="1:40" ht="27" hidden="1" customHeight="1" thickBot="1">
      <c r="A69" s="1452"/>
      <c r="B69" s="1453" t="s">
        <v>772</v>
      </c>
      <c r="C69" s="1454"/>
      <c r="D69" s="1454"/>
      <c r="E69" s="1454"/>
      <c r="F69" s="1499">
        <v>0</v>
      </c>
      <c r="G69" s="1499">
        <v>0</v>
      </c>
      <c r="H69" s="1500">
        <v>0</v>
      </c>
      <c r="I69" s="1488">
        <v>0</v>
      </c>
      <c r="J69" s="1499">
        <v>0</v>
      </c>
      <c r="K69" s="1499">
        <v>0</v>
      </c>
      <c r="L69" s="1500">
        <v>0</v>
      </c>
      <c r="M69" s="1488">
        <v>0</v>
      </c>
    </row>
    <row r="70" spans="1:40" s="1451" customFormat="1" ht="12.75" customHeight="1" thickBot="1">
      <c r="A70" s="1465"/>
      <c r="B70" s="1466" t="s">
        <v>773</v>
      </c>
      <c r="C70" s="1466"/>
      <c r="D70" s="1466"/>
      <c r="E70" s="1467"/>
      <c r="F70" s="1447">
        <v>23244.74</v>
      </c>
      <c r="G70" s="1447">
        <v>6062.4691780000076</v>
      </c>
      <c r="H70" s="1448">
        <v>4546.6280700000007</v>
      </c>
      <c r="I70" s="1449">
        <v>33853.837248000011</v>
      </c>
      <c r="J70" s="1447">
        <v>25060.575000000001</v>
      </c>
      <c r="K70" s="1447">
        <v>14172.888489999998</v>
      </c>
      <c r="L70" s="1448">
        <v>1375.2049999999999</v>
      </c>
      <c r="M70" s="1449">
        <v>40608.668489999996</v>
      </c>
      <c r="N70" s="1510"/>
      <c r="O70" s="1450"/>
      <c r="P70" s="1450"/>
      <c r="Q70" s="1450"/>
      <c r="R70" s="1450"/>
      <c r="S70" s="1450"/>
      <c r="T70" s="1450"/>
      <c r="U70" s="1450"/>
      <c r="V70" s="1450"/>
      <c r="W70" s="1450"/>
      <c r="X70" s="1450"/>
      <c r="Y70" s="1450"/>
      <c r="Z70" s="1450"/>
      <c r="AA70" s="1450"/>
      <c r="AB70" s="1450"/>
      <c r="AC70" s="1450"/>
      <c r="AD70" s="1450"/>
      <c r="AE70" s="1450"/>
      <c r="AF70" s="1450"/>
      <c r="AG70" s="1450"/>
      <c r="AH70" s="1450"/>
      <c r="AI70" s="1450"/>
      <c r="AJ70" s="1450"/>
      <c r="AK70" s="1450"/>
      <c r="AL70" s="1450"/>
      <c r="AM70" s="1450"/>
      <c r="AN70" s="1450"/>
    </row>
    <row r="71" spans="1:40" s="1513" customFormat="1" ht="12.75" customHeight="1">
      <c r="A71" s="1452"/>
      <c r="B71" s="1453" t="s">
        <v>774</v>
      </c>
      <c r="C71" s="1454"/>
      <c r="D71" s="1454"/>
      <c r="E71" s="1454"/>
      <c r="F71" s="1511">
        <v>1021.609</v>
      </c>
      <c r="G71" s="1511">
        <v>564.38557100000003</v>
      </c>
      <c r="H71" s="1512">
        <v>367.72503999999998</v>
      </c>
      <c r="I71" s="1457">
        <v>1953.719611</v>
      </c>
      <c r="J71" s="1511">
        <v>1574.6479999999999</v>
      </c>
      <c r="K71" s="1511">
        <v>377.77727000000004</v>
      </c>
      <c r="L71" s="1512">
        <v>273.63</v>
      </c>
      <c r="M71" s="1457">
        <v>2226.0552699999998</v>
      </c>
      <c r="N71" s="1450"/>
      <c r="O71" s="1450"/>
      <c r="P71" s="1450"/>
      <c r="Q71" s="1450"/>
      <c r="R71" s="1450"/>
      <c r="S71" s="1450"/>
      <c r="T71" s="1450"/>
      <c r="U71" s="1450"/>
      <c r="V71" s="1450"/>
      <c r="W71" s="1450"/>
      <c r="X71" s="1450"/>
      <c r="Y71" s="1450"/>
      <c r="Z71" s="1450"/>
      <c r="AA71" s="1450"/>
      <c r="AB71" s="1450"/>
      <c r="AC71" s="1450"/>
      <c r="AD71" s="1450"/>
      <c r="AE71" s="1450"/>
      <c r="AF71" s="1450"/>
      <c r="AG71" s="1450"/>
      <c r="AH71" s="1450"/>
      <c r="AI71" s="1450"/>
      <c r="AJ71" s="1450"/>
      <c r="AK71" s="1450"/>
      <c r="AL71" s="1450"/>
      <c r="AM71" s="1450"/>
      <c r="AN71" s="1450"/>
    </row>
    <row r="72" spans="1:40" ht="12.75" customHeight="1">
      <c r="A72" s="1452"/>
      <c r="B72" s="1514"/>
      <c r="C72" s="1515" t="s">
        <v>775</v>
      </c>
      <c r="D72" s="1516"/>
      <c r="E72" s="1453"/>
      <c r="F72" s="1458">
        <v>1027.8</v>
      </c>
      <c r="G72" s="1458">
        <v>565.19257100000004</v>
      </c>
      <c r="H72" s="1459">
        <v>367.96762000000001</v>
      </c>
      <c r="I72" s="1460">
        <v>1960.9601910000001</v>
      </c>
      <c r="J72" s="1458">
        <v>1580.9159999999999</v>
      </c>
      <c r="K72" s="1458">
        <v>379.65527000000003</v>
      </c>
      <c r="L72" s="1459">
        <v>274.67899999999997</v>
      </c>
      <c r="M72" s="1460">
        <v>2235.25027</v>
      </c>
    </row>
    <row r="73" spans="1:40" ht="12.75" hidden="1" customHeight="1">
      <c r="A73" s="1452"/>
      <c r="B73" s="1514"/>
      <c r="C73" s="1516" t="s">
        <v>776</v>
      </c>
      <c r="D73" s="1516"/>
      <c r="E73" s="1453"/>
      <c r="F73" s="1458">
        <v>0</v>
      </c>
      <c r="G73" s="1458">
        <v>0</v>
      </c>
      <c r="H73" s="1459">
        <v>0</v>
      </c>
      <c r="I73" s="1460">
        <v>0</v>
      </c>
      <c r="J73" s="1458">
        <v>0</v>
      </c>
      <c r="K73" s="1458">
        <v>0</v>
      </c>
      <c r="L73" s="1459">
        <v>0</v>
      </c>
      <c r="M73" s="1460">
        <v>0</v>
      </c>
    </row>
    <row r="74" spans="1:40" ht="27" customHeight="1">
      <c r="A74" s="1452"/>
      <c r="B74" s="1514"/>
      <c r="C74" s="1516" t="s">
        <v>777</v>
      </c>
      <c r="D74" s="1516" t="s">
        <v>778</v>
      </c>
      <c r="E74" s="1453"/>
      <c r="F74" s="1458">
        <v>-6.1909999999999998</v>
      </c>
      <c r="G74" s="1458">
        <v>-0.80700000000000005</v>
      </c>
      <c r="H74" s="1459">
        <v>-0.24257999999999999</v>
      </c>
      <c r="I74" s="1460">
        <v>-7.2405799999999996</v>
      </c>
      <c r="J74" s="1458">
        <v>-6.2679999999999998</v>
      </c>
      <c r="K74" s="1458">
        <v>-1.8779999999999999</v>
      </c>
      <c r="L74" s="1459">
        <v>-1.0489999999999999</v>
      </c>
      <c r="M74" s="1460">
        <v>-9.1950000000000003</v>
      </c>
    </row>
    <row r="75" spans="1:40" ht="12.75" customHeight="1">
      <c r="A75" s="1452"/>
      <c r="B75" s="1453" t="s">
        <v>779</v>
      </c>
      <c r="C75" s="1454"/>
      <c r="D75" s="1454"/>
      <c r="E75" s="1454"/>
      <c r="F75" s="1458">
        <v>20995.19</v>
      </c>
      <c r="G75" s="1458">
        <v>4280.0816070000083</v>
      </c>
      <c r="H75" s="1459">
        <v>943.73557000000005</v>
      </c>
      <c r="I75" s="1460">
        <v>26219.007177000007</v>
      </c>
      <c r="J75" s="1458">
        <v>22714.859</v>
      </c>
      <c r="K75" s="1458">
        <v>7430.4212199999984</v>
      </c>
      <c r="L75" s="1459">
        <v>937.33600000000001</v>
      </c>
      <c r="M75" s="1460">
        <v>31082.61622</v>
      </c>
    </row>
    <row r="76" spans="1:40" ht="12.75" customHeight="1">
      <c r="A76" s="1452"/>
      <c r="B76" s="1514"/>
      <c r="C76" s="1515" t="s">
        <v>780</v>
      </c>
      <c r="D76" s="1516"/>
      <c r="E76" s="1453"/>
      <c r="F76" s="1458">
        <v>20995.200000000001</v>
      </c>
      <c r="G76" s="1458">
        <v>4285.0246070000085</v>
      </c>
      <c r="H76" s="1459">
        <v>943.82759999999996</v>
      </c>
      <c r="I76" s="1460">
        <v>26224.052207000008</v>
      </c>
      <c r="J76" s="1458">
        <v>22805.607</v>
      </c>
      <c r="K76" s="1458">
        <v>7433.0412199999992</v>
      </c>
      <c r="L76" s="1459">
        <v>937.40599999999995</v>
      </c>
      <c r="M76" s="1460">
        <v>31176.054219999998</v>
      </c>
    </row>
    <row r="77" spans="1:40" ht="26.25" customHeight="1">
      <c r="A77" s="1452"/>
      <c r="B77" s="1514"/>
      <c r="C77" s="1516" t="s">
        <v>781</v>
      </c>
      <c r="D77" s="1516"/>
      <c r="E77" s="1453"/>
      <c r="F77" s="1458">
        <v>-0.01</v>
      </c>
      <c r="G77" s="1458">
        <v>-4.9429999999999996</v>
      </c>
      <c r="H77" s="1459">
        <v>-9.2029999999999751E-2</v>
      </c>
      <c r="I77" s="1460">
        <v>-5.0450299999999997</v>
      </c>
      <c r="J77" s="1458">
        <v>-90.748000000000005</v>
      </c>
      <c r="K77" s="1458">
        <v>-2.62</v>
      </c>
      <c r="L77" s="1459">
        <v>-7.0000000000000007E-2</v>
      </c>
      <c r="M77" s="1460">
        <v>-93.438000000000002</v>
      </c>
    </row>
    <row r="78" spans="1:40" ht="27" hidden="1" customHeight="1">
      <c r="A78" s="1452"/>
      <c r="B78" s="1505" t="s">
        <v>782</v>
      </c>
      <c r="C78" s="1491"/>
      <c r="D78" s="1491"/>
      <c r="E78" s="1491"/>
      <c r="F78" s="1458">
        <v>0</v>
      </c>
      <c r="G78" s="1458">
        <v>0</v>
      </c>
      <c r="H78" s="1459">
        <v>0</v>
      </c>
      <c r="I78" s="1460">
        <v>0</v>
      </c>
      <c r="J78" s="1458">
        <v>0</v>
      </c>
      <c r="K78" s="1458">
        <v>0</v>
      </c>
      <c r="L78" s="1459">
        <v>0</v>
      </c>
      <c r="M78" s="1460">
        <v>0</v>
      </c>
    </row>
    <row r="79" spans="1:40" ht="27" hidden="1" customHeight="1">
      <c r="A79" s="1452"/>
      <c r="B79" s="1517"/>
      <c r="C79" s="1491" t="s">
        <v>783</v>
      </c>
      <c r="D79" s="1491"/>
      <c r="E79" s="1491"/>
      <c r="F79" s="1458">
        <v>0</v>
      </c>
      <c r="G79" s="1458">
        <v>0</v>
      </c>
      <c r="H79" s="1459">
        <v>0</v>
      </c>
      <c r="I79" s="1460">
        <v>0</v>
      </c>
      <c r="J79" s="1458">
        <v>0</v>
      </c>
      <c r="K79" s="1458">
        <v>0</v>
      </c>
      <c r="L79" s="1459">
        <v>0</v>
      </c>
      <c r="M79" s="1460">
        <v>0</v>
      </c>
    </row>
    <row r="80" spans="1:40" ht="27" hidden="1" customHeight="1">
      <c r="A80" s="1452"/>
      <c r="B80" s="1517"/>
      <c r="C80" s="1518" t="s">
        <v>784</v>
      </c>
      <c r="D80" s="1518"/>
      <c r="E80" s="1490"/>
      <c r="F80" s="1458">
        <v>0</v>
      </c>
      <c r="G80" s="1458">
        <v>0</v>
      </c>
      <c r="H80" s="1459">
        <v>0</v>
      </c>
      <c r="I80" s="1460">
        <v>0</v>
      </c>
      <c r="J80" s="1458">
        <v>0</v>
      </c>
      <c r="K80" s="1458">
        <v>0</v>
      </c>
      <c r="L80" s="1459">
        <v>0</v>
      </c>
      <c r="M80" s="1460">
        <v>0</v>
      </c>
    </row>
    <row r="81" spans="1:13" ht="12.75" hidden="1" customHeight="1">
      <c r="A81" s="1452"/>
      <c r="B81" s="1517"/>
      <c r="C81" s="1518" t="s">
        <v>785</v>
      </c>
      <c r="D81" s="1518" t="s">
        <v>778</v>
      </c>
      <c r="E81" s="1490"/>
      <c r="F81" s="1458">
        <v>0</v>
      </c>
      <c r="G81" s="1458">
        <v>0</v>
      </c>
      <c r="H81" s="1459">
        <v>0</v>
      </c>
      <c r="I81" s="1460">
        <v>0</v>
      </c>
      <c r="J81" s="1458">
        <v>0</v>
      </c>
      <c r="K81" s="1458">
        <v>0</v>
      </c>
      <c r="L81" s="1459">
        <v>0</v>
      </c>
      <c r="M81" s="1460">
        <v>0</v>
      </c>
    </row>
    <row r="82" spans="1:13" s="1429" customFormat="1" ht="27" customHeight="1">
      <c r="A82" s="1452"/>
      <c r="B82" s="1453" t="s">
        <v>786</v>
      </c>
      <c r="C82" s="1454"/>
      <c r="D82" s="1454"/>
      <c r="E82" s="1454"/>
      <c r="F82" s="1458">
        <v>44.134999999999998</v>
      </c>
      <c r="G82" s="1458">
        <v>77.230999999999995</v>
      </c>
      <c r="H82" s="1459">
        <v>2.1749999999999998</v>
      </c>
      <c r="I82" s="1519">
        <v>123.541</v>
      </c>
      <c r="J82" s="1458">
        <v>61.942999999999998</v>
      </c>
      <c r="K82" s="1458">
        <v>83.843000000000004</v>
      </c>
      <c r="L82" s="1459">
        <v>2.3610000000000002</v>
      </c>
      <c r="M82" s="1519">
        <v>148.14699999999999</v>
      </c>
    </row>
    <row r="83" spans="1:13" s="1429" customFormat="1" ht="27" customHeight="1">
      <c r="A83" s="1452"/>
      <c r="B83" s="1514"/>
      <c r="C83" s="1454" t="s">
        <v>787</v>
      </c>
      <c r="D83" s="1454"/>
      <c r="E83" s="1454"/>
      <c r="F83" s="1458">
        <v>44.134999999999998</v>
      </c>
      <c r="G83" s="1458">
        <v>77.230999999999995</v>
      </c>
      <c r="H83" s="1459">
        <v>2.1749999999999998</v>
      </c>
      <c r="I83" s="1460">
        <v>123.541</v>
      </c>
      <c r="J83" s="1458">
        <v>61.942999999999998</v>
      </c>
      <c r="K83" s="1458">
        <v>83.843000000000004</v>
      </c>
      <c r="L83" s="1459">
        <v>2.3610000000000002</v>
      </c>
      <c r="M83" s="1460">
        <v>148.14699999999999</v>
      </c>
    </row>
    <row r="84" spans="1:13" s="1429" customFormat="1" ht="27" hidden="1" customHeight="1">
      <c r="A84" s="1452"/>
      <c r="B84" s="1517"/>
      <c r="C84" s="1518" t="s">
        <v>788</v>
      </c>
      <c r="D84" s="1518"/>
      <c r="E84" s="1490"/>
      <c r="F84" s="1458">
        <v>0</v>
      </c>
      <c r="G84" s="1458">
        <v>0</v>
      </c>
      <c r="H84" s="1459">
        <v>0</v>
      </c>
      <c r="I84" s="1460">
        <v>0</v>
      </c>
      <c r="J84" s="1458">
        <v>0</v>
      </c>
      <c r="K84" s="1458">
        <v>0</v>
      </c>
      <c r="L84" s="1459">
        <v>0</v>
      </c>
      <c r="M84" s="1460">
        <v>0</v>
      </c>
    </row>
    <row r="85" spans="1:13" s="1429" customFormat="1" ht="27" hidden="1" customHeight="1">
      <c r="A85" s="1452"/>
      <c r="B85" s="1517"/>
      <c r="C85" s="1518" t="s">
        <v>789</v>
      </c>
      <c r="D85" s="1518" t="s">
        <v>778</v>
      </c>
      <c r="E85" s="1490"/>
      <c r="F85" s="1458">
        <v>0</v>
      </c>
      <c r="G85" s="1458">
        <v>0</v>
      </c>
      <c r="H85" s="1459">
        <v>0</v>
      </c>
      <c r="I85" s="1460">
        <v>0</v>
      </c>
      <c r="J85" s="1458">
        <v>0</v>
      </c>
      <c r="K85" s="1458">
        <v>0</v>
      </c>
      <c r="L85" s="1459">
        <v>0</v>
      </c>
      <c r="M85" s="1460">
        <v>0</v>
      </c>
    </row>
    <row r="86" spans="1:13" s="1429" customFormat="1" ht="12.75" customHeight="1">
      <c r="A86" s="1452"/>
      <c r="B86" s="1453" t="s">
        <v>790</v>
      </c>
      <c r="C86" s="1454"/>
      <c r="D86" s="1454"/>
      <c r="E86" s="1454"/>
      <c r="F86" s="1458">
        <v>230.10400000000001</v>
      </c>
      <c r="G86" s="1458">
        <v>274.83800000000002</v>
      </c>
      <c r="H86" s="1459">
        <v>3144.2570000000001</v>
      </c>
      <c r="I86" s="1460">
        <v>3649.1990000000001</v>
      </c>
      <c r="J86" s="1458">
        <v>0.25800000000000001</v>
      </c>
      <c r="K86" s="1458">
        <v>5800.0330000000004</v>
      </c>
      <c r="L86" s="1459">
        <v>70.042000000000002</v>
      </c>
      <c r="M86" s="1460">
        <v>5870.3329999999996</v>
      </c>
    </row>
    <row r="87" spans="1:13" s="1429" customFormat="1" ht="12.75" customHeight="1">
      <c r="A87" s="1452"/>
      <c r="B87" s="1514"/>
      <c r="C87" s="1454" t="s">
        <v>791</v>
      </c>
      <c r="D87" s="1454"/>
      <c r="E87" s="1454"/>
      <c r="F87" s="1458">
        <v>230.108</v>
      </c>
      <c r="G87" s="1458">
        <v>275.06299999999999</v>
      </c>
      <c r="H87" s="1459">
        <v>3172.134</v>
      </c>
      <c r="I87" s="1460">
        <v>3677.3049999999998</v>
      </c>
      <c r="J87" s="1458">
        <v>0.26300000000000001</v>
      </c>
      <c r="K87" s="1458">
        <v>5800.3339999999998</v>
      </c>
      <c r="L87" s="1459">
        <v>70.042000000000002</v>
      </c>
      <c r="M87" s="1460">
        <v>5870.6390000000001</v>
      </c>
    </row>
    <row r="88" spans="1:13" s="1429" customFormat="1" ht="27" hidden="1" customHeight="1">
      <c r="A88" s="1452"/>
      <c r="B88" s="1514"/>
      <c r="C88" s="1516" t="s">
        <v>792</v>
      </c>
      <c r="D88" s="1516"/>
      <c r="E88" s="1453"/>
      <c r="F88" s="1458">
        <v>0</v>
      </c>
      <c r="G88" s="1458">
        <v>0</v>
      </c>
      <c r="H88" s="1459">
        <v>0</v>
      </c>
      <c r="I88" s="1460">
        <v>0</v>
      </c>
      <c r="J88" s="1458">
        <v>0</v>
      </c>
      <c r="K88" s="1458">
        <v>0</v>
      </c>
      <c r="L88" s="1459">
        <v>0</v>
      </c>
      <c r="M88" s="1460">
        <v>0</v>
      </c>
    </row>
    <row r="89" spans="1:13" s="1429" customFormat="1" ht="27" customHeight="1">
      <c r="A89" s="1452"/>
      <c r="B89" s="1514"/>
      <c r="C89" s="1516" t="s">
        <v>793</v>
      </c>
      <c r="D89" s="1516" t="s">
        <v>778</v>
      </c>
      <c r="E89" s="1453"/>
      <c r="F89" s="1458">
        <v>-4.0000000000000001E-3</v>
      </c>
      <c r="G89" s="1458">
        <v>-0.22500000000000001</v>
      </c>
      <c r="H89" s="1459">
        <v>-27.876999999999999</v>
      </c>
      <c r="I89" s="1460">
        <v>-28.106000000000002</v>
      </c>
      <c r="J89" s="1458">
        <v>-5.0000000000000001E-3</v>
      </c>
      <c r="K89" s="1458">
        <v>-0.30099999999999999</v>
      </c>
      <c r="L89" s="1459">
        <v>0</v>
      </c>
      <c r="M89" s="1460">
        <v>-0.30599999999999999</v>
      </c>
    </row>
    <row r="90" spans="1:13" s="1429" customFormat="1" ht="12.75" customHeight="1">
      <c r="A90" s="1452"/>
      <c r="B90" s="1453" t="s">
        <v>794</v>
      </c>
      <c r="C90" s="1454"/>
      <c r="D90" s="1454"/>
      <c r="E90" s="1454"/>
      <c r="F90" s="1458">
        <v>871.53200000000004</v>
      </c>
      <c r="G90" s="1458">
        <v>29.907</v>
      </c>
      <c r="H90" s="1459">
        <v>0</v>
      </c>
      <c r="I90" s="1460">
        <v>901.43899999999996</v>
      </c>
      <c r="J90" s="1458">
        <v>641.71900000000005</v>
      </c>
      <c r="K90" s="1458">
        <v>0</v>
      </c>
      <c r="L90" s="1459">
        <v>0</v>
      </c>
      <c r="M90" s="1460">
        <v>641.71900000000005</v>
      </c>
    </row>
    <row r="91" spans="1:13" s="1429" customFormat="1" ht="12.75" customHeight="1">
      <c r="A91" s="1452"/>
      <c r="B91" s="1514"/>
      <c r="C91" s="1454" t="s">
        <v>795</v>
      </c>
      <c r="D91" s="1454"/>
      <c r="E91" s="1454"/>
      <c r="F91" s="1458">
        <v>873.89300000000003</v>
      </c>
      <c r="G91" s="1458">
        <v>29.981999999999999</v>
      </c>
      <c r="H91" s="1459">
        <v>0</v>
      </c>
      <c r="I91" s="1460">
        <v>903.875</v>
      </c>
      <c r="J91" s="1458">
        <v>643.49</v>
      </c>
      <c r="K91" s="1458">
        <v>0</v>
      </c>
      <c r="L91" s="1459">
        <v>0</v>
      </c>
      <c r="M91" s="1460">
        <v>643.49</v>
      </c>
    </row>
    <row r="92" spans="1:13" s="1429" customFormat="1" ht="12.75" hidden="1" customHeight="1">
      <c r="A92" s="1452"/>
      <c r="B92" s="1517"/>
      <c r="C92" s="1518" t="s">
        <v>796</v>
      </c>
      <c r="D92" s="1518"/>
      <c r="E92" s="1518"/>
      <c r="F92" s="1458">
        <v>-6.4000000000000001E-2</v>
      </c>
      <c r="G92" s="1458">
        <v>-7.4999999999999997E-2</v>
      </c>
      <c r="H92" s="1459">
        <v>0</v>
      </c>
      <c r="I92" s="1460">
        <v>-0.13900000000000001</v>
      </c>
      <c r="J92" s="1458">
        <v>-7.2999999999999995E-2</v>
      </c>
      <c r="K92" s="1458">
        <v>0</v>
      </c>
      <c r="L92" s="1459">
        <v>0</v>
      </c>
      <c r="M92" s="1460">
        <v>-7.2999999999999995E-2</v>
      </c>
    </row>
    <row r="93" spans="1:13" s="1429" customFormat="1" ht="27" customHeight="1">
      <c r="A93" s="1452"/>
      <c r="B93" s="1517"/>
      <c r="C93" s="1516" t="s">
        <v>797</v>
      </c>
      <c r="D93" s="1516" t="s">
        <v>778</v>
      </c>
      <c r="E93" s="1453"/>
      <c r="F93" s="1458">
        <v>-2.2970000000000002</v>
      </c>
      <c r="G93" s="1458">
        <v>0</v>
      </c>
      <c r="H93" s="1459">
        <v>0</v>
      </c>
      <c r="I93" s="1460">
        <v>-2.2970000000000002</v>
      </c>
      <c r="J93" s="1458">
        <v>-1.698</v>
      </c>
      <c r="K93" s="1458">
        <v>0</v>
      </c>
      <c r="L93" s="1459">
        <v>0</v>
      </c>
      <c r="M93" s="1460">
        <v>-1.698</v>
      </c>
    </row>
    <row r="94" spans="1:13" s="1429" customFormat="1" ht="12.75" hidden="1" customHeight="1">
      <c r="A94" s="1452"/>
      <c r="B94" s="1505" t="s">
        <v>798</v>
      </c>
      <c r="C94" s="1491"/>
      <c r="D94" s="1491"/>
      <c r="E94" s="1495"/>
      <c r="F94" s="1458">
        <v>0.126</v>
      </c>
      <c r="G94" s="1458">
        <v>0.115</v>
      </c>
      <c r="H94" s="1459">
        <v>0</v>
      </c>
      <c r="I94" s="1460">
        <v>0.24099999999999999</v>
      </c>
      <c r="J94" s="1458">
        <v>0.17100000000000001</v>
      </c>
      <c r="K94" s="1458">
        <v>0.192</v>
      </c>
      <c r="L94" s="1459">
        <v>0</v>
      </c>
      <c r="M94" s="1460">
        <v>0.36299999999999999</v>
      </c>
    </row>
    <row r="95" spans="1:13" s="1429" customFormat="1" ht="12.75" hidden="1" customHeight="1">
      <c r="A95" s="1452"/>
      <c r="B95" s="1517"/>
      <c r="C95" s="1491" t="s">
        <v>798</v>
      </c>
      <c r="D95" s="1491"/>
      <c r="E95" s="1495"/>
      <c r="F95" s="1458">
        <v>0.127</v>
      </c>
      <c r="G95" s="1458">
        <v>0.11700000000000001</v>
      </c>
      <c r="H95" s="1459">
        <v>0</v>
      </c>
      <c r="I95" s="1460">
        <v>0.24399999999999999</v>
      </c>
      <c r="J95" s="1458">
        <v>0.18099999999999999</v>
      </c>
      <c r="K95" s="1458">
        <v>0.19700000000000001</v>
      </c>
      <c r="L95" s="1459">
        <v>0</v>
      </c>
      <c r="M95" s="1460">
        <v>0.378</v>
      </c>
    </row>
    <row r="96" spans="1:13" s="1429" customFormat="1" ht="27" hidden="1" customHeight="1">
      <c r="A96" s="1452"/>
      <c r="B96" s="1517"/>
      <c r="C96" s="1518" t="s">
        <v>799</v>
      </c>
      <c r="D96" s="1518"/>
      <c r="E96" s="1518"/>
      <c r="F96" s="1458">
        <v>0</v>
      </c>
      <c r="G96" s="1458">
        <v>-2E-3</v>
      </c>
      <c r="H96" s="1459">
        <v>0</v>
      </c>
      <c r="I96" s="1460">
        <v>-2E-3</v>
      </c>
      <c r="J96" s="1458">
        <v>0</v>
      </c>
      <c r="K96" s="1458">
        <v>-5.0000000000000001E-3</v>
      </c>
      <c r="L96" s="1459">
        <v>0</v>
      </c>
      <c r="M96" s="1460">
        <v>-5.0000000000000001E-3</v>
      </c>
    </row>
    <row r="97" spans="1:13" s="1429" customFormat="1" ht="27" hidden="1" customHeight="1">
      <c r="A97" s="1452"/>
      <c r="B97" s="1517"/>
      <c r="C97" s="1518" t="s">
        <v>800</v>
      </c>
      <c r="D97" s="1518" t="s">
        <v>778</v>
      </c>
      <c r="E97" s="1518"/>
      <c r="F97" s="1458">
        <v>-1E-3</v>
      </c>
      <c r="G97" s="1458">
        <v>0</v>
      </c>
      <c r="H97" s="1459">
        <v>0</v>
      </c>
      <c r="I97" s="1460">
        <v>-1E-3</v>
      </c>
      <c r="J97" s="1458">
        <v>-0.01</v>
      </c>
      <c r="K97" s="1458">
        <v>0</v>
      </c>
      <c r="L97" s="1459">
        <v>0</v>
      </c>
      <c r="M97" s="1460">
        <v>-0.01</v>
      </c>
    </row>
    <row r="98" spans="1:13" s="1429" customFormat="1" ht="12.75" hidden="1" customHeight="1">
      <c r="A98" s="1452"/>
      <c r="B98" s="1505" t="s">
        <v>801</v>
      </c>
      <c r="C98" s="1491"/>
      <c r="D98" s="1491"/>
      <c r="E98" s="1495"/>
      <c r="F98" s="1458">
        <v>2.7E-2</v>
      </c>
      <c r="G98" s="1458">
        <v>0</v>
      </c>
      <c r="H98" s="1459">
        <v>0</v>
      </c>
      <c r="I98" s="1460">
        <v>2.7E-2</v>
      </c>
      <c r="J98" s="1458">
        <v>1.7000000000000001E-2</v>
      </c>
      <c r="K98" s="1458">
        <v>0</v>
      </c>
      <c r="L98" s="1459">
        <v>0</v>
      </c>
      <c r="M98" s="1460">
        <v>1.7000000000000001E-2</v>
      </c>
    </row>
    <row r="99" spans="1:13" s="1429" customFormat="1" ht="12.75" hidden="1" customHeight="1">
      <c r="A99" s="1452"/>
      <c r="B99" s="1517"/>
      <c r="C99" s="1491" t="s">
        <v>801</v>
      </c>
      <c r="D99" s="1491"/>
      <c r="E99" s="1495"/>
      <c r="F99" s="1458">
        <v>0.03</v>
      </c>
      <c r="G99" s="1458">
        <v>0</v>
      </c>
      <c r="H99" s="1459">
        <v>0</v>
      </c>
      <c r="I99" s="1460">
        <v>0.03</v>
      </c>
      <c r="J99" s="1458">
        <v>1.9E-2</v>
      </c>
      <c r="K99" s="1458">
        <v>0</v>
      </c>
      <c r="L99" s="1459">
        <v>0</v>
      </c>
      <c r="M99" s="1460">
        <v>1.9E-2</v>
      </c>
    </row>
    <row r="100" spans="1:13" s="1429" customFormat="1" ht="12.75" hidden="1" customHeight="1">
      <c r="A100" s="1452"/>
      <c r="B100" s="1517"/>
      <c r="C100" s="1518" t="s">
        <v>802</v>
      </c>
      <c r="D100" s="1518"/>
      <c r="E100" s="1518"/>
      <c r="F100" s="1458">
        <v>0</v>
      </c>
      <c r="G100" s="1458">
        <v>0</v>
      </c>
      <c r="H100" s="1459">
        <v>0</v>
      </c>
      <c r="I100" s="1460">
        <v>0</v>
      </c>
      <c r="J100" s="1458">
        <v>0</v>
      </c>
      <c r="K100" s="1458">
        <v>0</v>
      </c>
      <c r="L100" s="1459">
        <v>0</v>
      </c>
      <c r="M100" s="1460">
        <v>0</v>
      </c>
    </row>
    <row r="101" spans="1:13" s="1429" customFormat="1" ht="25.5" hidden="1" customHeight="1">
      <c r="A101" s="1452"/>
      <c r="B101" s="1517"/>
      <c r="C101" s="1518" t="s">
        <v>803</v>
      </c>
      <c r="D101" s="1518" t="s">
        <v>778</v>
      </c>
      <c r="E101" s="1518"/>
      <c r="F101" s="1458">
        <v>-3.0000000000000001E-3</v>
      </c>
      <c r="G101" s="1458">
        <v>0</v>
      </c>
      <c r="H101" s="1459">
        <v>0</v>
      </c>
      <c r="I101" s="1460">
        <v>-3.0000000000000001E-3</v>
      </c>
      <c r="J101" s="1458">
        <v>-2E-3</v>
      </c>
      <c r="K101" s="1458">
        <v>0</v>
      </c>
      <c r="L101" s="1459">
        <v>0</v>
      </c>
      <c r="M101" s="1460">
        <v>-2E-3</v>
      </c>
    </row>
    <row r="102" spans="1:13" s="1429" customFormat="1" ht="12.75" customHeight="1">
      <c r="A102" s="1452"/>
      <c r="B102" s="1453" t="s">
        <v>804</v>
      </c>
      <c r="C102" s="1454"/>
      <c r="D102" s="1454"/>
      <c r="E102" s="1454"/>
      <c r="F102" s="1458">
        <v>7.6349999999999998</v>
      </c>
      <c r="G102" s="1458">
        <v>44.954000000000001</v>
      </c>
      <c r="H102" s="1459">
        <v>3.4809999999999999</v>
      </c>
      <c r="I102" s="1460">
        <v>56.07</v>
      </c>
      <c r="J102" s="1458">
        <v>2.387</v>
      </c>
      <c r="K102" s="1458">
        <v>39.451000000000001</v>
      </c>
      <c r="L102" s="1459">
        <v>15.54</v>
      </c>
      <c r="M102" s="1460">
        <v>57.378</v>
      </c>
    </row>
    <row r="103" spans="1:13" s="1429" customFormat="1" ht="12.75" customHeight="1">
      <c r="A103" s="1452"/>
      <c r="B103" s="1517"/>
      <c r="C103" s="1454" t="s">
        <v>805</v>
      </c>
      <c r="D103" s="1454"/>
      <c r="E103" s="1454"/>
      <c r="F103" s="1458">
        <v>7.875</v>
      </c>
      <c r="G103" s="1458">
        <v>59.542999999999999</v>
      </c>
      <c r="H103" s="1459">
        <v>3.516</v>
      </c>
      <c r="I103" s="1460">
        <v>70.933999999999997</v>
      </c>
      <c r="J103" s="1458">
        <v>2.3959999999999999</v>
      </c>
      <c r="K103" s="1458">
        <v>40.417000000000002</v>
      </c>
      <c r="L103" s="1459">
        <v>18.5</v>
      </c>
      <c r="M103" s="1460">
        <v>61.313000000000002</v>
      </c>
    </row>
    <row r="104" spans="1:13" s="1429" customFormat="1" ht="27" hidden="1" customHeight="1">
      <c r="A104" s="1452"/>
      <c r="B104" s="1517"/>
      <c r="C104" s="1518" t="s">
        <v>806</v>
      </c>
      <c r="D104" s="1518"/>
      <c r="E104" s="1518"/>
      <c r="F104" s="1458">
        <v>0</v>
      </c>
      <c r="G104" s="1458">
        <v>-0.13400000000000001</v>
      </c>
      <c r="H104" s="1459">
        <v>0</v>
      </c>
      <c r="I104" s="1460">
        <v>-0.13400000000000001</v>
      </c>
      <c r="J104" s="1458">
        <v>0</v>
      </c>
      <c r="K104" s="1458">
        <v>-8.3000000000000004E-2</v>
      </c>
      <c r="L104" s="1459">
        <v>0</v>
      </c>
      <c r="M104" s="1460">
        <v>-8.3000000000000004E-2</v>
      </c>
    </row>
    <row r="105" spans="1:13" s="1429" customFormat="1" ht="27" customHeight="1">
      <c r="A105" s="1452"/>
      <c r="B105" s="1517"/>
      <c r="C105" s="1516" t="s">
        <v>807</v>
      </c>
      <c r="D105" s="1516" t="s">
        <v>778</v>
      </c>
      <c r="E105" s="1453"/>
      <c r="F105" s="1458">
        <v>-0.24</v>
      </c>
      <c r="G105" s="1458">
        <v>-14.455</v>
      </c>
      <c r="H105" s="1459">
        <v>-3.5000000000000003E-2</v>
      </c>
      <c r="I105" s="1460">
        <v>-14.73</v>
      </c>
      <c r="J105" s="1458">
        <v>-8.9999999999999993E-3</v>
      </c>
      <c r="K105" s="1458">
        <v>-0.88300000000000001</v>
      </c>
      <c r="L105" s="1459">
        <v>-2.96</v>
      </c>
      <c r="M105" s="1460">
        <v>-3.8519999999999999</v>
      </c>
    </row>
    <row r="106" spans="1:13" s="1429" customFormat="1" ht="27" customHeight="1">
      <c r="A106" s="1452"/>
      <c r="B106" s="1453" t="s">
        <v>808</v>
      </c>
      <c r="C106" s="1454"/>
      <c r="D106" s="1454"/>
      <c r="E106" s="1454"/>
      <c r="F106" s="1458">
        <v>0</v>
      </c>
      <c r="G106" s="1458">
        <v>745.22</v>
      </c>
      <c r="H106" s="1520">
        <v>72.52</v>
      </c>
      <c r="I106" s="1460">
        <v>817.74</v>
      </c>
      <c r="J106" s="1458">
        <v>0</v>
      </c>
      <c r="K106" s="1458">
        <v>407.19299999999998</v>
      </c>
      <c r="L106" s="1520">
        <v>76.296000000000006</v>
      </c>
      <c r="M106" s="1460">
        <v>483.48899999999998</v>
      </c>
    </row>
    <row r="107" spans="1:13" s="1429" customFormat="1" ht="27" customHeight="1">
      <c r="A107" s="1452"/>
      <c r="B107" s="1514"/>
      <c r="C107" s="1454" t="s">
        <v>809</v>
      </c>
      <c r="D107" s="1454"/>
      <c r="E107" s="1454"/>
      <c r="F107" s="1458">
        <v>0</v>
      </c>
      <c r="G107" s="1458">
        <v>745.22</v>
      </c>
      <c r="H107" s="1459">
        <v>73.251999999999995</v>
      </c>
      <c r="I107" s="1460">
        <v>818.47199999999998</v>
      </c>
      <c r="J107" s="1458">
        <v>0</v>
      </c>
      <c r="K107" s="1458">
        <v>407.19299999999998</v>
      </c>
      <c r="L107" s="1459">
        <v>77.066999999999993</v>
      </c>
      <c r="M107" s="1460">
        <v>484.26</v>
      </c>
    </row>
    <row r="108" spans="1:13" s="1429" customFormat="1" ht="27" hidden="1" customHeight="1">
      <c r="A108" s="1452"/>
      <c r="B108" s="1514"/>
      <c r="C108" s="1516" t="s">
        <v>810</v>
      </c>
      <c r="D108" s="1516"/>
      <c r="E108" s="1453"/>
      <c r="F108" s="1458">
        <v>0</v>
      </c>
      <c r="G108" s="1458">
        <v>0</v>
      </c>
      <c r="H108" s="1459">
        <v>0</v>
      </c>
      <c r="I108" s="1460">
        <v>0</v>
      </c>
      <c r="J108" s="1458">
        <v>0</v>
      </c>
      <c r="K108" s="1458">
        <v>0</v>
      </c>
      <c r="L108" s="1459">
        <v>0</v>
      </c>
      <c r="M108" s="1460">
        <v>0</v>
      </c>
    </row>
    <row r="109" spans="1:13" s="1429" customFormat="1" ht="27" customHeight="1">
      <c r="A109" s="1452"/>
      <c r="B109" s="1514"/>
      <c r="C109" s="1516" t="s">
        <v>811</v>
      </c>
      <c r="D109" s="1516" t="s">
        <v>778</v>
      </c>
      <c r="E109" s="1453"/>
      <c r="F109" s="1458">
        <v>0</v>
      </c>
      <c r="G109" s="1458">
        <v>0</v>
      </c>
      <c r="H109" s="1459">
        <v>-0.73199999999999998</v>
      </c>
      <c r="I109" s="1460">
        <v>-0.73199999999999998</v>
      </c>
      <c r="J109" s="1458">
        <v>0</v>
      </c>
      <c r="K109" s="1458">
        <v>0</v>
      </c>
      <c r="L109" s="1459">
        <v>-0.77100000000000002</v>
      </c>
      <c r="M109" s="1460">
        <v>-0.77100000000000002</v>
      </c>
    </row>
    <row r="110" spans="1:13" s="1429" customFormat="1" ht="27" hidden="1" customHeight="1">
      <c r="A110" s="1452"/>
      <c r="B110" s="1505" t="s">
        <v>812</v>
      </c>
      <c r="C110" s="1491"/>
      <c r="D110" s="1491"/>
      <c r="E110" s="1491"/>
      <c r="F110" s="1458">
        <v>0</v>
      </c>
      <c r="G110" s="1458">
        <v>0</v>
      </c>
      <c r="H110" s="1459">
        <v>0</v>
      </c>
      <c r="I110" s="1460">
        <v>0</v>
      </c>
      <c r="J110" s="1458">
        <v>0</v>
      </c>
      <c r="K110" s="1458">
        <v>0</v>
      </c>
      <c r="L110" s="1459">
        <v>0</v>
      </c>
      <c r="M110" s="1460">
        <v>0</v>
      </c>
    </row>
    <row r="111" spans="1:13" s="1429" customFormat="1" ht="27" hidden="1" customHeight="1">
      <c r="A111" s="1452"/>
      <c r="B111" s="1517"/>
      <c r="C111" s="1491" t="s">
        <v>813</v>
      </c>
      <c r="D111" s="1491"/>
      <c r="E111" s="1491"/>
      <c r="F111" s="1458">
        <v>0</v>
      </c>
      <c r="G111" s="1458">
        <v>0</v>
      </c>
      <c r="H111" s="1459">
        <v>0</v>
      </c>
      <c r="I111" s="1460">
        <v>0</v>
      </c>
      <c r="J111" s="1458">
        <v>0</v>
      </c>
      <c r="K111" s="1458">
        <v>0</v>
      </c>
      <c r="L111" s="1459">
        <v>0</v>
      </c>
      <c r="M111" s="1460">
        <v>0</v>
      </c>
    </row>
    <row r="112" spans="1:13" s="1429" customFormat="1" ht="27" hidden="1" customHeight="1">
      <c r="A112" s="1452"/>
      <c r="B112" s="1517"/>
      <c r="C112" s="1518" t="s">
        <v>814</v>
      </c>
      <c r="D112" s="1518"/>
      <c r="E112" s="1490"/>
      <c r="F112" s="1458">
        <v>0</v>
      </c>
      <c r="G112" s="1458">
        <v>0</v>
      </c>
      <c r="H112" s="1459">
        <v>0</v>
      </c>
      <c r="I112" s="1460">
        <v>0</v>
      </c>
      <c r="J112" s="1458">
        <v>0</v>
      </c>
      <c r="K112" s="1458">
        <v>0</v>
      </c>
      <c r="L112" s="1459">
        <v>0</v>
      </c>
      <c r="M112" s="1460">
        <v>0</v>
      </c>
    </row>
    <row r="113" spans="1:13" s="1429" customFormat="1" ht="27" hidden="1" customHeight="1">
      <c r="A113" s="1452"/>
      <c r="B113" s="1517"/>
      <c r="C113" s="1518" t="s">
        <v>815</v>
      </c>
      <c r="D113" s="1518" t="s">
        <v>778</v>
      </c>
      <c r="E113" s="1490"/>
      <c r="F113" s="1458">
        <v>0</v>
      </c>
      <c r="G113" s="1458">
        <v>0</v>
      </c>
      <c r="H113" s="1459">
        <v>0</v>
      </c>
      <c r="I113" s="1460">
        <v>0</v>
      </c>
      <c r="J113" s="1458">
        <v>0</v>
      </c>
      <c r="K113" s="1458">
        <v>0</v>
      </c>
      <c r="L113" s="1459">
        <v>0</v>
      </c>
      <c r="M113" s="1460">
        <v>0</v>
      </c>
    </row>
    <row r="114" spans="1:13" s="1429" customFormat="1" ht="27" hidden="1" customHeight="1">
      <c r="A114" s="1452"/>
      <c r="B114" s="1505" t="s">
        <v>816</v>
      </c>
      <c r="C114" s="1491"/>
      <c r="D114" s="1491"/>
      <c r="E114" s="1491"/>
      <c r="F114" s="1458">
        <v>0</v>
      </c>
      <c r="G114" s="1458">
        <v>0</v>
      </c>
      <c r="H114" s="1459">
        <v>0</v>
      </c>
      <c r="I114" s="1460">
        <v>0</v>
      </c>
      <c r="J114" s="1458">
        <v>0</v>
      </c>
      <c r="K114" s="1458">
        <v>0</v>
      </c>
      <c r="L114" s="1459">
        <v>0</v>
      </c>
      <c r="M114" s="1460">
        <v>0</v>
      </c>
    </row>
    <row r="115" spans="1:13" s="1429" customFormat="1" ht="27" hidden="1" customHeight="1">
      <c r="A115" s="1452"/>
      <c r="B115" s="1517"/>
      <c r="C115" s="1491" t="s">
        <v>817</v>
      </c>
      <c r="D115" s="1491"/>
      <c r="E115" s="1491"/>
      <c r="F115" s="1458">
        <v>0</v>
      </c>
      <c r="G115" s="1458">
        <v>0</v>
      </c>
      <c r="H115" s="1459">
        <v>0</v>
      </c>
      <c r="I115" s="1460">
        <v>0</v>
      </c>
      <c r="J115" s="1458">
        <v>0</v>
      </c>
      <c r="K115" s="1458">
        <v>0</v>
      </c>
      <c r="L115" s="1459">
        <v>0</v>
      </c>
      <c r="M115" s="1460">
        <v>0</v>
      </c>
    </row>
    <row r="116" spans="1:13" s="1429" customFormat="1" ht="27" hidden="1" customHeight="1">
      <c r="A116" s="1452"/>
      <c r="B116" s="1517"/>
      <c r="C116" s="1518" t="s">
        <v>818</v>
      </c>
      <c r="D116" s="1518"/>
      <c r="E116" s="1490"/>
      <c r="F116" s="1458">
        <v>0</v>
      </c>
      <c r="G116" s="1458">
        <v>0</v>
      </c>
      <c r="H116" s="1459">
        <v>0</v>
      </c>
      <c r="I116" s="1460">
        <v>0</v>
      </c>
      <c r="J116" s="1458">
        <v>0</v>
      </c>
      <c r="K116" s="1458">
        <v>0</v>
      </c>
      <c r="L116" s="1459">
        <v>0</v>
      </c>
      <c r="M116" s="1460">
        <v>0</v>
      </c>
    </row>
    <row r="117" spans="1:13" s="1429" customFormat="1" ht="27" hidden="1" customHeight="1">
      <c r="A117" s="1452"/>
      <c r="B117" s="1517"/>
      <c r="C117" s="1518" t="s">
        <v>819</v>
      </c>
      <c r="D117" s="1518" t="s">
        <v>778</v>
      </c>
      <c r="E117" s="1490"/>
      <c r="F117" s="1458">
        <v>0</v>
      </c>
      <c r="G117" s="1458">
        <v>0</v>
      </c>
      <c r="H117" s="1459">
        <v>0</v>
      </c>
      <c r="I117" s="1460">
        <v>0</v>
      </c>
      <c r="J117" s="1458">
        <v>0</v>
      </c>
      <c r="K117" s="1458">
        <v>0</v>
      </c>
      <c r="L117" s="1459">
        <v>0</v>
      </c>
      <c r="M117" s="1460">
        <v>0</v>
      </c>
    </row>
    <row r="118" spans="1:13" s="1429" customFormat="1" ht="27" hidden="1" customHeight="1">
      <c r="A118" s="1452"/>
      <c r="B118" s="1505" t="s">
        <v>820</v>
      </c>
      <c r="C118" s="1491"/>
      <c r="D118" s="1491"/>
      <c r="E118" s="1491"/>
      <c r="F118" s="1458">
        <v>0</v>
      </c>
      <c r="G118" s="1458">
        <v>0</v>
      </c>
      <c r="H118" s="1459">
        <v>0</v>
      </c>
      <c r="I118" s="1460">
        <v>0</v>
      </c>
      <c r="J118" s="1458">
        <v>0</v>
      </c>
      <c r="K118" s="1458">
        <v>0</v>
      </c>
      <c r="L118" s="1459">
        <v>0</v>
      </c>
      <c r="M118" s="1460">
        <v>0</v>
      </c>
    </row>
    <row r="119" spans="1:13" s="1429" customFormat="1" ht="27" hidden="1" customHeight="1">
      <c r="A119" s="1452"/>
      <c r="B119" s="1517"/>
      <c r="C119" s="1491" t="s">
        <v>821</v>
      </c>
      <c r="D119" s="1491"/>
      <c r="E119" s="1491"/>
      <c r="F119" s="1458">
        <v>0</v>
      </c>
      <c r="G119" s="1458">
        <v>0</v>
      </c>
      <c r="H119" s="1459">
        <v>0</v>
      </c>
      <c r="I119" s="1460">
        <v>0</v>
      </c>
      <c r="J119" s="1458">
        <v>0</v>
      </c>
      <c r="K119" s="1458">
        <v>0</v>
      </c>
      <c r="L119" s="1459">
        <v>0</v>
      </c>
      <c r="M119" s="1460">
        <v>0</v>
      </c>
    </row>
    <row r="120" spans="1:13" s="1429" customFormat="1" ht="27" hidden="1" customHeight="1">
      <c r="A120" s="1452"/>
      <c r="B120" s="1517"/>
      <c r="C120" s="1518" t="s">
        <v>822</v>
      </c>
      <c r="D120" s="1518"/>
      <c r="E120" s="1490"/>
      <c r="F120" s="1458">
        <v>0</v>
      </c>
      <c r="G120" s="1458">
        <v>0</v>
      </c>
      <c r="H120" s="1459">
        <v>0</v>
      </c>
      <c r="I120" s="1460">
        <v>0</v>
      </c>
      <c r="J120" s="1458">
        <v>0</v>
      </c>
      <c r="K120" s="1458">
        <v>0</v>
      </c>
      <c r="L120" s="1459">
        <v>0</v>
      </c>
      <c r="M120" s="1460">
        <v>0</v>
      </c>
    </row>
    <row r="121" spans="1:13" s="1429" customFormat="1" ht="27" hidden="1" customHeight="1">
      <c r="A121" s="1452"/>
      <c r="B121" s="1517"/>
      <c r="C121" s="1518" t="s">
        <v>823</v>
      </c>
      <c r="D121" s="1518" t="s">
        <v>778</v>
      </c>
      <c r="E121" s="1490"/>
      <c r="F121" s="1458">
        <v>0</v>
      </c>
      <c r="G121" s="1458">
        <v>0</v>
      </c>
      <c r="H121" s="1459">
        <v>0</v>
      </c>
      <c r="I121" s="1460">
        <v>0</v>
      </c>
      <c r="J121" s="1458">
        <v>0</v>
      </c>
      <c r="K121" s="1458">
        <v>0</v>
      </c>
      <c r="L121" s="1459">
        <v>0</v>
      </c>
      <c r="M121" s="1460">
        <v>0</v>
      </c>
    </row>
    <row r="122" spans="1:13" s="1429" customFormat="1" ht="27" hidden="1" customHeight="1">
      <c r="A122" s="1452"/>
      <c r="B122" s="1505" t="s">
        <v>824</v>
      </c>
      <c r="C122" s="1491"/>
      <c r="D122" s="1491"/>
      <c r="E122" s="1491"/>
      <c r="F122" s="1458">
        <v>0</v>
      </c>
      <c r="G122" s="1458">
        <v>0</v>
      </c>
      <c r="H122" s="1459">
        <v>0</v>
      </c>
      <c r="I122" s="1460">
        <v>0</v>
      </c>
      <c r="J122" s="1458">
        <v>0</v>
      </c>
      <c r="K122" s="1458">
        <v>0</v>
      </c>
      <c r="L122" s="1459">
        <v>0</v>
      </c>
      <c r="M122" s="1460">
        <v>0</v>
      </c>
    </row>
    <row r="123" spans="1:13" s="1429" customFormat="1" ht="27" hidden="1" customHeight="1">
      <c r="A123" s="1452"/>
      <c r="B123" s="1517"/>
      <c r="C123" s="1491" t="s">
        <v>825</v>
      </c>
      <c r="D123" s="1491"/>
      <c r="E123" s="1491"/>
      <c r="F123" s="1458">
        <v>0</v>
      </c>
      <c r="G123" s="1458">
        <v>0</v>
      </c>
      <c r="H123" s="1459">
        <v>0</v>
      </c>
      <c r="I123" s="1460">
        <v>0</v>
      </c>
      <c r="J123" s="1458">
        <v>0</v>
      </c>
      <c r="K123" s="1458">
        <v>0</v>
      </c>
      <c r="L123" s="1459">
        <v>0</v>
      </c>
      <c r="M123" s="1460">
        <v>0</v>
      </c>
    </row>
    <row r="124" spans="1:13" s="1429" customFormat="1" ht="27" hidden="1" customHeight="1">
      <c r="A124" s="1452"/>
      <c r="B124" s="1517"/>
      <c r="C124" s="1518" t="s">
        <v>826</v>
      </c>
      <c r="D124" s="1518"/>
      <c r="E124" s="1490"/>
      <c r="F124" s="1458">
        <v>0</v>
      </c>
      <c r="G124" s="1458">
        <v>0</v>
      </c>
      <c r="H124" s="1459">
        <v>0</v>
      </c>
      <c r="I124" s="1460">
        <v>0</v>
      </c>
      <c r="J124" s="1458">
        <v>0</v>
      </c>
      <c r="K124" s="1458">
        <v>0</v>
      </c>
      <c r="L124" s="1459">
        <v>0</v>
      </c>
      <c r="M124" s="1460">
        <v>0</v>
      </c>
    </row>
    <row r="125" spans="1:13" s="1429" customFormat="1" ht="27" hidden="1" customHeight="1">
      <c r="A125" s="1452"/>
      <c r="B125" s="1517"/>
      <c r="C125" s="1518" t="s">
        <v>827</v>
      </c>
      <c r="D125" s="1518" t="s">
        <v>778</v>
      </c>
      <c r="E125" s="1490"/>
      <c r="F125" s="1458">
        <v>0</v>
      </c>
      <c r="G125" s="1458">
        <v>0</v>
      </c>
      <c r="H125" s="1459">
        <v>0</v>
      </c>
      <c r="I125" s="1460">
        <v>0</v>
      </c>
      <c r="J125" s="1458">
        <v>0</v>
      </c>
      <c r="K125" s="1458">
        <v>0</v>
      </c>
      <c r="L125" s="1459">
        <v>0</v>
      </c>
      <c r="M125" s="1460">
        <v>0</v>
      </c>
    </row>
    <row r="126" spans="1:13" s="1429" customFormat="1" ht="27" hidden="1" customHeight="1">
      <c r="A126" s="1452"/>
      <c r="B126" s="1505" t="s">
        <v>828</v>
      </c>
      <c r="C126" s="1491"/>
      <c r="D126" s="1491"/>
      <c r="E126" s="1491"/>
      <c r="F126" s="1458">
        <v>0</v>
      </c>
      <c r="G126" s="1458">
        <v>0</v>
      </c>
      <c r="H126" s="1459">
        <v>0</v>
      </c>
      <c r="I126" s="1460">
        <v>0</v>
      </c>
      <c r="J126" s="1458">
        <v>0</v>
      </c>
      <c r="K126" s="1458">
        <v>0</v>
      </c>
      <c r="L126" s="1459">
        <v>0</v>
      </c>
      <c r="M126" s="1460">
        <v>0</v>
      </c>
    </row>
    <row r="127" spans="1:13" s="1429" customFormat="1" ht="27" hidden="1" customHeight="1">
      <c r="A127" s="1452"/>
      <c r="B127" s="1517"/>
      <c r="C127" s="1491" t="s">
        <v>829</v>
      </c>
      <c r="D127" s="1491"/>
      <c r="E127" s="1491"/>
      <c r="F127" s="1458">
        <v>0</v>
      </c>
      <c r="G127" s="1458">
        <v>0</v>
      </c>
      <c r="H127" s="1459">
        <v>0</v>
      </c>
      <c r="I127" s="1460">
        <v>0</v>
      </c>
      <c r="J127" s="1458">
        <v>0</v>
      </c>
      <c r="K127" s="1458">
        <v>0</v>
      </c>
      <c r="L127" s="1459">
        <v>0</v>
      </c>
      <c r="M127" s="1460">
        <v>0</v>
      </c>
    </row>
    <row r="128" spans="1:13" s="1429" customFormat="1" ht="27" hidden="1" customHeight="1">
      <c r="A128" s="1452"/>
      <c r="B128" s="1517"/>
      <c r="C128" s="1518" t="s">
        <v>830</v>
      </c>
      <c r="D128" s="1518"/>
      <c r="E128" s="1490"/>
      <c r="F128" s="1458">
        <v>0</v>
      </c>
      <c r="G128" s="1458">
        <v>0</v>
      </c>
      <c r="H128" s="1459">
        <v>0</v>
      </c>
      <c r="I128" s="1460">
        <v>0</v>
      </c>
      <c r="J128" s="1458">
        <v>0</v>
      </c>
      <c r="K128" s="1458">
        <v>0</v>
      </c>
      <c r="L128" s="1459">
        <v>0</v>
      </c>
      <c r="M128" s="1460">
        <v>0</v>
      </c>
    </row>
    <row r="129" spans="1:13" s="1429" customFormat="1" ht="27" hidden="1" customHeight="1">
      <c r="A129" s="1452"/>
      <c r="B129" s="1517"/>
      <c r="C129" s="1518" t="s">
        <v>831</v>
      </c>
      <c r="D129" s="1518" t="s">
        <v>778</v>
      </c>
      <c r="E129" s="1490"/>
      <c r="F129" s="1458">
        <v>0</v>
      </c>
      <c r="G129" s="1458">
        <v>0</v>
      </c>
      <c r="H129" s="1459">
        <v>0</v>
      </c>
      <c r="I129" s="1460">
        <v>0</v>
      </c>
      <c r="J129" s="1458">
        <v>0</v>
      </c>
      <c r="K129" s="1458">
        <v>0</v>
      </c>
      <c r="L129" s="1459">
        <v>0</v>
      </c>
      <c r="M129" s="1460">
        <v>0</v>
      </c>
    </row>
    <row r="130" spans="1:13" s="1429" customFormat="1" ht="27" customHeight="1">
      <c r="A130" s="1452"/>
      <c r="B130" s="1453" t="s">
        <v>832</v>
      </c>
      <c r="C130" s="1454"/>
      <c r="D130" s="1454"/>
      <c r="E130" s="1454"/>
      <c r="F130" s="1458">
        <v>22.018999999999998</v>
      </c>
      <c r="G130" s="1458">
        <v>0</v>
      </c>
      <c r="H130" s="1459">
        <v>0</v>
      </c>
      <c r="I130" s="1460">
        <v>22.018999999999998</v>
      </c>
      <c r="J130" s="1458">
        <v>6.2309999999999999</v>
      </c>
      <c r="K130" s="1458">
        <v>0</v>
      </c>
      <c r="L130" s="1459">
        <v>0</v>
      </c>
      <c r="M130" s="1460">
        <v>6.2309999999999999</v>
      </c>
    </row>
    <row r="131" spans="1:13" s="1429" customFormat="1" ht="27" customHeight="1">
      <c r="A131" s="1452"/>
      <c r="B131" s="1514"/>
      <c r="C131" s="1454" t="s">
        <v>833</v>
      </c>
      <c r="D131" s="1454"/>
      <c r="E131" s="1454"/>
      <c r="F131" s="1458">
        <v>23.029</v>
      </c>
      <c r="G131" s="1458">
        <v>0</v>
      </c>
      <c r="H131" s="1459">
        <v>0</v>
      </c>
      <c r="I131" s="1460">
        <v>23.029</v>
      </c>
      <c r="J131" s="1458">
        <v>8.2550000000000008</v>
      </c>
      <c r="K131" s="1458">
        <v>0</v>
      </c>
      <c r="L131" s="1459">
        <v>0</v>
      </c>
      <c r="M131" s="1460">
        <v>8.2550000000000008</v>
      </c>
    </row>
    <row r="132" spans="1:13" s="1429" customFormat="1" ht="27.75" hidden="1" customHeight="1">
      <c r="A132" s="1452"/>
      <c r="B132" s="1517"/>
      <c r="C132" s="1518" t="s">
        <v>834</v>
      </c>
      <c r="D132" s="1518"/>
      <c r="E132" s="1518"/>
      <c r="F132" s="1458">
        <v>-0.19</v>
      </c>
      <c r="G132" s="1458">
        <v>0</v>
      </c>
      <c r="H132" s="1459">
        <v>0</v>
      </c>
      <c r="I132" s="1460">
        <v>-0.19</v>
      </c>
      <c r="J132" s="1458">
        <v>-4.2999999999999997E-2</v>
      </c>
      <c r="K132" s="1458">
        <v>0</v>
      </c>
      <c r="L132" s="1459">
        <v>0</v>
      </c>
      <c r="M132" s="1460">
        <v>-4.2999999999999997E-2</v>
      </c>
    </row>
    <row r="133" spans="1:13" s="1429" customFormat="1" ht="27" customHeight="1">
      <c r="A133" s="1452"/>
      <c r="B133" s="1517"/>
      <c r="C133" s="1516" t="s">
        <v>835</v>
      </c>
      <c r="D133" s="1516" t="s">
        <v>778</v>
      </c>
      <c r="E133" s="1453"/>
      <c r="F133" s="1458">
        <v>-0.82</v>
      </c>
      <c r="G133" s="1458">
        <v>0</v>
      </c>
      <c r="H133" s="1459">
        <v>0</v>
      </c>
      <c r="I133" s="1460">
        <v>-0.82</v>
      </c>
      <c r="J133" s="1458">
        <v>-1.9810000000000001</v>
      </c>
      <c r="K133" s="1458">
        <v>0</v>
      </c>
      <c r="L133" s="1459">
        <v>0</v>
      </c>
      <c r="M133" s="1460">
        <v>-1.9810000000000001</v>
      </c>
    </row>
    <row r="134" spans="1:13" s="1429" customFormat="1" ht="27" hidden="1" customHeight="1">
      <c r="A134" s="1452"/>
      <c r="B134" s="1490" t="s">
        <v>836</v>
      </c>
      <c r="C134" s="1491"/>
      <c r="D134" s="1491"/>
      <c r="E134" s="1491"/>
      <c r="F134" s="1458">
        <v>0</v>
      </c>
      <c r="G134" s="1458">
        <v>0</v>
      </c>
      <c r="H134" s="1459">
        <v>0</v>
      </c>
      <c r="I134" s="1460">
        <v>0</v>
      </c>
      <c r="J134" s="1458">
        <v>0</v>
      </c>
      <c r="K134" s="1458">
        <v>0</v>
      </c>
      <c r="L134" s="1459">
        <v>0</v>
      </c>
      <c r="M134" s="1460">
        <v>0</v>
      </c>
    </row>
    <row r="135" spans="1:13" s="1429" customFormat="1" ht="27" hidden="1" customHeight="1">
      <c r="A135" s="1452"/>
      <c r="B135" s="1521"/>
      <c r="C135" s="1491" t="s">
        <v>837</v>
      </c>
      <c r="D135" s="1491"/>
      <c r="E135" s="1491"/>
      <c r="F135" s="1458">
        <v>0</v>
      </c>
      <c r="G135" s="1458">
        <v>0</v>
      </c>
      <c r="H135" s="1459">
        <v>0</v>
      </c>
      <c r="I135" s="1460">
        <v>0</v>
      </c>
      <c r="J135" s="1458">
        <v>0</v>
      </c>
      <c r="K135" s="1458">
        <v>0</v>
      </c>
      <c r="L135" s="1459">
        <v>0</v>
      </c>
      <c r="M135" s="1460">
        <v>0</v>
      </c>
    </row>
    <row r="136" spans="1:13" s="1429" customFormat="1" ht="27" hidden="1" customHeight="1">
      <c r="A136" s="1452"/>
      <c r="B136" s="1521"/>
      <c r="C136" s="1518" t="s">
        <v>838</v>
      </c>
      <c r="D136" s="1518" t="s">
        <v>778</v>
      </c>
      <c r="E136" s="1490"/>
      <c r="F136" s="1458">
        <v>0</v>
      </c>
      <c r="G136" s="1458">
        <v>0</v>
      </c>
      <c r="H136" s="1459">
        <v>0</v>
      </c>
      <c r="I136" s="1460">
        <v>0</v>
      </c>
      <c r="J136" s="1458">
        <v>0</v>
      </c>
      <c r="K136" s="1458">
        <v>0</v>
      </c>
      <c r="L136" s="1459">
        <v>0</v>
      </c>
      <c r="M136" s="1460">
        <v>0</v>
      </c>
    </row>
    <row r="137" spans="1:13" s="1429" customFormat="1" ht="27" hidden="1" customHeight="1">
      <c r="A137" s="1452"/>
      <c r="B137" s="1490" t="s">
        <v>839</v>
      </c>
      <c r="C137" s="1491"/>
      <c r="D137" s="1491"/>
      <c r="E137" s="1491"/>
      <c r="F137" s="1458">
        <v>0</v>
      </c>
      <c r="G137" s="1458">
        <v>0</v>
      </c>
      <c r="H137" s="1459">
        <v>0</v>
      </c>
      <c r="I137" s="1460">
        <v>0</v>
      </c>
      <c r="J137" s="1458">
        <v>0</v>
      </c>
      <c r="K137" s="1458">
        <v>0</v>
      </c>
      <c r="L137" s="1459">
        <v>0</v>
      </c>
      <c r="M137" s="1460">
        <v>0</v>
      </c>
    </row>
    <row r="138" spans="1:13" s="1429" customFormat="1" ht="27" hidden="1" customHeight="1">
      <c r="A138" s="1452"/>
      <c r="B138" s="1521"/>
      <c r="C138" s="1491" t="s">
        <v>840</v>
      </c>
      <c r="D138" s="1491"/>
      <c r="E138" s="1491"/>
      <c r="F138" s="1458">
        <v>0</v>
      </c>
      <c r="G138" s="1458">
        <v>0</v>
      </c>
      <c r="H138" s="1459">
        <v>0</v>
      </c>
      <c r="I138" s="1460">
        <v>0</v>
      </c>
      <c r="J138" s="1458">
        <v>0</v>
      </c>
      <c r="K138" s="1458">
        <v>0</v>
      </c>
      <c r="L138" s="1459">
        <v>0</v>
      </c>
      <c r="M138" s="1460">
        <v>0</v>
      </c>
    </row>
    <row r="139" spans="1:13" s="1429" customFormat="1" ht="27" hidden="1" customHeight="1">
      <c r="A139" s="1452"/>
      <c r="B139" s="1521"/>
      <c r="C139" s="1518" t="s">
        <v>841</v>
      </c>
      <c r="D139" s="1518" t="s">
        <v>778</v>
      </c>
      <c r="E139" s="1490"/>
      <c r="F139" s="1458">
        <v>0</v>
      </c>
      <c r="G139" s="1458">
        <v>0</v>
      </c>
      <c r="H139" s="1459">
        <v>0</v>
      </c>
      <c r="I139" s="1460">
        <v>0</v>
      </c>
      <c r="J139" s="1458">
        <v>0</v>
      </c>
      <c r="K139" s="1458">
        <v>0</v>
      </c>
      <c r="L139" s="1459">
        <v>0</v>
      </c>
      <c r="M139" s="1460">
        <v>0</v>
      </c>
    </row>
    <row r="140" spans="1:13" s="1429" customFormat="1" ht="27" hidden="1" customHeight="1">
      <c r="A140" s="1452"/>
      <c r="B140" s="1490" t="s">
        <v>842</v>
      </c>
      <c r="C140" s="1491"/>
      <c r="D140" s="1491"/>
      <c r="E140" s="1491"/>
      <c r="F140" s="1458">
        <v>0</v>
      </c>
      <c r="G140" s="1458">
        <v>0</v>
      </c>
      <c r="H140" s="1459">
        <v>0</v>
      </c>
      <c r="I140" s="1460">
        <v>0</v>
      </c>
      <c r="J140" s="1458">
        <v>0</v>
      </c>
      <c r="K140" s="1458">
        <v>0</v>
      </c>
      <c r="L140" s="1459">
        <v>0</v>
      </c>
      <c r="M140" s="1460">
        <v>0</v>
      </c>
    </row>
    <row r="141" spans="1:13" s="1429" customFormat="1" ht="27" hidden="1" customHeight="1">
      <c r="A141" s="1452"/>
      <c r="B141" s="1521"/>
      <c r="C141" s="1491" t="s">
        <v>843</v>
      </c>
      <c r="D141" s="1491"/>
      <c r="E141" s="1491"/>
      <c r="F141" s="1458">
        <v>0</v>
      </c>
      <c r="G141" s="1458">
        <v>0</v>
      </c>
      <c r="H141" s="1459">
        <v>0</v>
      </c>
      <c r="I141" s="1460">
        <v>0</v>
      </c>
      <c r="J141" s="1458">
        <v>0</v>
      </c>
      <c r="K141" s="1458">
        <v>0</v>
      </c>
      <c r="L141" s="1459">
        <v>0</v>
      </c>
      <c r="M141" s="1460">
        <v>0</v>
      </c>
    </row>
    <row r="142" spans="1:13" s="1429" customFormat="1" ht="27" hidden="1" customHeight="1">
      <c r="A142" s="1452"/>
      <c r="B142" s="1521"/>
      <c r="C142" s="1518" t="s">
        <v>844</v>
      </c>
      <c r="D142" s="1518" t="s">
        <v>778</v>
      </c>
      <c r="E142" s="1490"/>
      <c r="F142" s="1458">
        <v>0</v>
      </c>
      <c r="G142" s="1458">
        <v>0</v>
      </c>
      <c r="H142" s="1459">
        <v>0</v>
      </c>
      <c r="I142" s="1460">
        <v>0</v>
      </c>
      <c r="J142" s="1458">
        <v>0</v>
      </c>
      <c r="K142" s="1458">
        <v>0</v>
      </c>
      <c r="L142" s="1459">
        <v>0</v>
      </c>
      <c r="M142" s="1460">
        <v>0</v>
      </c>
    </row>
    <row r="143" spans="1:13" s="1429" customFormat="1" ht="27" hidden="1" customHeight="1">
      <c r="A143" s="1452"/>
      <c r="B143" s="1490" t="s">
        <v>845</v>
      </c>
      <c r="C143" s="1491"/>
      <c r="D143" s="1491"/>
      <c r="E143" s="1491"/>
      <c r="F143" s="1458">
        <v>0</v>
      </c>
      <c r="G143" s="1458">
        <v>0</v>
      </c>
      <c r="H143" s="1459">
        <v>0</v>
      </c>
      <c r="I143" s="1460">
        <v>0</v>
      </c>
      <c r="J143" s="1458">
        <v>0</v>
      </c>
      <c r="K143" s="1458">
        <v>0</v>
      </c>
      <c r="L143" s="1459">
        <v>0</v>
      </c>
      <c r="M143" s="1460">
        <v>0</v>
      </c>
    </row>
    <row r="144" spans="1:13" s="1429" customFormat="1" ht="27" hidden="1" customHeight="1">
      <c r="A144" s="1452"/>
      <c r="B144" s="1521"/>
      <c r="C144" s="1491" t="s">
        <v>846</v>
      </c>
      <c r="D144" s="1491"/>
      <c r="E144" s="1491"/>
      <c r="F144" s="1458">
        <v>0</v>
      </c>
      <c r="G144" s="1458">
        <v>0</v>
      </c>
      <c r="H144" s="1459">
        <v>0</v>
      </c>
      <c r="I144" s="1460">
        <v>0</v>
      </c>
      <c r="J144" s="1458">
        <v>0</v>
      </c>
      <c r="K144" s="1458">
        <v>0</v>
      </c>
      <c r="L144" s="1459">
        <v>0</v>
      </c>
      <c r="M144" s="1460">
        <v>0</v>
      </c>
    </row>
    <row r="145" spans="1:13" s="1429" customFormat="1" ht="27" hidden="1" customHeight="1">
      <c r="A145" s="1452"/>
      <c r="B145" s="1521"/>
      <c r="C145" s="1518" t="s">
        <v>847</v>
      </c>
      <c r="D145" s="1518" t="s">
        <v>778</v>
      </c>
      <c r="E145" s="1490"/>
      <c r="F145" s="1458">
        <v>0</v>
      </c>
      <c r="G145" s="1458">
        <v>0</v>
      </c>
      <c r="H145" s="1459">
        <v>0</v>
      </c>
      <c r="I145" s="1460">
        <v>0</v>
      </c>
      <c r="J145" s="1458">
        <v>0</v>
      </c>
      <c r="K145" s="1458">
        <v>0</v>
      </c>
      <c r="L145" s="1459">
        <v>0</v>
      </c>
      <c r="M145" s="1460">
        <v>0</v>
      </c>
    </row>
    <row r="146" spans="1:13" s="1429" customFormat="1" ht="27" hidden="1" customHeight="1">
      <c r="A146" s="1452"/>
      <c r="B146" s="1490" t="s">
        <v>848</v>
      </c>
      <c r="C146" s="1491"/>
      <c r="D146" s="1491"/>
      <c r="E146" s="1491"/>
      <c r="F146" s="1458">
        <v>0</v>
      </c>
      <c r="G146" s="1458">
        <v>0</v>
      </c>
      <c r="H146" s="1459">
        <v>0</v>
      </c>
      <c r="I146" s="1460">
        <v>0</v>
      </c>
      <c r="J146" s="1458">
        <v>0</v>
      </c>
      <c r="K146" s="1458">
        <v>0</v>
      </c>
      <c r="L146" s="1459">
        <v>0</v>
      </c>
      <c r="M146" s="1460">
        <v>0</v>
      </c>
    </row>
    <row r="147" spans="1:13" s="1429" customFormat="1" ht="27" hidden="1" customHeight="1">
      <c r="A147" s="1452"/>
      <c r="B147" s="1521"/>
      <c r="C147" s="1491" t="s">
        <v>849</v>
      </c>
      <c r="D147" s="1491"/>
      <c r="E147" s="1491"/>
      <c r="F147" s="1458">
        <v>0</v>
      </c>
      <c r="G147" s="1458">
        <v>0</v>
      </c>
      <c r="H147" s="1459">
        <v>0</v>
      </c>
      <c r="I147" s="1460">
        <v>0</v>
      </c>
      <c r="J147" s="1458">
        <v>0</v>
      </c>
      <c r="K147" s="1458">
        <v>0</v>
      </c>
      <c r="L147" s="1459">
        <v>0</v>
      </c>
      <c r="M147" s="1460">
        <v>0</v>
      </c>
    </row>
    <row r="148" spans="1:13" s="1429" customFormat="1" ht="27" hidden="1" customHeight="1">
      <c r="A148" s="1452"/>
      <c r="B148" s="1521"/>
      <c r="C148" s="1518" t="s">
        <v>850</v>
      </c>
      <c r="D148" s="1518" t="s">
        <v>778</v>
      </c>
      <c r="E148" s="1490"/>
      <c r="F148" s="1458">
        <v>0</v>
      </c>
      <c r="G148" s="1458">
        <v>0</v>
      </c>
      <c r="H148" s="1459">
        <v>0</v>
      </c>
      <c r="I148" s="1460">
        <v>0</v>
      </c>
      <c r="J148" s="1458">
        <v>0</v>
      </c>
      <c r="K148" s="1458">
        <v>0</v>
      </c>
      <c r="L148" s="1459">
        <v>0</v>
      </c>
      <c r="M148" s="1460">
        <v>0</v>
      </c>
    </row>
    <row r="149" spans="1:13" s="1429" customFormat="1" ht="27" hidden="1" customHeight="1">
      <c r="A149" s="1452"/>
      <c r="B149" s="1490" t="s">
        <v>851</v>
      </c>
      <c r="C149" s="1491"/>
      <c r="D149" s="1491"/>
      <c r="E149" s="1491"/>
      <c r="F149" s="1458">
        <v>0</v>
      </c>
      <c r="G149" s="1458">
        <v>0</v>
      </c>
      <c r="H149" s="1459">
        <v>0</v>
      </c>
      <c r="I149" s="1460">
        <v>0</v>
      </c>
      <c r="J149" s="1458">
        <v>0</v>
      </c>
      <c r="K149" s="1458">
        <v>0</v>
      </c>
      <c r="L149" s="1459">
        <v>0</v>
      </c>
      <c r="M149" s="1460">
        <v>0</v>
      </c>
    </row>
    <row r="150" spans="1:13" s="1429" customFormat="1" ht="27" hidden="1" customHeight="1">
      <c r="A150" s="1452"/>
      <c r="B150" s="1521"/>
      <c r="C150" s="1491" t="s">
        <v>852</v>
      </c>
      <c r="D150" s="1491"/>
      <c r="E150" s="1491"/>
      <c r="F150" s="1458">
        <v>0</v>
      </c>
      <c r="G150" s="1458">
        <v>0</v>
      </c>
      <c r="H150" s="1459">
        <v>0</v>
      </c>
      <c r="I150" s="1460">
        <v>0</v>
      </c>
      <c r="J150" s="1458">
        <v>0</v>
      </c>
      <c r="K150" s="1458">
        <v>0</v>
      </c>
      <c r="L150" s="1459">
        <v>0</v>
      </c>
      <c r="M150" s="1460">
        <v>0</v>
      </c>
    </row>
    <row r="151" spans="1:13" s="1429" customFormat="1" ht="27" hidden="1" customHeight="1">
      <c r="A151" s="1452"/>
      <c r="B151" s="1521"/>
      <c r="C151" s="1518" t="s">
        <v>853</v>
      </c>
      <c r="D151" s="1518" t="s">
        <v>778</v>
      </c>
      <c r="E151" s="1490"/>
      <c r="F151" s="1458">
        <v>0</v>
      </c>
      <c r="G151" s="1458">
        <v>0</v>
      </c>
      <c r="H151" s="1459">
        <v>0</v>
      </c>
      <c r="I151" s="1460">
        <v>0</v>
      </c>
      <c r="J151" s="1458">
        <v>0</v>
      </c>
      <c r="K151" s="1458">
        <v>0</v>
      </c>
      <c r="L151" s="1459">
        <v>0</v>
      </c>
      <c r="M151" s="1460">
        <v>0</v>
      </c>
    </row>
    <row r="152" spans="1:13" s="1429" customFormat="1" ht="27" hidden="1" customHeight="1">
      <c r="A152" s="1452"/>
      <c r="B152" s="1508" t="s">
        <v>854</v>
      </c>
      <c r="C152" s="1509"/>
      <c r="D152" s="1509"/>
      <c r="E152" s="1509"/>
      <c r="F152" s="1458">
        <v>0</v>
      </c>
      <c r="G152" s="1458">
        <v>0</v>
      </c>
      <c r="H152" s="1459">
        <v>0</v>
      </c>
      <c r="I152" s="1460">
        <v>0</v>
      </c>
      <c r="J152" s="1458">
        <v>0</v>
      </c>
      <c r="K152" s="1458">
        <v>0</v>
      </c>
      <c r="L152" s="1459">
        <v>0</v>
      </c>
      <c r="M152" s="1460">
        <v>0</v>
      </c>
    </row>
    <row r="153" spans="1:13" s="1429" customFormat="1" ht="27" hidden="1" customHeight="1">
      <c r="A153" s="1452"/>
      <c r="B153" s="1508" t="s">
        <v>855</v>
      </c>
      <c r="C153" s="1509"/>
      <c r="D153" s="1509"/>
      <c r="E153" s="1509"/>
      <c r="F153" s="1458">
        <v>0</v>
      </c>
      <c r="G153" s="1458">
        <v>0</v>
      </c>
      <c r="H153" s="1459">
        <v>0</v>
      </c>
      <c r="I153" s="1460">
        <v>0</v>
      </c>
      <c r="J153" s="1458">
        <v>0</v>
      </c>
      <c r="K153" s="1458">
        <v>0</v>
      </c>
      <c r="L153" s="1459">
        <v>0</v>
      </c>
      <c r="M153" s="1460">
        <v>0</v>
      </c>
    </row>
    <row r="154" spans="1:13" s="1429" customFormat="1" ht="20.25" hidden="1" customHeight="1">
      <c r="A154" s="1452"/>
      <c r="B154" s="1522" t="s">
        <v>856</v>
      </c>
      <c r="C154" s="1509"/>
      <c r="D154" s="1509"/>
      <c r="E154" s="1523"/>
      <c r="F154" s="1458">
        <v>0</v>
      </c>
      <c r="G154" s="1458">
        <v>0</v>
      </c>
      <c r="H154" s="1520">
        <v>0</v>
      </c>
      <c r="I154" s="1460">
        <v>0</v>
      </c>
      <c r="J154" s="1458">
        <v>0</v>
      </c>
      <c r="K154" s="1458">
        <v>0</v>
      </c>
      <c r="L154" s="1520">
        <v>0</v>
      </c>
      <c r="M154" s="1460">
        <v>0</v>
      </c>
    </row>
    <row r="155" spans="1:13" s="1429" customFormat="1" ht="17.25" hidden="1" customHeight="1">
      <c r="A155" s="1452"/>
      <c r="B155" s="1517"/>
      <c r="C155" s="1509" t="s">
        <v>856</v>
      </c>
      <c r="D155" s="1509"/>
      <c r="E155" s="1523"/>
      <c r="F155" s="1458">
        <v>0</v>
      </c>
      <c r="G155" s="1458">
        <v>0</v>
      </c>
      <c r="H155" s="1459">
        <v>0</v>
      </c>
      <c r="I155" s="1460">
        <v>0</v>
      </c>
      <c r="J155" s="1458">
        <v>0</v>
      </c>
      <c r="K155" s="1458">
        <v>0</v>
      </c>
      <c r="L155" s="1459">
        <v>0</v>
      </c>
      <c r="M155" s="1460">
        <v>0</v>
      </c>
    </row>
    <row r="156" spans="1:13" s="1429" customFormat="1" ht="18" hidden="1" customHeight="1">
      <c r="A156" s="1452"/>
      <c r="B156" s="1521"/>
      <c r="C156" s="1518" t="s">
        <v>857</v>
      </c>
      <c r="D156" s="1518" t="s">
        <v>778</v>
      </c>
      <c r="E156" s="1490"/>
      <c r="F156" s="1458">
        <v>0</v>
      </c>
      <c r="G156" s="1458">
        <v>0</v>
      </c>
      <c r="H156" s="1459">
        <v>0</v>
      </c>
      <c r="I156" s="1460">
        <v>0</v>
      </c>
      <c r="J156" s="1458">
        <v>0</v>
      </c>
      <c r="K156" s="1458">
        <v>0</v>
      </c>
      <c r="L156" s="1459">
        <v>0</v>
      </c>
      <c r="M156" s="1460">
        <v>0</v>
      </c>
    </row>
    <row r="157" spans="1:13" s="1429" customFormat="1" ht="27" hidden="1" customHeight="1">
      <c r="A157" s="1452"/>
      <c r="B157" s="1522" t="s">
        <v>858</v>
      </c>
      <c r="C157" s="1509"/>
      <c r="D157" s="1509"/>
      <c r="E157" s="1523"/>
      <c r="F157" s="1458">
        <v>0</v>
      </c>
      <c r="G157" s="1458">
        <v>2E-3</v>
      </c>
      <c r="H157" s="1459">
        <v>0</v>
      </c>
      <c r="I157" s="1460">
        <v>2E-3</v>
      </c>
      <c r="J157" s="1458">
        <v>0</v>
      </c>
      <c r="K157" s="1458">
        <v>9.7000000000000003E-2</v>
      </c>
      <c r="L157" s="1459">
        <v>0</v>
      </c>
      <c r="M157" s="1460">
        <v>9.7000000000000003E-2</v>
      </c>
    </row>
    <row r="158" spans="1:13" s="1429" customFormat="1" ht="27" hidden="1" customHeight="1">
      <c r="A158" s="1452"/>
      <c r="B158" s="1517"/>
      <c r="C158" s="1509" t="s">
        <v>858</v>
      </c>
      <c r="D158" s="1509"/>
      <c r="E158" s="1523"/>
      <c r="F158" s="1458">
        <v>0</v>
      </c>
      <c r="G158" s="1458">
        <v>2E-3</v>
      </c>
      <c r="H158" s="1459">
        <v>0</v>
      </c>
      <c r="I158" s="1460">
        <v>2E-3</v>
      </c>
      <c r="J158" s="1458">
        <v>0</v>
      </c>
      <c r="K158" s="1458">
        <v>9.7000000000000003E-2</v>
      </c>
      <c r="L158" s="1459">
        <v>0</v>
      </c>
      <c r="M158" s="1460">
        <v>9.7000000000000003E-2</v>
      </c>
    </row>
    <row r="159" spans="1:13" s="1429" customFormat="1" ht="26.25" hidden="1" customHeight="1">
      <c r="A159" s="1452"/>
      <c r="B159" s="1521"/>
      <c r="C159" s="1518" t="s">
        <v>859</v>
      </c>
      <c r="D159" s="1518" t="s">
        <v>778</v>
      </c>
      <c r="E159" s="1490"/>
      <c r="F159" s="1458">
        <v>0</v>
      </c>
      <c r="G159" s="1458">
        <v>0</v>
      </c>
      <c r="H159" s="1459">
        <v>0</v>
      </c>
      <c r="I159" s="1460">
        <v>0</v>
      </c>
      <c r="J159" s="1458">
        <v>0</v>
      </c>
      <c r="K159" s="1458">
        <v>0</v>
      </c>
      <c r="L159" s="1459">
        <v>0</v>
      </c>
      <c r="M159" s="1460">
        <v>0</v>
      </c>
    </row>
    <row r="160" spans="1:13" s="1429" customFormat="1" ht="12.75" hidden="1" customHeight="1">
      <c r="A160" s="1452"/>
      <c r="B160" s="1508" t="s">
        <v>860</v>
      </c>
      <c r="C160" s="1509"/>
      <c r="D160" s="1509"/>
      <c r="E160" s="1509"/>
      <c r="F160" s="1458">
        <v>0</v>
      </c>
      <c r="G160" s="1458">
        <v>0</v>
      </c>
      <c r="H160" s="1459">
        <v>0</v>
      </c>
      <c r="I160" s="1460">
        <v>0</v>
      </c>
      <c r="J160" s="1458">
        <v>0</v>
      </c>
      <c r="K160" s="1458">
        <v>0</v>
      </c>
      <c r="L160" s="1459">
        <v>0</v>
      </c>
      <c r="M160" s="1460">
        <v>0</v>
      </c>
    </row>
    <row r="161" spans="1:40" s="1429" customFormat="1" ht="27" customHeight="1" thickBot="1">
      <c r="A161" s="1452"/>
      <c r="B161" s="1483" t="s">
        <v>861</v>
      </c>
      <c r="C161" s="1484"/>
      <c r="D161" s="1484"/>
      <c r="E161" s="1484"/>
      <c r="F161" s="1458">
        <v>52.363</v>
      </c>
      <c r="G161" s="1458">
        <v>45.734999999999999</v>
      </c>
      <c r="H161" s="1459">
        <v>12.734459999999999</v>
      </c>
      <c r="I161" s="1460">
        <v>110.83246</v>
      </c>
      <c r="J161" s="1458">
        <v>58.341999999999999</v>
      </c>
      <c r="K161" s="1458">
        <v>33.881</v>
      </c>
      <c r="L161" s="1459">
        <v>0</v>
      </c>
      <c r="M161" s="1460">
        <v>92.222999999999999</v>
      </c>
    </row>
    <row r="162" spans="1:40" ht="27" hidden="1" customHeight="1">
      <c r="A162" s="1452"/>
      <c r="B162" s="1517"/>
      <c r="C162" s="1509" t="s">
        <v>862</v>
      </c>
      <c r="D162" s="1509"/>
      <c r="E162" s="1523"/>
      <c r="F162" s="1458">
        <v>77.486999999999995</v>
      </c>
      <c r="G162" s="1458">
        <v>68.394000000000005</v>
      </c>
      <c r="H162" s="1459">
        <v>116.89379000000001</v>
      </c>
      <c r="I162" s="1460">
        <v>262.77479000000005</v>
      </c>
      <c r="J162" s="1458">
        <v>82.236000000000004</v>
      </c>
      <c r="K162" s="1458">
        <v>149.79499999999999</v>
      </c>
      <c r="L162" s="1459">
        <v>4.1749999999999998</v>
      </c>
      <c r="M162" s="1460">
        <v>236.20599999999999</v>
      </c>
    </row>
    <row r="163" spans="1:40" ht="27" hidden="1" customHeight="1" thickBot="1">
      <c r="A163" s="1452"/>
      <c r="B163" s="1524"/>
      <c r="C163" s="1525" t="s">
        <v>863</v>
      </c>
      <c r="D163" s="1525" t="s">
        <v>778</v>
      </c>
      <c r="E163" s="1525"/>
      <c r="F163" s="1462">
        <v>-25.123999999999999</v>
      </c>
      <c r="G163" s="1462">
        <v>-22.658999999999999</v>
      </c>
      <c r="H163" s="1463">
        <v>-104.15933</v>
      </c>
      <c r="I163" s="1464">
        <v>-151.94233000000003</v>
      </c>
      <c r="J163" s="1462">
        <v>-23.893999999999998</v>
      </c>
      <c r="K163" s="1462">
        <v>-115.914</v>
      </c>
      <c r="L163" s="1463">
        <v>-4.1749999999999998</v>
      </c>
      <c r="M163" s="1464">
        <v>-143.983</v>
      </c>
    </row>
    <row r="164" spans="1:40" s="1451" customFormat="1" ht="17.25" customHeight="1" thickBot="1">
      <c r="A164" s="1465"/>
      <c r="B164" s="1467" t="s">
        <v>864</v>
      </c>
      <c r="C164" s="1526"/>
      <c r="D164" s="1526"/>
      <c r="E164" s="1526"/>
      <c r="F164" s="1447">
        <v>109590.53599999999</v>
      </c>
      <c r="G164" s="1447">
        <v>44730.444202999999</v>
      </c>
      <c r="H164" s="1447">
        <v>2806.7612300000001</v>
      </c>
      <c r="I164" s="1449">
        <v>157127.74143299999</v>
      </c>
      <c r="J164" s="1447">
        <v>115222.984</v>
      </c>
      <c r="K164" s="1447">
        <v>49411.300430000003</v>
      </c>
      <c r="L164" s="1447">
        <v>3712.0259999999998</v>
      </c>
      <c r="M164" s="1449">
        <v>168346.31043000001</v>
      </c>
      <c r="N164" s="1450"/>
      <c r="O164" s="1450"/>
      <c r="P164" s="1450"/>
      <c r="Q164" s="1450"/>
      <c r="R164" s="1450"/>
      <c r="S164" s="1450"/>
      <c r="T164" s="1450"/>
      <c r="U164" s="1450"/>
      <c r="V164" s="1450"/>
      <c r="W164" s="1450"/>
      <c r="X164" s="1450"/>
      <c r="Y164" s="1450"/>
      <c r="Z164" s="1450"/>
      <c r="AA164" s="1450"/>
      <c r="AB164" s="1450"/>
      <c r="AC164" s="1450"/>
      <c r="AD164" s="1450"/>
      <c r="AE164" s="1450"/>
      <c r="AF164" s="1450"/>
      <c r="AG164" s="1450"/>
      <c r="AH164" s="1450"/>
      <c r="AI164" s="1450"/>
      <c r="AJ164" s="1450"/>
      <c r="AK164" s="1450"/>
      <c r="AL164" s="1450"/>
      <c r="AM164" s="1450"/>
      <c r="AN164" s="1450"/>
    </row>
    <row r="165" spans="1:40" s="1528" customFormat="1" ht="15.75" customHeight="1">
      <c r="A165" s="1527"/>
      <c r="B165" s="1453" t="s">
        <v>865</v>
      </c>
      <c r="C165" s="1454"/>
      <c r="D165" s="1454"/>
      <c r="E165" s="1454"/>
      <c r="F165" s="1511">
        <v>64824.798000000003</v>
      </c>
      <c r="G165" s="1511">
        <v>25205.957923000002</v>
      </c>
      <c r="H165" s="1512">
        <v>1261.22981</v>
      </c>
      <c r="I165" s="1457">
        <v>91291.985733000009</v>
      </c>
      <c r="J165" s="1511">
        <v>68222.505999999994</v>
      </c>
      <c r="K165" s="1511">
        <v>28466.332609999998</v>
      </c>
      <c r="L165" s="1512">
        <v>1824.8420000000001</v>
      </c>
      <c r="M165" s="1457">
        <v>98513.680609999996</v>
      </c>
      <c r="N165" s="1450"/>
      <c r="O165" s="1450"/>
      <c r="P165" s="1450"/>
      <c r="Q165" s="1450"/>
      <c r="R165" s="1450"/>
      <c r="S165" s="1450"/>
      <c r="T165" s="1450"/>
      <c r="U165" s="1450"/>
      <c r="V165" s="1450"/>
      <c r="W165" s="1450"/>
      <c r="X165" s="1450"/>
      <c r="Y165" s="1450"/>
      <c r="Z165" s="1450"/>
    </row>
    <row r="166" spans="1:40" ht="15.75" customHeight="1">
      <c r="A166" s="1527"/>
      <c r="B166" s="1529"/>
      <c r="C166" s="1453" t="s">
        <v>866</v>
      </c>
      <c r="D166" s="1530"/>
      <c r="E166" s="1530"/>
      <c r="F166" s="1455">
        <v>67803.695999999996</v>
      </c>
      <c r="G166" s="1455">
        <v>25905.607813000002</v>
      </c>
      <c r="H166" s="1456">
        <v>1307.1621099999998</v>
      </c>
      <c r="I166" s="1457">
        <v>95016.465922999996</v>
      </c>
      <c r="J166" s="1455">
        <v>71532.672999999995</v>
      </c>
      <c r="K166" s="1455">
        <v>29053.600549999999</v>
      </c>
      <c r="L166" s="1456">
        <v>1856.896</v>
      </c>
      <c r="M166" s="1457">
        <v>102443.16954999999</v>
      </c>
    </row>
    <row r="167" spans="1:40" ht="18.75" customHeight="1">
      <c r="A167" s="1452"/>
      <c r="B167" s="1514"/>
      <c r="C167" s="1516" t="s">
        <v>867</v>
      </c>
      <c r="D167" s="1516"/>
      <c r="E167" s="1453"/>
      <c r="F167" s="1458">
        <v>-109.54900000000001</v>
      </c>
      <c r="G167" s="1458">
        <v>-96.288640000000001</v>
      </c>
      <c r="H167" s="1459">
        <v>-5.3442400000000001</v>
      </c>
      <c r="I167" s="1460">
        <v>-211.18188000000001</v>
      </c>
      <c r="J167" s="1458">
        <v>-177.755</v>
      </c>
      <c r="K167" s="1458">
        <v>-119.41969999999999</v>
      </c>
      <c r="L167" s="1459">
        <v>-9.0410000000000004</v>
      </c>
      <c r="M167" s="1460">
        <v>-306.21570000000003</v>
      </c>
    </row>
    <row r="168" spans="1:40" ht="18" customHeight="1">
      <c r="A168" s="1452"/>
      <c r="B168" s="1514"/>
      <c r="C168" s="1516" t="s">
        <v>868</v>
      </c>
      <c r="D168" s="1516" t="s">
        <v>778</v>
      </c>
      <c r="E168" s="1453"/>
      <c r="F168" s="1458">
        <v>-2869.3490000000002</v>
      </c>
      <c r="G168" s="1458">
        <v>-603.36125000000004</v>
      </c>
      <c r="H168" s="1459">
        <v>-40.588059999999999</v>
      </c>
      <c r="I168" s="1460">
        <v>-3513.2983100000001</v>
      </c>
      <c r="J168" s="1458">
        <v>-3132.4119999999998</v>
      </c>
      <c r="K168" s="1458">
        <v>-467.84823999999998</v>
      </c>
      <c r="L168" s="1459">
        <v>-23.013000000000002</v>
      </c>
      <c r="M168" s="1460">
        <v>-3623.2732400000004</v>
      </c>
    </row>
    <row r="169" spans="1:40" ht="12.75" customHeight="1">
      <c r="A169" s="1452"/>
      <c r="B169" s="1453" t="s">
        <v>869</v>
      </c>
      <c r="C169" s="1454"/>
      <c r="D169" s="1454"/>
      <c r="E169" s="1454"/>
      <c r="F169" s="1458">
        <v>106.539</v>
      </c>
      <c r="G169" s="1458">
        <v>19.018000000000001</v>
      </c>
      <c r="H169" s="1459">
        <v>0</v>
      </c>
      <c r="I169" s="1460">
        <v>125.557</v>
      </c>
      <c r="J169" s="1458">
        <v>89.433999999999997</v>
      </c>
      <c r="K169" s="1458">
        <v>15.145</v>
      </c>
      <c r="L169" s="1459">
        <v>0</v>
      </c>
      <c r="M169" s="1460">
        <v>104.57899999999999</v>
      </c>
    </row>
    <row r="170" spans="1:40" ht="12.75" customHeight="1">
      <c r="A170" s="1452"/>
      <c r="B170" s="1514"/>
      <c r="C170" s="1516" t="s">
        <v>870</v>
      </c>
      <c r="D170" s="1516"/>
      <c r="E170" s="1453"/>
      <c r="F170" s="1458">
        <v>106.568</v>
      </c>
      <c r="G170" s="1458">
        <v>19.199000000000002</v>
      </c>
      <c r="H170" s="1459">
        <v>0</v>
      </c>
      <c r="I170" s="1460">
        <v>125.767</v>
      </c>
      <c r="J170" s="1458">
        <v>89.897000000000006</v>
      </c>
      <c r="K170" s="1458">
        <v>15.275</v>
      </c>
      <c r="L170" s="1459">
        <v>0</v>
      </c>
      <c r="M170" s="1460">
        <v>105.172</v>
      </c>
    </row>
    <row r="171" spans="1:40" ht="27" hidden="1" customHeight="1">
      <c r="A171" s="1452"/>
      <c r="B171" s="1517"/>
      <c r="C171" s="1518" t="s">
        <v>871</v>
      </c>
      <c r="D171" s="1518"/>
      <c r="E171" s="1518"/>
      <c r="F171" s="1458">
        <v>-2.8000000000000001E-2</v>
      </c>
      <c r="G171" s="1458">
        <v>-0.18099999999999999</v>
      </c>
      <c r="H171" s="1459">
        <v>0</v>
      </c>
      <c r="I171" s="1460">
        <v>-0.20899999999999999</v>
      </c>
      <c r="J171" s="1458">
        <v>-2.1999999999999999E-2</v>
      </c>
      <c r="K171" s="1458">
        <v>-0.13</v>
      </c>
      <c r="L171" s="1459">
        <v>0</v>
      </c>
      <c r="M171" s="1460">
        <v>-0.152</v>
      </c>
    </row>
    <row r="172" spans="1:40" ht="27" hidden="1" customHeight="1">
      <c r="A172" s="1452"/>
      <c r="B172" s="1517"/>
      <c r="C172" s="1518" t="s">
        <v>872</v>
      </c>
      <c r="D172" s="1518" t="s">
        <v>778</v>
      </c>
      <c r="E172" s="1518"/>
      <c r="F172" s="1458">
        <v>-1E-3</v>
      </c>
      <c r="G172" s="1458">
        <v>0</v>
      </c>
      <c r="H172" s="1459">
        <v>0</v>
      </c>
      <c r="I172" s="1460">
        <v>-1E-3</v>
      </c>
      <c r="J172" s="1458">
        <v>-0.441</v>
      </c>
      <c r="K172" s="1458">
        <v>0</v>
      </c>
      <c r="L172" s="1459">
        <v>0</v>
      </c>
      <c r="M172" s="1460">
        <v>-0.441</v>
      </c>
    </row>
    <row r="173" spans="1:40" ht="27" customHeight="1">
      <c r="A173" s="1452"/>
      <c r="B173" s="1453" t="s">
        <v>873</v>
      </c>
      <c r="C173" s="1454"/>
      <c r="D173" s="1454"/>
      <c r="E173" s="1454"/>
      <c r="F173" s="1458">
        <v>65.986000000000004</v>
      </c>
      <c r="G173" s="1458">
        <v>13.113</v>
      </c>
      <c r="H173" s="1459">
        <v>0.93200000000000005</v>
      </c>
      <c r="I173" s="1460">
        <v>80.031000000000006</v>
      </c>
      <c r="J173" s="1458">
        <v>45.860999999999997</v>
      </c>
      <c r="K173" s="1458">
        <v>49.097000000000001</v>
      </c>
      <c r="L173" s="1459">
        <v>0</v>
      </c>
      <c r="M173" s="1460">
        <v>94.957999999999998</v>
      </c>
    </row>
    <row r="174" spans="1:40" ht="27" customHeight="1">
      <c r="A174" s="1452"/>
      <c r="B174" s="1514"/>
      <c r="C174" s="1516" t="s">
        <v>874</v>
      </c>
      <c r="D174" s="1516"/>
      <c r="E174" s="1453"/>
      <c r="F174" s="1458">
        <v>69.126000000000005</v>
      </c>
      <c r="G174" s="1458">
        <v>13.356999999999999</v>
      </c>
      <c r="H174" s="1459">
        <v>0.94099999999999995</v>
      </c>
      <c r="I174" s="1460">
        <v>83.424000000000007</v>
      </c>
      <c r="J174" s="1458">
        <v>48.81</v>
      </c>
      <c r="K174" s="1458">
        <v>49.762999999999998</v>
      </c>
      <c r="L174" s="1459">
        <v>0</v>
      </c>
      <c r="M174" s="1460">
        <v>98.572999999999993</v>
      </c>
    </row>
    <row r="175" spans="1:40" ht="27" hidden="1" customHeight="1">
      <c r="A175" s="1452"/>
      <c r="B175" s="1517"/>
      <c r="C175" s="1518" t="s">
        <v>875</v>
      </c>
      <c r="D175" s="1518"/>
      <c r="E175" s="1518"/>
      <c r="F175" s="1458">
        <v>-0.23300000000000001</v>
      </c>
      <c r="G175" s="1458">
        <v>-4.1000000000000002E-2</v>
      </c>
      <c r="H175" s="1459">
        <v>0</v>
      </c>
      <c r="I175" s="1460">
        <v>-0.27400000000000002</v>
      </c>
      <c r="J175" s="1458">
        <v>-0.156</v>
      </c>
      <c r="K175" s="1458">
        <v>-0.14899999999999999</v>
      </c>
      <c r="L175" s="1459">
        <v>0</v>
      </c>
      <c r="M175" s="1460">
        <v>-0.30499999999999999</v>
      </c>
    </row>
    <row r="176" spans="1:40" ht="27" customHeight="1">
      <c r="A176" s="1452"/>
      <c r="B176" s="1517"/>
      <c r="C176" s="1516" t="s">
        <v>876</v>
      </c>
      <c r="D176" s="1516" t="s">
        <v>778</v>
      </c>
      <c r="E176" s="1453"/>
      <c r="F176" s="1458">
        <v>-2.907</v>
      </c>
      <c r="G176" s="1458">
        <v>-0.20300000000000001</v>
      </c>
      <c r="H176" s="1459">
        <v>-8.9999999999999993E-3</v>
      </c>
      <c r="I176" s="1460">
        <v>-3.1190000000000002</v>
      </c>
      <c r="J176" s="1458">
        <v>-2.7930000000000001</v>
      </c>
      <c r="K176" s="1458">
        <v>-0.51700000000000002</v>
      </c>
      <c r="L176" s="1459">
        <v>0</v>
      </c>
      <c r="M176" s="1460">
        <v>-3.31</v>
      </c>
    </row>
    <row r="177" spans="1:13" ht="12.75" customHeight="1">
      <c r="A177" s="1452"/>
      <c r="B177" s="1483" t="s">
        <v>877</v>
      </c>
      <c r="C177" s="1484"/>
      <c r="D177" s="1484"/>
      <c r="E177" s="1484"/>
      <c r="F177" s="1458">
        <v>42985.798999999999</v>
      </c>
      <c r="G177" s="1458">
        <v>17138.124674000002</v>
      </c>
      <c r="H177" s="1459">
        <v>1428.1046299999998</v>
      </c>
      <c r="I177" s="1460">
        <v>61552.028304000007</v>
      </c>
      <c r="J177" s="1458">
        <v>45400.273999999998</v>
      </c>
      <c r="K177" s="1458">
        <v>18130.748350000002</v>
      </c>
      <c r="L177" s="1459">
        <v>1443.4829999999999</v>
      </c>
      <c r="M177" s="1460">
        <v>64974.505349999999</v>
      </c>
    </row>
    <row r="178" spans="1:13" s="1429" customFormat="1" ht="12.75" customHeight="1">
      <c r="A178" s="1452"/>
      <c r="B178" s="1514"/>
      <c r="C178" s="1516" t="s">
        <v>878</v>
      </c>
      <c r="D178" s="1516"/>
      <c r="E178" s="1453"/>
      <c r="F178" s="1458">
        <v>43374.858</v>
      </c>
      <c r="G178" s="1458">
        <v>17583.199796999997</v>
      </c>
      <c r="H178" s="1459">
        <v>1467.0493000000001</v>
      </c>
      <c r="I178" s="1460">
        <v>62425.107096999993</v>
      </c>
      <c r="J178" s="1458">
        <v>46030.065000000002</v>
      </c>
      <c r="K178" s="1458">
        <v>18526.028610000001</v>
      </c>
      <c r="L178" s="1459">
        <v>1483.432</v>
      </c>
      <c r="M178" s="1460">
        <v>66039.525609999997</v>
      </c>
    </row>
    <row r="179" spans="1:13" s="1429" customFormat="1" ht="27" customHeight="1">
      <c r="A179" s="1452"/>
      <c r="B179" s="1514"/>
      <c r="C179" s="1516" t="s">
        <v>879</v>
      </c>
      <c r="D179" s="1516"/>
      <c r="E179" s="1453"/>
      <c r="F179" s="1458">
        <v>-200.56299999999999</v>
      </c>
      <c r="G179" s="1458">
        <v>-108.535973</v>
      </c>
      <c r="H179" s="1459">
        <v>-6.0458400000000001</v>
      </c>
      <c r="I179" s="1460">
        <v>-315.144813</v>
      </c>
      <c r="J179" s="1458">
        <v>-244.54400000000001</v>
      </c>
      <c r="K179" s="1458">
        <v>-143.16844</v>
      </c>
      <c r="L179" s="1459">
        <v>-10.869</v>
      </c>
      <c r="M179" s="1460">
        <v>-398.58143999999999</v>
      </c>
    </row>
    <row r="180" spans="1:13" s="1429" customFormat="1" ht="27" customHeight="1">
      <c r="A180" s="1452"/>
      <c r="B180" s="1514"/>
      <c r="C180" s="1516" t="s">
        <v>880</v>
      </c>
      <c r="D180" s="1516" t="s">
        <v>778</v>
      </c>
      <c r="E180" s="1453"/>
      <c r="F180" s="1458">
        <v>-188.49600000000001</v>
      </c>
      <c r="G180" s="1458">
        <v>-336.53915000000001</v>
      </c>
      <c r="H180" s="1459">
        <v>-32.898830000000004</v>
      </c>
      <c r="I180" s="1460">
        <v>-557.93398000000002</v>
      </c>
      <c r="J180" s="1458">
        <v>-385.24700000000001</v>
      </c>
      <c r="K180" s="1458">
        <v>-252.11181999999999</v>
      </c>
      <c r="L180" s="1459">
        <v>-29.08</v>
      </c>
      <c r="M180" s="1460">
        <v>-666.43882000000008</v>
      </c>
    </row>
    <row r="181" spans="1:13" s="1429" customFormat="1" ht="27" customHeight="1">
      <c r="A181" s="1531"/>
      <c r="B181" s="1483" t="s">
        <v>881</v>
      </c>
      <c r="C181" s="1484"/>
      <c r="D181" s="1484"/>
      <c r="E181" s="1484"/>
      <c r="F181" s="1458">
        <v>1.054</v>
      </c>
      <c r="G181" s="1458">
        <v>2.6749070000000001</v>
      </c>
      <c r="H181" s="1459">
        <v>1.8979999999999999</v>
      </c>
      <c r="I181" s="1460">
        <v>5.6269070000000001</v>
      </c>
      <c r="J181" s="1458">
        <v>1.8240000000000001</v>
      </c>
      <c r="K181" s="1458">
        <v>20.050999999999998</v>
      </c>
      <c r="L181" s="1459">
        <v>0</v>
      </c>
      <c r="M181" s="1460">
        <v>21.875</v>
      </c>
    </row>
    <row r="182" spans="1:13" s="1429" customFormat="1" ht="27" customHeight="1">
      <c r="A182" s="1452"/>
      <c r="B182" s="1514"/>
      <c r="C182" s="1516" t="s">
        <v>882</v>
      </c>
      <c r="D182" s="1516"/>
      <c r="E182" s="1453"/>
      <c r="F182" s="1458">
        <v>1.087</v>
      </c>
      <c r="G182" s="1458">
        <v>3.9399070000000003</v>
      </c>
      <c r="H182" s="1459">
        <v>3.2360000000000002</v>
      </c>
      <c r="I182" s="1460">
        <v>8.2629069999999984</v>
      </c>
      <c r="J182" s="1458">
        <v>1.9730000000000001</v>
      </c>
      <c r="K182" s="1458">
        <v>20.268999999999998</v>
      </c>
      <c r="L182" s="1459">
        <v>0</v>
      </c>
      <c r="M182" s="1460">
        <v>22.242000000000001</v>
      </c>
    </row>
    <row r="183" spans="1:13" s="1429" customFormat="1" ht="27" customHeight="1">
      <c r="A183" s="1452"/>
      <c r="B183" s="1514"/>
      <c r="C183" s="1516" t="s">
        <v>883</v>
      </c>
      <c r="D183" s="1516"/>
      <c r="E183" s="1453"/>
      <c r="F183" s="1458">
        <v>-3.3000000000000002E-2</v>
      </c>
      <c r="G183" s="1458">
        <v>-1.2649999999999999</v>
      </c>
      <c r="H183" s="1459">
        <v>-1.3380000000000001</v>
      </c>
      <c r="I183" s="1460">
        <v>-2.6360000000000001</v>
      </c>
      <c r="J183" s="1458">
        <v>-0.14899999999999999</v>
      </c>
      <c r="K183" s="1458">
        <v>-0.218</v>
      </c>
      <c r="L183" s="1459">
        <v>0</v>
      </c>
      <c r="M183" s="1460">
        <v>-0.36699999999999999</v>
      </c>
    </row>
    <row r="184" spans="1:13" s="1429" customFormat="1" ht="27" customHeight="1">
      <c r="A184" s="1452"/>
      <c r="B184" s="1453" t="s">
        <v>884</v>
      </c>
      <c r="C184" s="1454"/>
      <c r="D184" s="1454"/>
      <c r="E184" s="1454"/>
      <c r="F184" s="1458">
        <v>6.66</v>
      </c>
      <c r="G184" s="1458">
        <v>104.85899999999999</v>
      </c>
      <c r="H184" s="1459">
        <v>0</v>
      </c>
      <c r="I184" s="1460">
        <v>111.51900000000001</v>
      </c>
      <c r="J184" s="1458">
        <v>1.7130000000000001</v>
      </c>
      <c r="K184" s="1458">
        <v>105.419</v>
      </c>
      <c r="L184" s="1459">
        <v>0</v>
      </c>
      <c r="M184" s="1460">
        <v>107.13200000000001</v>
      </c>
    </row>
    <row r="185" spans="1:13" s="1429" customFormat="1" ht="27" customHeight="1">
      <c r="A185" s="1452"/>
      <c r="B185" s="1514"/>
      <c r="C185" s="1516" t="s">
        <v>885</v>
      </c>
      <c r="D185" s="1516"/>
      <c r="E185" s="1453"/>
      <c r="F185" s="1458">
        <v>6.66</v>
      </c>
      <c r="G185" s="1458">
        <v>104.85899999999999</v>
      </c>
      <c r="H185" s="1459">
        <v>0</v>
      </c>
      <c r="I185" s="1460">
        <v>111.51900000000001</v>
      </c>
      <c r="J185" s="1458">
        <v>1.7130000000000001</v>
      </c>
      <c r="K185" s="1458">
        <v>107.81699999999999</v>
      </c>
      <c r="L185" s="1459">
        <v>0</v>
      </c>
      <c r="M185" s="1460">
        <v>109.53</v>
      </c>
    </row>
    <row r="186" spans="1:13" s="1429" customFormat="1" ht="27" customHeight="1">
      <c r="A186" s="1452"/>
      <c r="B186" s="1514"/>
      <c r="C186" s="1516" t="s">
        <v>886</v>
      </c>
      <c r="D186" s="1516"/>
      <c r="E186" s="1453"/>
      <c r="F186" s="1458">
        <v>0</v>
      </c>
      <c r="G186" s="1458">
        <v>0</v>
      </c>
      <c r="H186" s="1459">
        <v>0</v>
      </c>
      <c r="I186" s="1460">
        <v>0</v>
      </c>
      <c r="J186" s="1458">
        <v>0</v>
      </c>
      <c r="K186" s="1458">
        <v>-2.3980000000000001</v>
      </c>
      <c r="L186" s="1459">
        <v>0</v>
      </c>
      <c r="M186" s="1460">
        <v>-2.3980000000000001</v>
      </c>
    </row>
    <row r="187" spans="1:13" s="1429" customFormat="1" ht="40.5" hidden="1" customHeight="1">
      <c r="A187" s="1452"/>
      <c r="B187" s="1521"/>
      <c r="C187" s="1518" t="s">
        <v>887</v>
      </c>
      <c r="D187" s="1518" t="s">
        <v>778</v>
      </c>
      <c r="E187" s="1490"/>
      <c r="F187" s="1458">
        <v>0</v>
      </c>
      <c r="G187" s="1458">
        <v>0</v>
      </c>
      <c r="H187" s="1459">
        <v>0</v>
      </c>
      <c r="I187" s="1460">
        <v>0</v>
      </c>
      <c r="J187" s="1458">
        <v>0</v>
      </c>
      <c r="K187" s="1458">
        <v>0</v>
      </c>
      <c r="L187" s="1459">
        <v>0</v>
      </c>
      <c r="M187" s="1460">
        <v>0</v>
      </c>
    </row>
    <row r="188" spans="1:13" s="1429" customFormat="1" ht="27" hidden="1" customHeight="1">
      <c r="A188" s="1452"/>
      <c r="B188" s="1490" t="s">
        <v>888</v>
      </c>
      <c r="C188" s="1491"/>
      <c r="D188" s="1491"/>
      <c r="E188" s="1491"/>
      <c r="F188" s="1458">
        <v>0</v>
      </c>
      <c r="G188" s="1458">
        <v>0</v>
      </c>
      <c r="H188" s="1459">
        <v>0</v>
      </c>
      <c r="I188" s="1460">
        <v>0</v>
      </c>
      <c r="J188" s="1458">
        <v>0</v>
      </c>
      <c r="K188" s="1458">
        <v>0</v>
      </c>
      <c r="L188" s="1459">
        <v>0</v>
      </c>
      <c r="M188" s="1460">
        <v>0</v>
      </c>
    </row>
    <row r="189" spans="1:13" s="1429" customFormat="1" ht="27" hidden="1" customHeight="1">
      <c r="A189" s="1452"/>
      <c r="B189" s="1521"/>
      <c r="C189" s="1518" t="s">
        <v>889</v>
      </c>
      <c r="D189" s="1518"/>
      <c r="E189" s="1490"/>
      <c r="F189" s="1458">
        <v>0</v>
      </c>
      <c r="G189" s="1458">
        <v>0</v>
      </c>
      <c r="H189" s="1459">
        <v>0</v>
      </c>
      <c r="I189" s="1460">
        <v>0</v>
      </c>
      <c r="J189" s="1458">
        <v>0</v>
      </c>
      <c r="K189" s="1458">
        <v>0</v>
      </c>
      <c r="L189" s="1459">
        <v>0</v>
      </c>
      <c r="M189" s="1460">
        <v>0</v>
      </c>
    </row>
    <row r="190" spans="1:13" s="1429" customFormat="1" ht="27" hidden="1" customHeight="1">
      <c r="A190" s="1452"/>
      <c r="B190" s="1521"/>
      <c r="C190" s="1518" t="s">
        <v>890</v>
      </c>
      <c r="D190" s="1518"/>
      <c r="E190" s="1490"/>
      <c r="F190" s="1458">
        <v>0</v>
      </c>
      <c r="G190" s="1458">
        <v>0</v>
      </c>
      <c r="H190" s="1459">
        <v>0</v>
      </c>
      <c r="I190" s="1460">
        <v>0</v>
      </c>
      <c r="J190" s="1458">
        <v>0</v>
      </c>
      <c r="K190" s="1458">
        <v>0</v>
      </c>
      <c r="L190" s="1459">
        <v>0</v>
      </c>
      <c r="M190" s="1460">
        <v>0</v>
      </c>
    </row>
    <row r="191" spans="1:13" s="1429" customFormat="1" ht="27" hidden="1" customHeight="1">
      <c r="A191" s="1452"/>
      <c r="B191" s="1521"/>
      <c r="C191" s="1518" t="s">
        <v>891</v>
      </c>
      <c r="D191" s="1518" t="s">
        <v>778</v>
      </c>
      <c r="E191" s="1490"/>
      <c r="F191" s="1458">
        <v>0</v>
      </c>
      <c r="G191" s="1458">
        <v>0</v>
      </c>
      <c r="H191" s="1459">
        <v>0</v>
      </c>
      <c r="I191" s="1460">
        <v>0</v>
      </c>
      <c r="J191" s="1458">
        <v>0</v>
      </c>
      <c r="K191" s="1458">
        <v>0</v>
      </c>
      <c r="L191" s="1459">
        <v>0</v>
      </c>
      <c r="M191" s="1460">
        <v>0</v>
      </c>
    </row>
    <row r="192" spans="1:13" s="1429" customFormat="1" ht="27" customHeight="1">
      <c r="A192" s="1452"/>
      <c r="B192" s="1483" t="s">
        <v>892</v>
      </c>
      <c r="C192" s="1484"/>
      <c r="D192" s="1484"/>
      <c r="E192" s="1484"/>
      <c r="F192" s="1458">
        <v>0</v>
      </c>
      <c r="G192" s="1458">
        <v>0</v>
      </c>
      <c r="H192" s="1520">
        <v>0</v>
      </c>
      <c r="I192" s="1460">
        <v>0</v>
      </c>
      <c r="J192" s="1458">
        <v>0</v>
      </c>
      <c r="K192" s="1458">
        <v>0</v>
      </c>
      <c r="L192" s="1520">
        <v>308.41500000000002</v>
      </c>
      <c r="M192" s="1460">
        <v>308.41500000000002</v>
      </c>
    </row>
    <row r="193" spans="1:13" s="1429" customFormat="1" ht="27" customHeight="1">
      <c r="A193" s="1452"/>
      <c r="B193" s="1514"/>
      <c r="C193" s="1485" t="s">
        <v>893</v>
      </c>
      <c r="D193" s="1485"/>
      <c r="E193" s="1483"/>
      <c r="F193" s="1458">
        <v>0</v>
      </c>
      <c r="G193" s="1458">
        <v>0</v>
      </c>
      <c r="H193" s="1459">
        <v>0</v>
      </c>
      <c r="I193" s="1460">
        <v>0</v>
      </c>
      <c r="J193" s="1458">
        <v>0</v>
      </c>
      <c r="K193" s="1458">
        <v>0</v>
      </c>
      <c r="L193" s="1459">
        <v>308.46800000000002</v>
      </c>
      <c r="M193" s="1460">
        <v>308.46800000000002</v>
      </c>
    </row>
    <row r="194" spans="1:13" s="1429" customFormat="1" ht="27" hidden="1" customHeight="1">
      <c r="A194" s="1452"/>
      <c r="B194" s="1521"/>
      <c r="C194" s="1490" t="s">
        <v>894</v>
      </c>
      <c r="D194" s="1491"/>
      <c r="E194" s="1495"/>
      <c r="F194" s="1458">
        <v>0</v>
      </c>
      <c r="G194" s="1458">
        <v>0</v>
      </c>
      <c r="H194" s="1459">
        <v>0</v>
      </c>
      <c r="I194" s="1460">
        <v>0</v>
      </c>
      <c r="J194" s="1458">
        <v>0</v>
      </c>
      <c r="K194" s="1458">
        <v>0</v>
      </c>
      <c r="L194" s="1459">
        <v>-5.2999999999999999E-2</v>
      </c>
      <c r="M194" s="1460">
        <v>-5.2999999999999999E-2</v>
      </c>
    </row>
    <row r="195" spans="1:13" s="1429" customFormat="1" ht="27" hidden="1" customHeight="1">
      <c r="A195" s="1452"/>
      <c r="B195" s="1508" t="s">
        <v>895</v>
      </c>
      <c r="C195" s="1509"/>
      <c r="D195" s="1509"/>
      <c r="E195" s="1523"/>
      <c r="F195" s="1458">
        <v>0</v>
      </c>
      <c r="G195" s="1458">
        <v>0</v>
      </c>
      <c r="H195" s="1459">
        <v>0</v>
      </c>
      <c r="I195" s="1460">
        <v>0</v>
      </c>
      <c r="J195" s="1458">
        <v>0</v>
      </c>
      <c r="K195" s="1458">
        <v>0</v>
      </c>
      <c r="L195" s="1459">
        <v>0</v>
      </c>
      <c r="M195" s="1460">
        <v>0</v>
      </c>
    </row>
    <row r="196" spans="1:13" s="1429" customFormat="1" ht="27" hidden="1" customHeight="1">
      <c r="A196" s="1452"/>
      <c r="B196" s="1521"/>
      <c r="C196" s="1508" t="s">
        <v>896</v>
      </c>
      <c r="D196" s="1509"/>
      <c r="E196" s="1523"/>
      <c r="F196" s="1458">
        <v>0</v>
      </c>
      <c r="G196" s="1458">
        <v>0</v>
      </c>
      <c r="H196" s="1459">
        <v>0</v>
      </c>
      <c r="I196" s="1460">
        <v>0</v>
      </c>
      <c r="J196" s="1458">
        <v>0</v>
      </c>
      <c r="K196" s="1458">
        <v>0</v>
      </c>
      <c r="L196" s="1459">
        <v>0</v>
      </c>
      <c r="M196" s="1460">
        <v>0</v>
      </c>
    </row>
    <row r="197" spans="1:13" s="1429" customFormat="1" ht="27" hidden="1" customHeight="1">
      <c r="A197" s="1452"/>
      <c r="B197" s="1521"/>
      <c r="C197" s="1521" t="s">
        <v>897</v>
      </c>
      <c r="D197" s="1521" t="s">
        <v>778</v>
      </c>
      <c r="E197" s="1532"/>
      <c r="F197" s="1458">
        <v>0</v>
      </c>
      <c r="G197" s="1458">
        <v>0</v>
      </c>
      <c r="H197" s="1459">
        <v>0</v>
      </c>
      <c r="I197" s="1460">
        <v>0</v>
      </c>
      <c r="J197" s="1458">
        <v>0</v>
      </c>
      <c r="K197" s="1458">
        <v>0</v>
      </c>
      <c r="L197" s="1459">
        <v>0</v>
      </c>
      <c r="M197" s="1460">
        <v>0</v>
      </c>
    </row>
    <row r="198" spans="1:13" s="1429" customFormat="1" ht="27" hidden="1" customHeight="1">
      <c r="A198" s="1452"/>
      <c r="B198" s="1508" t="s">
        <v>898</v>
      </c>
      <c r="C198" s="1509"/>
      <c r="D198" s="1509"/>
      <c r="E198" s="1523"/>
      <c r="F198" s="1458">
        <v>0</v>
      </c>
      <c r="G198" s="1458">
        <v>0</v>
      </c>
      <c r="H198" s="1459">
        <v>0</v>
      </c>
      <c r="I198" s="1460">
        <v>0</v>
      </c>
      <c r="J198" s="1458">
        <v>0</v>
      </c>
      <c r="K198" s="1458">
        <v>0</v>
      </c>
      <c r="L198" s="1459">
        <v>0</v>
      </c>
      <c r="M198" s="1460">
        <v>0</v>
      </c>
    </row>
    <row r="199" spans="1:13" s="1429" customFormat="1" ht="27" hidden="1" customHeight="1">
      <c r="A199" s="1452"/>
      <c r="B199" s="1521"/>
      <c r="C199" s="1508" t="s">
        <v>899</v>
      </c>
      <c r="D199" s="1509"/>
      <c r="E199" s="1523"/>
      <c r="F199" s="1458">
        <v>0</v>
      </c>
      <c r="G199" s="1458">
        <v>0</v>
      </c>
      <c r="H199" s="1459">
        <v>0</v>
      </c>
      <c r="I199" s="1460">
        <v>0</v>
      </c>
      <c r="J199" s="1458">
        <v>0</v>
      </c>
      <c r="K199" s="1458">
        <v>0</v>
      </c>
      <c r="L199" s="1459">
        <v>0</v>
      </c>
      <c r="M199" s="1460">
        <v>0</v>
      </c>
    </row>
    <row r="200" spans="1:13" s="1429" customFormat="1" ht="27" hidden="1" customHeight="1">
      <c r="A200" s="1452"/>
      <c r="B200" s="1521"/>
      <c r="C200" s="1490" t="s">
        <v>900</v>
      </c>
      <c r="D200" s="1491"/>
      <c r="E200" s="1495"/>
      <c r="F200" s="1458">
        <v>0</v>
      </c>
      <c r="G200" s="1458">
        <v>0</v>
      </c>
      <c r="H200" s="1459">
        <v>0</v>
      </c>
      <c r="I200" s="1460">
        <v>0</v>
      </c>
      <c r="J200" s="1458">
        <v>0</v>
      </c>
      <c r="K200" s="1458">
        <v>0</v>
      </c>
      <c r="L200" s="1459">
        <v>0</v>
      </c>
      <c r="M200" s="1460">
        <v>0</v>
      </c>
    </row>
    <row r="201" spans="1:13" s="1429" customFormat="1" ht="27" hidden="1" customHeight="1">
      <c r="A201" s="1452"/>
      <c r="B201" s="1508" t="s">
        <v>901</v>
      </c>
      <c r="C201" s="1509"/>
      <c r="D201" s="1509"/>
      <c r="E201" s="1523"/>
      <c r="F201" s="1458">
        <v>0</v>
      </c>
      <c r="G201" s="1458">
        <v>0</v>
      </c>
      <c r="H201" s="1459">
        <v>0</v>
      </c>
      <c r="I201" s="1460">
        <v>0</v>
      </c>
      <c r="J201" s="1458">
        <v>0</v>
      </c>
      <c r="K201" s="1458">
        <v>0</v>
      </c>
      <c r="L201" s="1459">
        <v>0</v>
      </c>
      <c r="M201" s="1460">
        <v>0</v>
      </c>
    </row>
    <row r="202" spans="1:13" s="1429" customFormat="1" ht="27" hidden="1" customHeight="1">
      <c r="A202" s="1452"/>
      <c r="B202" s="1521"/>
      <c r="C202" s="1508" t="s">
        <v>902</v>
      </c>
      <c r="D202" s="1509"/>
      <c r="E202" s="1523"/>
      <c r="F202" s="1458">
        <v>0</v>
      </c>
      <c r="G202" s="1458">
        <v>0</v>
      </c>
      <c r="H202" s="1459">
        <v>0</v>
      </c>
      <c r="I202" s="1460">
        <v>0</v>
      </c>
      <c r="J202" s="1458">
        <v>0</v>
      </c>
      <c r="K202" s="1458">
        <v>0</v>
      </c>
      <c r="L202" s="1459">
        <v>0</v>
      </c>
      <c r="M202" s="1460">
        <v>0</v>
      </c>
    </row>
    <row r="203" spans="1:13" s="1429" customFormat="1" ht="27" hidden="1" customHeight="1">
      <c r="A203" s="1452"/>
      <c r="B203" s="1521"/>
      <c r="C203" s="1521" t="s">
        <v>903</v>
      </c>
      <c r="D203" s="1521" t="s">
        <v>778</v>
      </c>
      <c r="E203" s="1532"/>
      <c r="F203" s="1458">
        <v>0</v>
      </c>
      <c r="G203" s="1458">
        <v>0</v>
      </c>
      <c r="H203" s="1459">
        <v>0</v>
      </c>
      <c r="I203" s="1460">
        <v>0</v>
      </c>
      <c r="J203" s="1458">
        <v>0</v>
      </c>
      <c r="K203" s="1458">
        <v>0</v>
      </c>
      <c r="L203" s="1459">
        <v>0</v>
      </c>
      <c r="M203" s="1460">
        <v>0</v>
      </c>
    </row>
    <row r="204" spans="1:13" s="1429" customFormat="1" ht="27" customHeight="1">
      <c r="A204" s="1452"/>
      <c r="B204" s="1483" t="s">
        <v>904</v>
      </c>
      <c r="C204" s="1484"/>
      <c r="D204" s="1484"/>
      <c r="E204" s="1484"/>
      <c r="F204" s="1458">
        <v>0</v>
      </c>
      <c r="G204" s="1458">
        <v>158.27199999999999</v>
      </c>
      <c r="H204" s="1459">
        <v>0</v>
      </c>
      <c r="I204" s="1460">
        <v>158.27199999999999</v>
      </c>
      <c r="J204" s="1458">
        <v>0</v>
      </c>
      <c r="K204" s="1458">
        <v>126.97</v>
      </c>
      <c r="L204" s="1459">
        <v>0</v>
      </c>
      <c r="M204" s="1460">
        <v>126.97</v>
      </c>
    </row>
    <row r="205" spans="1:13" s="1429" customFormat="1" ht="27" customHeight="1">
      <c r="A205" s="1452"/>
      <c r="B205" s="1514"/>
      <c r="C205" s="1483" t="s">
        <v>905</v>
      </c>
      <c r="D205" s="1484"/>
      <c r="E205" s="1484"/>
      <c r="F205" s="1458">
        <v>0</v>
      </c>
      <c r="G205" s="1458">
        <v>160.92599999999999</v>
      </c>
      <c r="H205" s="1459">
        <v>0</v>
      </c>
      <c r="I205" s="1460">
        <v>160.92599999999999</v>
      </c>
      <c r="J205" s="1458">
        <v>0</v>
      </c>
      <c r="K205" s="1458">
        <v>128.75299999999999</v>
      </c>
      <c r="L205" s="1459">
        <v>0</v>
      </c>
      <c r="M205" s="1460">
        <v>128.75299999999999</v>
      </c>
    </row>
    <row r="206" spans="1:13" s="1429" customFormat="1" ht="27" customHeight="1">
      <c r="A206" s="1452"/>
      <c r="B206" s="1514"/>
      <c r="C206" s="1516" t="s">
        <v>906</v>
      </c>
      <c r="D206" s="1516"/>
      <c r="E206" s="1453"/>
      <c r="F206" s="1458">
        <v>0</v>
      </c>
      <c r="G206" s="1458">
        <v>-1.3080000000000001</v>
      </c>
      <c r="H206" s="1459">
        <v>0</v>
      </c>
      <c r="I206" s="1460">
        <v>-1.3080000000000001</v>
      </c>
      <c r="J206" s="1458">
        <v>0</v>
      </c>
      <c r="K206" s="1458">
        <v>-0.54300000000000004</v>
      </c>
      <c r="L206" s="1459">
        <v>0</v>
      </c>
      <c r="M206" s="1460">
        <v>-0.54300000000000004</v>
      </c>
    </row>
    <row r="207" spans="1:13" s="1429" customFormat="1" ht="27" customHeight="1">
      <c r="A207" s="1452"/>
      <c r="B207" s="1514"/>
      <c r="C207" s="1516" t="s">
        <v>907</v>
      </c>
      <c r="D207" s="1516" t="s">
        <v>778</v>
      </c>
      <c r="E207" s="1453"/>
      <c r="F207" s="1458">
        <v>0</v>
      </c>
      <c r="G207" s="1458">
        <v>-1.3460000000000001</v>
      </c>
      <c r="H207" s="1459">
        <v>0</v>
      </c>
      <c r="I207" s="1460">
        <v>-1.3460000000000001</v>
      </c>
      <c r="J207" s="1458">
        <v>0</v>
      </c>
      <c r="K207" s="1458">
        <v>-1.24</v>
      </c>
      <c r="L207" s="1459">
        <v>0</v>
      </c>
      <c r="M207" s="1460">
        <v>-1.24</v>
      </c>
    </row>
    <row r="208" spans="1:13" s="1429" customFormat="1" ht="27" hidden="1" customHeight="1">
      <c r="A208" s="1452"/>
      <c r="B208" s="1508" t="s">
        <v>908</v>
      </c>
      <c r="C208" s="1509"/>
      <c r="D208" s="1509"/>
      <c r="E208" s="1523"/>
      <c r="F208" s="1458">
        <v>0</v>
      </c>
      <c r="G208" s="1458">
        <v>0</v>
      </c>
      <c r="H208" s="1459">
        <v>0</v>
      </c>
      <c r="I208" s="1460">
        <v>0</v>
      </c>
      <c r="J208" s="1458">
        <v>0</v>
      </c>
      <c r="K208" s="1458">
        <v>0</v>
      </c>
      <c r="L208" s="1459">
        <v>0</v>
      </c>
      <c r="M208" s="1460">
        <v>0</v>
      </c>
    </row>
    <row r="209" spans="1:13" s="1429" customFormat="1" ht="27" hidden="1" customHeight="1">
      <c r="A209" s="1452"/>
      <c r="B209" s="1521"/>
      <c r="C209" s="1508" t="s">
        <v>909</v>
      </c>
      <c r="D209" s="1509"/>
      <c r="E209" s="1523"/>
      <c r="F209" s="1458">
        <v>0</v>
      </c>
      <c r="G209" s="1458">
        <v>0</v>
      </c>
      <c r="H209" s="1459">
        <v>0</v>
      </c>
      <c r="I209" s="1460">
        <v>0</v>
      </c>
      <c r="J209" s="1458">
        <v>0</v>
      </c>
      <c r="K209" s="1458">
        <v>0</v>
      </c>
      <c r="L209" s="1459">
        <v>0</v>
      </c>
      <c r="M209" s="1460">
        <v>0</v>
      </c>
    </row>
    <row r="210" spans="1:13" s="1429" customFormat="1" ht="27" hidden="1" customHeight="1">
      <c r="A210" s="1452"/>
      <c r="B210" s="1521"/>
      <c r="C210" s="1490" t="s">
        <v>910</v>
      </c>
      <c r="D210" s="1491"/>
      <c r="E210" s="1495"/>
      <c r="F210" s="1458">
        <v>0</v>
      </c>
      <c r="G210" s="1458">
        <v>0</v>
      </c>
      <c r="H210" s="1459">
        <v>0</v>
      </c>
      <c r="I210" s="1460">
        <v>0</v>
      </c>
      <c r="J210" s="1458">
        <v>0</v>
      </c>
      <c r="K210" s="1458">
        <v>0</v>
      </c>
      <c r="L210" s="1459">
        <v>0</v>
      </c>
      <c r="M210" s="1460">
        <v>0</v>
      </c>
    </row>
    <row r="211" spans="1:13" s="1429" customFormat="1" ht="27" hidden="1" customHeight="1">
      <c r="A211" s="1452"/>
      <c r="B211" s="1521"/>
      <c r="C211" s="1490" t="s">
        <v>911</v>
      </c>
      <c r="D211" s="1491"/>
      <c r="E211" s="1495"/>
      <c r="F211" s="1458">
        <v>0</v>
      </c>
      <c r="G211" s="1458">
        <v>0</v>
      </c>
      <c r="H211" s="1459">
        <v>0</v>
      </c>
      <c r="I211" s="1460">
        <v>0</v>
      </c>
      <c r="J211" s="1458">
        <v>0</v>
      </c>
      <c r="K211" s="1458">
        <v>0</v>
      </c>
      <c r="L211" s="1459">
        <v>0</v>
      </c>
      <c r="M211" s="1460">
        <v>0</v>
      </c>
    </row>
    <row r="212" spans="1:13" s="1429" customFormat="1" ht="27" hidden="1" customHeight="1">
      <c r="A212" s="1452"/>
      <c r="B212" s="1508" t="s">
        <v>912</v>
      </c>
      <c r="C212" s="1509"/>
      <c r="D212" s="1509"/>
      <c r="E212" s="1523"/>
      <c r="F212" s="1458">
        <v>0</v>
      </c>
      <c r="G212" s="1458">
        <v>0</v>
      </c>
      <c r="H212" s="1459">
        <v>0</v>
      </c>
      <c r="I212" s="1460">
        <v>0</v>
      </c>
      <c r="J212" s="1458">
        <v>0</v>
      </c>
      <c r="K212" s="1458">
        <v>0</v>
      </c>
      <c r="L212" s="1459">
        <v>0</v>
      </c>
      <c r="M212" s="1460">
        <v>0</v>
      </c>
    </row>
    <row r="213" spans="1:13" s="1429" customFormat="1" ht="27" hidden="1" customHeight="1">
      <c r="A213" s="1452"/>
      <c r="B213" s="1521"/>
      <c r="C213" s="1508" t="s">
        <v>913</v>
      </c>
      <c r="D213" s="1509"/>
      <c r="E213" s="1523"/>
      <c r="F213" s="1458">
        <v>0</v>
      </c>
      <c r="G213" s="1458">
        <v>0</v>
      </c>
      <c r="H213" s="1459">
        <v>0</v>
      </c>
      <c r="I213" s="1460">
        <v>0</v>
      </c>
      <c r="J213" s="1458">
        <v>0</v>
      </c>
      <c r="K213" s="1458">
        <v>0</v>
      </c>
      <c r="L213" s="1459">
        <v>0</v>
      </c>
      <c r="M213" s="1460">
        <v>0</v>
      </c>
    </row>
    <row r="214" spans="1:13" s="1429" customFormat="1" ht="27" hidden="1" customHeight="1">
      <c r="A214" s="1452"/>
      <c r="B214" s="1521"/>
      <c r="C214" s="1490" t="s">
        <v>914</v>
      </c>
      <c r="D214" s="1491"/>
      <c r="E214" s="1495"/>
      <c r="F214" s="1458">
        <v>0</v>
      </c>
      <c r="G214" s="1458">
        <v>0</v>
      </c>
      <c r="H214" s="1459">
        <v>0</v>
      </c>
      <c r="I214" s="1460">
        <v>0</v>
      </c>
      <c r="J214" s="1458">
        <v>0</v>
      </c>
      <c r="K214" s="1458">
        <v>0</v>
      </c>
      <c r="L214" s="1459">
        <v>0</v>
      </c>
      <c r="M214" s="1460">
        <v>0</v>
      </c>
    </row>
    <row r="215" spans="1:13" s="1429" customFormat="1" ht="27" hidden="1" customHeight="1">
      <c r="A215" s="1452"/>
      <c r="B215" s="1521"/>
      <c r="C215" s="1521" t="s">
        <v>915</v>
      </c>
      <c r="D215" s="1521" t="s">
        <v>778</v>
      </c>
      <c r="E215" s="1532"/>
      <c r="F215" s="1458">
        <v>0</v>
      </c>
      <c r="G215" s="1458">
        <v>0</v>
      </c>
      <c r="H215" s="1459">
        <v>0</v>
      </c>
      <c r="I215" s="1460">
        <v>0</v>
      </c>
      <c r="J215" s="1458">
        <v>0</v>
      </c>
      <c r="K215" s="1458">
        <v>0</v>
      </c>
      <c r="L215" s="1459">
        <v>0</v>
      </c>
      <c r="M215" s="1460">
        <v>0</v>
      </c>
    </row>
    <row r="216" spans="1:13" s="1429" customFormat="1" ht="12.75" customHeight="1">
      <c r="A216" s="1452"/>
      <c r="B216" s="1453" t="s">
        <v>916</v>
      </c>
      <c r="C216" s="1454"/>
      <c r="D216" s="1454"/>
      <c r="E216" s="1454"/>
      <c r="F216" s="1458">
        <v>1.7999999999999999E-2</v>
      </c>
      <c r="G216" s="1458">
        <v>0</v>
      </c>
      <c r="H216" s="1459">
        <v>1.6319999999999999</v>
      </c>
      <c r="I216" s="1460">
        <v>1.65</v>
      </c>
      <c r="J216" s="1458">
        <v>0.28899999999999998</v>
      </c>
      <c r="K216" s="1458">
        <v>0</v>
      </c>
      <c r="L216" s="1459">
        <v>0.91100000000000003</v>
      </c>
      <c r="M216" s="1460">
        <v>1.2</v>
      </c>
    </row>
    <row r="217" spans="1:13" s="1429" customFormat="1" ht="18.75" customHeight="1">
      <c r="A217" s="1452"/>
      <c r="B217" s="1514"/>
      <c r="C217" s="1516" t="s">
        <v>917</v>
      </c>
      <c r="D217" s="1516"/>
      <c r="E217" s="1453"/>
      <c r="F217" s="1458">
        <v>1.7999999999999999E-2</v>
      </c>
      <c r="G217" s="1458">
        <v>0</v>
      </c>
      <c r="H217" s="1459">
        <v>1.6619999999999999</v>
      </c>
      <c r="I217" s="1460">
        <v>1.68</v>
      </c>
      <c r="J217" s="1458">
        <v>0.29299999999999998</v>
      </c>
      <c r="K217" s="1458">
        <v>0</v>
      </c>
      <c r="L217" s="1459">
        <v>0.92800000000000005</v>
      </c>
      <c r="M217" s="1460">
        <v>1.2210000000000001</v>
      </c>
    </row>
    <row r="218" spans="1:13" s="1429" customFormat="1" ht="28.5" hidden="1" customHeight="1">
      <c r="A218" s="1452"/>
      <c r="B218" s="1517"/>
      <c r="C218" s="1518" t="s">
        <v>918</v>
      </c>
      <c r="D218" s="1491"/>
      <c r="E218" s="1495"/>
      <c r="F218" s="1458">
        <v>0</v>
      </c>
      <c r="G218" s="1458">
        <v>0</v>
      </c>
      <c r="H218" s="1459">
        <v>-7.0000000000000001E-3</v>
      </c>
      <c r="I218" s="1460">
        <v>-7.0000000000000001E-3</v>
      </c>
      <c r="J218" s="1458">
        <v>0</v>
      </c>
      <c r="K218" s="1458">
        <v>0</v>
      </c>
      <c r="L218" s="1459">
        <v>-5.0000000000000001E-3</v>
      </c>
      <c r="M218" s="1460">
        <v>-5.0000000000000001E-3</v>
      </c>
    </row>
    <row r="219" spans="1:13" s="1429" customFormat="1" ht="27" hidden="1" customHeight="1">
      <c r="A219" s="1452"/>
      <c r="B219" s="1517"/>
      <c r="C219" s="1518" t="s">
        <v>919</v>
      </c>
      <c r="D219" s="1518" t="s">
        <v>778</v>
      </c>
      <c r="E219" s="1518"/>
      <c r="F219" s="1458">
        <v>0</v>
      </c>
      <c r="G219" s="1458">
        <v>0</v>
      </c>
      <c r="H219" s="1459">
        <v>-2.3E-2</v>
      </c>
      <c r="I219" s="1460">
        <v>-2.3E-2</v>
      </c>
      <c r="J219" s="1458">
        <v>-4.0000000000000001E-3</v>
      </c>
      <c r="K219" s="1458">
        <v>0</v>
      </c>
      <c r="L219" s="1459">
        <v>-1.2E-2</v>
      </c>
      <c r="M219" s="1460">
        <v>-1.6E-2</v>
      </c>
    </row>
    <row r="220" spans="1:13" s="1429" customFormat="1" ht="17.25" hidden="1" customHeight="1">
      <c r="A220" s="1452"/>
      <c r="B220" s="1522" t="s">
        <v>920</v>
      </c>
      <c r="C220" s="1509"/>
      <c r="D220" s="1509"/>
      <c r="E220" s="1509"/>
      <c r="F220" s="1458">
        <v>2E-3</v>
      </c>
      <c r="G220" s="1458">
        <v>0</v>
      </c>
      <c r="H220" s="1459">
        <v>0</v>
      </c>
      <c r="I220" s="1460">
        <v>2E-3</v>
      </c>
      <c r="J220" s="1458">
        <v>1E-3</v>
      </c>
      <c r="K220" s="1458">
        <v>0</v>
      </c>
      <c r="L220" s="1459">
        <v>0</v>
      </c>
      <c r="M220" s="1460">
        <v>1E-3</v>
      </c>
    </row>
    <row r="221" spans="1:13" s="1429" customFormat="1" ht="15" hidden="1" customHeight="1">
      <c r="A221" s="1452"/>
      <c r="B221" s="1517"/>
      <c r="C221" s="1508" t="s">
        <v>920</v>
      </c>
      <c r="D221" s="1509"/>
      <c r="E221" s="1509"/>
      <c r="F221" s="1458">
        <v>2E-3</v>
      </c>
      <c r="G221" s="1458">
        <v>0</v>
      </c>
      <c r="H221" s="1459">
        <v>0</v>
      </c>
      <c r="I221" s="1460">
        <v>2E-3</v>
      </c>
      <c r="J221" s="1458">
        <v>1E-3</v>
      </c>
      <c r="K221" s="1458">
        <v>0</v>
      </c>
      <c r="L221" s="1459">
        <v>0</v>
      </c>
      <c r="M221" s="1460">
        <v>1E-3</v>
      </c>
    </row>
    <row r="222" spans="1:13" s="1429" customFormat="1" ht="15" hidden="1" customHeight="1">
      <c r="A222" s="1452"/>
      <c r="B222" s="1521"/>
      <c r="C222" s="1518" t="s">
        <v>921</v>
      </c>
      <c r="D222" s="1518" t="s">
        <v>778</v>
      </c>
      <c r="E222" s="1490"/>
      <c r="F222" s="1458">
        <v>0</v>
      </c>
      <c r="G222" s="1458">
        <v>0</v>
      </c>
      <c r="H222" s="1459">
        <v>0</v>
      </c>
      <c r="I222" s="1460">
        <v>0</v>
      </c>
      <c r="J222" s="1458">
        <v>0</v>
      </c>
      <c r="K222" s="1458">
        <v>0</v>
      </c>
      <c r="L222" s="1459">
        <v>0</v>
      </c>
      <c r="M222" s="1460">
        <v>0</v>
      </c>
    </row>
    <row r="223" spans="1:13" s="1429" customFormat="1" ht="15.75" hidden="1" customHeight="1">
      <c r="A223" s="1452"/>
      <c r="B223" s="1508" t="s">
        <v>860</v>
      </c>
      <c r="C223" s="1509"/>
      <c r="D223" s="1509"/>
      <c r="E223" s="1509"/>
      <c r="F223" s="1458">
        <v>0</v>
      </c>
      <c r="G223" s="1458">
        <v>0</v>
      </c>
      <c r="H223" s="1459">
        <v>0</v>
      </c>
      <c r="I223" s="1460">
        <v>0</v>
      </c>
      <c r="J223" s="1458">
        <v>0</v>
      </c>
      <c r="K223" s="1458">
        <v>0</v>
      </c>
      <c r="L223" s="1459">
        <v>0</v>
      </c>
      <c r="M223" s="1460">
        <v>0</v>
      </c>
    </row>
    <row r="224" spans="1:13" s="1429" customFormat="1" ht="27" customHeight="1">
      <c r="A224" s="1452"/>
      <c r="B224" s="1483" t="s">
        <v>922</v>
      </c>
      <c r="C224" s="1484"/>
      <c r="D224" s="1484"/>
      <c r="E224" s="1484"/>
      <c r="F224" s="1458">
        <v>2466.71</v>
      </c>
      <c r="G224" s="1458">
        <v>2151.7130790000001</v>
      </c>
      <c r="H224" s="1459">
        <v>116.55879</v>
      </c>
      <c r="I224" s="1460">
        <v>4734.9818690000002</v>
      </c>
      <c r="J224" s="1458">
        <v>1806.557</v>
      </c>
      <c r="K224" s="1458">
        <v>2554.2891800000002</v>
      </c>
      <c r="L224" s="1459">
        <v>134.375</v>
      </c>
      <c r="M224" s="1460">
        <v>4495.2211799999995</v>
      </c>
    </row>
    <row r="225" spans="1:40" s="1429" customFormat="1" ht="27" customHeight="1">
      <c r="A225" s="1452"/>
      <c r="B225" s="1514"/>
      <c r="C225" s="1483" t="s">
        <v>923</v>
      </c>
      <c r="D225" s="1484"/>
      <c r="E225" s="1484"/>
      <c r="F225" s="1458">
        <v>10483.144</v>
      </c>
      <c r="G225" s="1458">
        <v>4430.7236510000002</v>
      </c>
      <c r="H225" s="1459">
        <v>862.95470999999998</v>
      </c>
      <c r="I225" s="1460">
        <v>15776.822361000002</v>
      </c>
      <c r="J225" s="1458">
        <v>10834.329</v>
      </c>
      <c r="K225" s="1458">
        <v>5809.9110600000004</v>
      </c>
      <c r="L225" s="1459">
        <v>644.57600000000002</v>
      </c>
      <c r="M225" s="1460">
        <v>17288.816060000001</v>
      </c>
    </row>
    <row r="226" spans="1:40" ht="28.5" customHeight="1">
      <c r="A226" s="1452"/>
      <c r="B226" s="1514"/>
      <c r="C226" s="1516" t="s">
        <v>924</v>
      </c>
      <c r="D226" s="1516" t="s">
        <v>778</v>
      </c>
      <c r="E226" s="1453"/>
      <c r="F226" s="1458">
        <v>-8016.4340000000002</v>
      </c>
      <c r="G226" s="1458">
        <v>-2279.0105720000001</v>
      </c>
      <c r="H226" s="1459">
        <v>-746.39591999999993</v>
      </c>
      <c r="I226" s="1460">
        <v>-11041.840492000001</v>
      </c>
      <c r="J226" s="1458">
        <v>-9027.7720000000008</v>
      </c>
      <c r="K226" s="1458">
        <v>-3255.6218799999997</v>
      </c>
      <c r="L226" s="1459">
        <v>-510.20100000000002</v>
      </c>
      <c r="M226" s="1460">
        <v>-12793.594879999999</v>
      </c>
    </row>
    <row r="227" spans="1:40" ht="15.75" customHeight="1">
      <c r="A227" s="1452"/>
      <c r="B227" s="1483" t="s">
        <v>925</v>
      </c>
      <c r="C227" s="1484"/>
      <c r="D227" s="1484"/>
      <c r="E227" s="1484"/>
      <c r="F227" s="1458">
        <v>-865.94799999999998</v>
      </c>
      <c r="G227" s="1458">
        <v>-49.217270000000006</v>
      </c>
      <c r="H227" s="1459">
        <v>-3.5939999999999999</v>
      </c>
      <c r="I227" s="1460">
        <v>-918.75927000000001</v>
      </c>
      <c r="J227" s="1458">
        <v>-344.45</v>
      </c>
      <c r="K227" s="1458">
        <v>-31.36271</v>
      </c>
      <c r="L227" s="1459">
        <v>0</v>
      </c>
      <c r="M227" s="1460">
        <v>-375.81271000000004</v>
      </c>
    </row>
    <row r="228" spans="1:40" ht="29.25" customHeight="1" thickBot="1">
      <c r="A228" s="1452"/>
      <c r="B228" s="1483" t="s">
        <v>926</v>
      </c>
      <c r="C228" s="1484"/>
      <c r="D228" s="1484"/>
      <c r="E228" s="1484"/>
      <c r="F228" s="1462">
        <v>-1.0820000000000001</v>
      </c>
      <c r="G228" s="1462">
        <v>-14.071110000000001</v>
      </c>
      <c r="H228" s="1463">
        <v>0</v>
      </c>
      <c r="I228" s="1464">
        <v>-15.15311</v>
      </c>
      <c r="J228" s="1462">
        <v>-1.0249999999999999</v>
      </c>
      <c r="K228" s="1462">
        <v>-25.388999999999999</v>
      </c>
      <c r="L228" s="1463">
        <v>0</v>
      </c>
      <c r="M228" s="1464">
        <v>-26.414000000000001</v>
      </c>
    </row>
    <row r="229" spans="1:40" s="1451" customFormat="1" ht="15.75" customHeight="1" thickBot="1">
      <c r="A229" s="1465"/>
      <c r="B229" s="1466" t="s">
        <v>927</v>
      </c>
      <c r="C229" s="1466"/>
      <c r="D229" s="1466"/>
      <c r="E229" s="1467"/>
      <c r="F229" s="1468">
        <v>753.42700000000002</v>
      </c>
      <c r="G229" s="1468">
        <v>484.42599200000001</v>
      </c>
      <c r="H229" s="1469">
        <v>39.026270000000004</v>
      </c>
      <c r="I229" s="1470">
        <v>1276.8792620000002</v>
      </c>
      <c r="J229" s="1468">
        <v>725.03499999999997</v>
      </c>
      <c r="K229" s="1468">
        <v>432.81289000000004</v>
      </c>
      <c r="L229" s="1469">
        <v>27.317</v>
      </c>
      <c r="M229" s="1470">
        <v>1185.1648900000002</v>
      </c>
      <c r="N229" s="1450"/>
      <c r="O229" s="1450"/>
      <c r="P229" s="1450"/>
      <c r="Q229" s="1450"/>
      <c r="R229" s="1450"/>
      <c r="S229" s="1450"/>
      <c r="T229" s="1450"/>
      <c r="U229" s="1450"/>
      <c r="V229" s="1450"/>
      <c r="W229" s="1450"/>
      <c r="X229" s="1450"/>
      <c r="Y229" s="1450"/>
      <c r="Z229" s="1450"/>
      <c r="AA229" s="1450"/>
      <c r="AB229" s="1450"/>
      <c r="AC229" s="1450"/>
      <c r="AD229" s="1450"/>
      <c r="AE229" s="1450"/>
      <c r="AF229" s="1450"/>
      <c r="AG229" s="1450"/>
      <c r="AH229" s="1450"/>
      <c r="AI229" s="1450"/>
      <c r="AJ229" s="1450"/>
      <c r="AK229" s="1450"/>
      <c r="AL229" s="1450"/>
      <c r="AM229" s="1450"/>
      <c r="AN229" s="1450"/>
    </row>
    <row r="230" spans="1:40" ht="27" customHeight="1">
      <c r="A230" s="1452"/>
      <c r="B230" s="1483" t="s">
        <v>928</v>
      </c>
      <c r="C230" s="1484"/>
      <c r="D230" s="1484"/>
      <c r="E230" s="1484"/>
      <c r="F230" s="1455">
        <v>300.53699999999998</v>
      </c>
      <c r="G230" s="1455">
        <v>162.28871699999999</v>
      </c>
      <c r="H230" s="1456">
        <v>15.38842</v>
      </c>
      <c r="I230" s="1457">
        <v>478.21413699999999</v>
      </c>
      <c r="J230" s="1455">
        <v>289.47899999999998</v>
      </c>
      <c r="K230" s="1455">
        <v>127.12144000000001</v>
      </c>
      <c r="L230" s="1456">
        <v>18.007000000000001</v>
      </c>
      <c r="M230" s="1457">
        <v>434.60744</v>
      </c>
    </row>
    <row r="231" spans="1:40" ht="30" customHeight="1">
      <c r="A231" s="1452"/>
      <c r="B231" s="1483" t="s">
        <v>929</v>
      </c>
      <c r="C231" s="1484"/>
      <c r="D231" s="1484"/>
      <c r="E231" s="1484"/>
      <c r="F231" s="1458">
        <v>121.29300000000001</v>
      </c>
      <c r="G231" s="1458">
        <v>100.52041199999999</v>
      </c>
      <c r="H231" s="1459">
        <v>2.14032</v>
      </c>
      <c r="I231" s="1460">
        <v>223.95373200000003</v>
      </c>
      <c r="J231" s="1458">
        <v>174.38200000000001</v>
      </c>
      <c r="K231" s="1458">
        <v>123.61120999999999</v>
      </c>
      <c r="L231" s="1459">
        <v>4.5999999999999999E-2</v>
      </c>
      <c r="M231" s="1460">
        <v>298.03920999999997</v>
      </c>
    </row>
    <row r="232" spans="1:40" ht="30" customHeight="1">
      <c r="A232" s="1452"/>
      <c r="B232" s="1483" t="s">
        <v>930</v>
      </c>
      <c r="C232" s="1484"/>
      <c r="D232" s="1484"/>
      <c r="E232" s="1484"/>
      <c r="F232" s="1458">
        <v>265.59199999999998</v>
      </c>
      <c r="G232" s="1458">
        <v>185.874</v>
      </c>
      <c r="H232" s="1459">
        <v>19.50665</v>
      </c>
      <c r="I232" s="1460">
        <v>470.97265000000004</v>
      </c>
      <c r="J232" s="1458">
        <v>220.74</v>
      </c>
      <c r="K232" s="1458">
        <v>166.91900000000001</v>
      </c>
      <c r="L232" s="1459">
        <v>8.1389999999999993</v>
      </c>
      <c r="M232" s="1460">
        <v>395.798</v>
      </c>
    </row>
    <row r="233" spans="1:40" ht="27" customHeight="1">
      <c r="A233" s="1452"/>
      <c r="B233" s="1483" t="s">
        <v>931</v>
      </c>
      <c r="C233" s="1484"/>
      <c r="D233" s="1484"/>
      <c r="E233" s="1484"/>
      <c r="F233" s="1458">
        <v>14.548999999999999</v>
      </c>
      <c r="G233" s="1458">
        <v>10.807</v>
      </c>
      <c r="H233" s="1459">
        <v>0.93400000000000005</v>
      </c>
      <c r="I233" s="1460">
        <v>26.29</v>
      </c>
      <c r="J233" s="1458">
        <v>0</v>
      </c>
      <c r="K233" s="1458">
        <v>0.755</v>
      </c>
      <c r="L233" s="1459">
        <v>0.49099999999999999</v>
      </c>
      <c r="M233" s="1460">
        <v>1.246</v>
      </c>
    </row>
    <row r="234" spans="1:40" ht="33" customHeight="1">
      <c r="A234" s="1452"/>
      <c r="B234" s="1483" t="s">
        <v>932</v>
      </c>
      <c r="C234" s="1484"/>
      <c r="D234" s="1484"/>
      <c r="E234" s="1484"/>
      <c r="F234" s="1458">
        <v>0</v>
      </c>
      <c r="G234" s="1458">
        <v>9.2720000000000002</v>
      </c>
      <c r="H234" s="1459">
        <v>0</v>
      </c>
      <c r="I234" s="1460">
        <v>9.2720000000000002</v>
      </c>
      <c r="J234" s="1458">
        <v>0</v>
      </c>
      <c r="K234" s="1458">
        <v>9.3640000000000008</v>
      </c>
      <c r="L234" s="1459">
        <v>0</v>
      </c>
      <c r="M234" s="1460">
        <v>9.3640000000000008</v>
      </c>
    </row>
    <row r="235" spans="1:40" ht="29.25" customHeight="1">
      <c r="A235" s="1452"/>
      <c r="B235" s="1483" t="s">
        <v>933</v>
      </c>
      <c r="C235" s="1484"/>
      <c r="D235" s="1484"/>
      <c r="E235" s="1484"/>
      <c r="F235" s="1458">
        <v>29.611999999999998</v>
      </c>
      <c r="G235" s="1458">
        <v>12.557</v>
      </c>
      <c r="H235" s="1459">
        <v>0.64700000000000002</v>
      </c>
      <c r="I235" s="1460">
        <v>42.816000000000003</v>
      </c>
      <c r="J235" s="1458">
        <v>25.245999999999999</v>
      </c>
      <c r="K235" s="1458">
        <v>0</v>
      </c>
      <c r="L235" s="1459">
        <v>8.3000000000000004E-2</v>
      </c>
      <c r="M235" s="1460">
        <v>25.329000000000001</v>
      </c>
    </row>
    <row r="236" spans="1:40" ht="27" customHeight="1">
      <c r="A236" s="1452"/>
      <c r="B236" s="1483" t="s">
        <v>934</v>
      </c>
      <c r="C236" s="1484"/>
      <c r="D236" s="1484"/>
      <c r="E236" s="1484"/>
      <c r="F236" s="1458">
        <v>11.920999999999999</v>
      </c>
      <c r="G236" s="1458">
        <v>3.6819999999999999</v>
      </c>
      <c r="H236" s="1459">
        <v>0.31901999999999997</v>
      </c>
      <c r="I236" s="1460">
        <v>15.92202</v>
      </c>
      <c r="J236" s="1458">
        <v>12.914999999999999</v>
      </c>
      <c r="K236" s="1458">
        <v>4.3339999999999996</v>
      </c>
      <c r="L236" s="1459">
        <v>0.54100000000000004</v>
      </c>
      <c r="M236" s="1460">
        <v>17.79</v>
      </c>
    </row>
    <row r="237" spans="1:40" ht="17.25" hidden="1" customHeight="1">
      <c r="A237" s="1452"/>
      <c r="B237" s="1483" t="s">
        <v>935</v>
      </c>
      <c r="C237" s="1484"/>
      <c r="D237" s="1484"/>
      <c r="E237" s="1484"/>
      <c r="F237" s="1458">
        <v>0</v>
      </c>
      <c r="G237" s="1458">
        <v>0.39700000000000002</v>
      </c>
      <c r="H237" s="1459">
        <v>3.8700000000000002E-3</v>
      </c>
      <c r="I237" s="1460">
        <v>0.40087</v>
      </c>
      <c r="J237" s="1458">
        <v>0</v>
      </c>
      <c r="K237" s="1458">
        <v>0.41899999999999998</v>
      </c>
      <c r="L237" s="1459">
        <v>3.0000000000000001E-3</v>
      </c>
      <c r="M237" s="1460">
        <v>0.42199999999999999</v>
      </c>
    </row>
    <row r="238" spans="1:40" ht="27" customHeight="1">
      <c r="A238" s="1452"/>
      <c r="B238" s="1483" t="s">
        <v>936</v>
      </c>
      <c r="C238" s="1484"/>
      <c r="D238" s="1484"/>
      <c r="E238" s="1484"/>
      <c r="F238" s="1458">
        <v>9.9220000000000006</v>
      </c>
      <c r="G238" s="1458">
        <v>0.67836000000000007</v>
      </c>
      <c r="H238" s="1459">
        <v>8.1000000000000003E-2</v>
      </c>
      <c r="I238" s="1460">
        <v>10.68136</v>
      </c>
      <c r="J238" s="1458">
        <v>1.7170000000000001</v>
      </c>
      <c r="K238" s="1458">
        <v>0.19724</v>
      </c>
      <c r="L238" s="1459">
        <v>1.4999999999999999E-2</v>
      </c>
      <c r="M238" s="1460">
        <v>1.9292400000000001</v>
      </c>
    </row>
    <row r="239" spans="1:40" ht="27.75" customHeight="1">
      <c r="A239" s="1452"/>
      <c r="B239" s="1483" t="s">
        <v>937</v>
      </c>
      <c r="C239" s="1484"/>
      <c r="D239" s="1484"/>
      <c r="E239" s="1484"/>
      <c r="F239" s="1458">
        <v>0</v>
      </c>
      <c r="G239" s="1458">
        <v>0</v>
      </c>
      <c r="H239" s="1459">
        <v>0</v>
      </c>
      <c r="I239" s="1460">
        <v>0</v>
      </c>
      <c r="J239" s="1458">
        <v>0.55300000000000005</v>
      </c>
      <c r="K239" s="1458">
        <v>0</v>
      </c>
      <c r="L239" s="1459">
        <v>0</v>
      </c>
      <c r="M239" s="1460">
        <v>0.55300000000000005</v>
      </c>
    </row>
    <row r="240" spans="1:40" ht="27" customHeight="1" thickBot="1">
      <c r="A240" s="1452"/>
      <c r="B240" s="1483" t="s">
        <v>938</v>
      </c>
      <c r="C240" s="1484"/>
      <c r="D240" s="1484"/>
      <c r="E240" s="1484"/>
      <c r="F240" s="1462">
        <v>1E-3</v>
      </c>
      <c r="G240" s="1462">
        <v>-1.6504969999999886</v>
      </c>
      <c r="H240" s="1463">
        <v>5.9900000000016008E-3</v>
      </c>
      <c r="I240" s="1464">
        <v>-1.643506999999987</v>
      </c>
      <c r="J240" s="1462">
        <v>3.0000000000000001E-3</v>
      </c>
      <c r="K240" s="1462">
        <v>9.1999999999985455E-2</v>
      </c>
      <c r="L240" s="1463">
        <v>-8.0000000000000002E-3</v>
      </c>
      <c r="M240" s="1464">
        <v>8.699999999998545E-2</v>
      </c>
    </row>
    <row r="241" spans="1:40" s="1451" customFormat="1" ht="27" customHeight="1" thickBot="1">
      <c r="A241" s="1465"/>
      <c r="B241" s="1466" t="s">
        <v>939</v>
      </c>
      <c r="C241" s="1466"/>
      <c r="D241" s="1466"/>
      <c r="E241" s="1467"/>
      <c r="F241" s="1447">
        <v>179.791</v>
      </c>
      <c r="G241" s="1447">
        <v>0</v>
      </c>
      <c r="H241" s="1448">
        <v>251.60599999999999</v>
      </c>
      <c r="I241" s="1449">
        <v>431.39699999999999</v>
      </c>
      <c r="J241" s="1447">
        <v>198.59399999999999</v>
      </c>
      <c r="K241" s="1447">
        <v>0</v>
      </c>
      <c r="L241" s="1448">
        <v>251.60599999999999</v>
      </c>
      <c r="M241" s="1449">
        <v>450.2</v>
      </c>
      <c r="N241" s="1450"/>
      <c r="O241" s="1450"/>
      <c r="P241" s="1450"/>
      <c r="Q241" s="1450"/>
      <c r="R241" s="1450"/>
      <c r="S241" s="1450"/>
      <c r="T241" s="1450"/>
      <c r="U241" s="1450"/>
      <c r="V241" s="1450"/>
      <c r="W241" s="1450"/>
      <c r="X241" s="1450"/>
      <c r="Y241" s="1450"/>
      <c r="Z241" s="1450"/>
      <c r="AA241" s="1450"/>
      <c r="AB241" s="1450"/>
      <c r="AC241" s="1450"/>
      <c r="AD241" s="1450"/>
      <c r="AE241" s="1450"/>
      <c r="AF241" s="1450"/>
      <c r="AG241" s="1450"/>
      <c r="AH241" s="1450"/>
      <c r="AI241" s="1450"/>
      <c r="AJ241" s="1450"/>
      <c r="AK241" s="1450"/>
      <c r="AL241" s="1450"/>
      <c r="AM241" s="1450"/>
      <c r="AN241" s="1450"/>
    </row>
    <row r="242" spans="1:40" ht="15.75" customHeight="1">
      <c r="A242" s="1452"/>
      <c r="B242" s="1453" t="s">
        <v>940</v>
      </c>
      <c r="C242" s="1454"/>
      <c r="D242" s="1454"/>
      <c r="E242" s="1454"/>
      <c r="F242" s="1455">
        <v>148.92699999999999</v>
      </c>
      <c r="G242" s="1455">
        <v>0</v>
      </c>
      <c r="H242" s="1456">
        <v>0</v>
      </c>
      <c r="I242" s="1457">
        <v>148.92699999999999</v>
      </c>
      <c r="J242" s="1455">
        <v>167.73</v>
      </c>
      <c r="K242" s="1455">
        <v>0</v>
      </c>
      <c r="L242" s="1456">
        <v>0</v>
      </c>
      <c r="M242" s="1457">
        <v>167.73</v>
      </c>
    </row>
    <row r="243" spans="1:40" ht="15" customHeight="1" thickBot="1">
      <c r="A243" s="1452"/>
      <c r="B243" s="1453" t="s">
        <v>941</v>
      </c>
      <c r="C243" s="1454"/>
      <c r="D243" s="1454"/>
      <c r="E243" s="1454"/>
      <c r="F243" s="1458">
        <v>30.864000000000001</v>
      </c>
      <c r="G243" s="1458">
        <v>0</v>
      </c>
      <c r="H243" s="1459">
        <v>251.60599999999999</v>
      </c>
      <c r="I243" s="1460">
        <v>282.47000000000003</v>
      </c>
      <c r="J243" s="1458">
        <v>30.864000000000001</v>
      </c>
      <c r="K243" s="1458">
        <v>0</v>
      </c>
      <c r="L243" s="1459">
        <v>251.60599999999999</v>
      </c>
      <c r="M243" s="1460">
        <v>282.47000000000003</v>
      </c>
    </row>
    <row r="244" spans="1:40" ht="14.25" hidden="1" customHeight="1" thickBot="1">
      <c r="A244" s="1452"/>
      <c r="B244" s="1490" t="s">
        <v>942</v>
      </c>
      <c r="C244" s="1491"/>
      <c r="D244" s="1491"/>
      <c r="E244" s="1491"/>
      <c r="F244" s="1499">
        <v>0</v>
      </c>
      <c r="G244" s="1499">
        <v>0</v>
      </c>
      <c r="H244" s="1500">
        <v>0</v>
      </c>
      <c r="I244" s="1488">
        <v>0</v>
      </c>
      <c r="J244" s="1499">
        <v>0</v>
      </c>
      <c r="K244" s="1499">
        <v>0</v>
      </c>
      <c r="L244" s="1500">
        <v>0</v>
      </c>
      <c r="M244" s="1488">
        <v>0</v>
      </c>
    </row>
    <row r="245" spans="1:40" s="1451" customFormat="1" ht="12.75" customHeight="1" thickBot="1">
      <c r="A245" s="1465"/>
      <c r="B245" s="1466" t="s">
        <v>943</v>
      </c>
      <c r="C245" s="1466"/>
      <c r="D245" s="1466"/>
      <c r="E245" s="1467"/>
      <c r="F245" s="1447">
        <v>1060.146</v>
      </c>
      <c r="G245" s="1447">
        <v>659.321310999959</v>
      </c>
      <c r="H245" s="1448">
        <v>120.26099000000001</v>
      </c>
      <c r="I245" s="1449">
        <v>1839.7283009999589</v>
      </c>
      <c r="J245" s="1447">
        <v>1119.0840000000001</v>
      </c>
      <c r="K245" s="1447">
        <v>609.05368999996381</v>
      </c>
      <c r="L245" s="1448">
        <v>139.29599999999999</v>
      </c>
      <c r="M245" s="1449">
        <v>1867.4336899999639</v>
      </c>
      <c r="N245" s="1450"/>
      <c r="O245" s="1450"/>
      <c r="P245" s="1450"/>
      <c r="Q245" s="1450"/>
      <c r="R245" s="1450"/>
      <c r="S245" s="1450"/>
      <c r="T245" s="1450"/>
      <c r="U245" s="1450"/>
      <c r="V245" s="1450"/>
      <c r="W245" s="1450"/>
      <c r="X245" s="1450"/>
      <c r="Y245" s="1450"/>
      <c r="Z245" s="1450"/>
      <c r="AA245" s="1450"/>
      <c r="AB245" s="1450"/>
      <c r="AC245" s="1450"/>
      <c r="AD245" s="1450"/>
      <c r="AE245" s="1450"/>
      <c r="AF245" s="1450"/>
      <c r="AG245" s="1450"/>
      <c r="AH245" s="1450"/>
      <c r="AI245" s="1450"/>
      <c r="AJ245" s="1450"/>
      <c r="AK245" s="1450"/>
      <c r="AL245" s="1450"/>
      <c r="AM245" s="1450"/>
      <c r="AN245" s="1450"/>
    </row>
    <row r="246" spans="1:40" ht="15.75" customHeight="1">
      <c r="A246" s="1452"/>
      <c r="B246" s="1453" t="s">
        <v>944</v>
      </c>
      <c r="C246" s="1454"/>
      <c r="D246" s="1454"/>
      <c r="E246" s="1454"/>
      <c r="F246" s="1511">
        <v>51.792999999999999</v>
      </c>
      <c r="G246" s="1511">
        <v>43.755798999999996</v>
      </c>
      <c r="H246" s="1512">
        <v>16.031489999999998</v>
      </c>
      <c r="I246" s="1457">
        <v>111.58028900000001</v>
      </c>
      <c r="J246" s="1511">
        <v>63.337000000000003</v>
      </c>
      <c r="K246" s="1511">
        <v>43.041449999999998</v>
      </c>
      <c r="L246" s="1512">
        <v>5.9829999999999997</v>
      </c>
      <c r="M246" s="1457">
        <v>112.36144999999999</v>
      </c>
    </row>
    <row r="247" spans="1:40" ht="27" customHeight="1">
      <c r="A247" s="1452"/>
      <c r="B247" s="1483" t="s">
        <v>945</v>
      </c>
      <c r="C247" s="1484"/>
      <c r="D247" s="1484"/>
      <c r="E247" s="1484"/>
      <c r="F247" s="1480">
        <v>10.407</v>
      </c>
      <c r="G247" s="1480">
        <v>3.109</v>
      </c>
      <c r="H247" s="1481">
        <v>0.11627</v>
      </c>
      <c r="I247" s="1460">
        <v>13.63227</v>
      </c>
      <c r="J247" s="1480">
        <v>10.226000000000001</v>
      </c>
      <c r="K247" s="1480">
        <v>12.786</v>
      </c>
      <c r="L247" s="1481">
        <v>1.2999999999999999E-2</v>
      </c>
      <c r="M247" s="1460">
        <v>23.024999999999999</v>
      </c>
    </row>
    <row r="248" spans="1:40" ht="12.75" hidden="1" customHeight="1">
      <c r="A248" s="1452"/>
      <c r="B248" s="1522" t="s">
        <v>946</v>
      </c>
      <c r="C248" s="1509"/>
      <c r="D248" s="1509"/>
      <c r="E248" s="1523"/>
      <c r="F248" s="1480">
        <v>0</v>
      </c>
      <c r="G248" s="1480">
        <v>0</v>
      </c>
      <c r="H248" s="1481">
        <v>0</v>
      </c>
      <c r="I248" s="1460">
        <v>0</v>
      </c>
      <c r="J248" s="1480">
        <v>0</v>
      </c>
      <c r="K248" s="1480">
        <v>0</v>
      </c>
      <c r="L248" s="1481">
        <v>0</v>
      </c>
      <c r="M248" s="1460">
        <v>0</v>
      </c>
    </row>
    <row r="249" spans="1:40" ht="12.75" customHeight="1">
      <c r="A249" s="1452"/>
      <c r="B249" s="1453" t="s">
        <v>947</v>
      </c>
      <c r="C249" s="1454"/>
      <c r="D249" s="1454"/>
      <c r="E249" s="1454"/>
      <c r="F249" s="1480">
        <v>4.8449999999999998</v>
      </c>
      <c r="G249" s="1480">
        <v>0.627</v>
      </c>
      <c r="H249" s="1481">
        <v>1.5810000000000001E-2</v>
      </c>
      <c r="I249" s="1460">
        <v>5.4878100000000005</v>
      </c>
      <c r="J249" s="1480">
        <v>15.728999999999999</v>
      </c>
      <c r="K249" s="1480">
        <v>0.35</v>
      </c>
      <c r="L249" s="1481">
        <v>3.7999999999999999E-2</v>
      </c>
      <c r="M249" s="1460">
        <v>16.117000000000001</v>
      </c>
    </row>
    <row r="250" spans="1:40" ht="12.75" customHeight="1">
      <c r="A250" s="1452"/>
      <c r="B250" s="1453" t="s">
        <v>948</v>
      </c>
      <c r="C250" s="1454"/>
      <c r="D250" s="1454"/>
      <c r="E250" s="1454"/>
      <c r="F250" s="1480">
        <v>62.078000000000003</v>
      </c>
      <c r="G250" s="1480">
        <v>75.133488999999997</v>
      </c>
      <c r="H250" s="1481">
        <v>6.6333000000000002</v>
      </c>
      <c r="I250" s="1460">
        <v>143.84478899999999</v>
      </c>
      <c r="J250" s="1480">
        <v>73.146000000000001</v>
      </c>
      <c r="K250" s="1480">
        <v>79.970590000000001</v>
      </c>
      <c r="L250" s="1481">
        <v>7.5119999999999996</v>
      </c>
      <c r="M250" s="1460">
        <v>160.62859</v>
      </c>
    </row>
    <row r="251" spans="1:40" ht="12.75" customHeight="1">
      <c r="A251" s="1452"/>
      <c r="B251" s="1483" t="s">
        <v>949</v>
      </c>
      <c r="C251" s="1484"/>
      <c r="D251" s="1484"/>
      <c r="E251" s="1484"/>
      <c r="F251" s="1480">
        <v>603.60299999999995</v>
      </c>
      <c r="G251" s="1480">
        <v>303.593371999959</v>
      </c>
      <c r="H251" s="1481">
        <v>84.070859999999996</v>
      </c>
      <c r="I251" s="1460">
        <v>991.26723199995899</v>
      </c>
      <c r="J251" s="1480">
        <v>536.19000000000005</v>
      </c>
      <c r="K251" s="1480">
        <v>198.96029999996381</v>
      </c>
      <c r="L251" s="1481">
        <v>110.895</v>
      </c>
      <c r="M251" s="1460">
        <v>846.04529999996385</v>
      </c>
    </row>
    <row r="252" spans="1:40" ht="16.5" customHeight="1" thickBot="1">
      <c r="A252" s="1452"/>
      <c r="B252" s="1453" t="s">
        <v>950</v>
      </c>
      <c r="C252" s="1454"/>
      <c r="D252" s="1454"/>
      <c r="E252" s="1454"/>
      <c r="F252" s="1486">
        <v>327.42</v>
      </c>
      <c r="G252" s="1486">
        <v>233.10265100000001</v>
      </c>
      <c r="H252" s="1487">
        <v>13.39326</v>
      </c>
      <c r="I252" s="1488">
        <v>573.91591100000005</v>
      </c>
      <c r="J252" s="1486">
        <v>420.45600000000002</v>
      </c>
      <c r="K252" s="1486">
        <v>273.94534999999996</v>
      </c>
      <c r="L252" s="1487">
        <v>14.855</v>
      </c>
      <c r="M252" s="1488">
        <v>709.25635</v>
      </c>
    </row>
    <row r="253" spans="1:40" s="1451" customFormat="1" ht="26.25" customHeight="1" thickBot="1">
      <c r="A253" s="1465"/>
      <c r="B253" s="1466" t="s">
        <v>951</v>
      </c>
      <c r="C253" s="1466"/>
      <c r="D253" s="1466"/>
      <c r="E253" s="1467"/>
      <c r="F253" s="1447">
        <v>1829.588</v>
      </c>
      <c r="G253" s="1447">
        <v>967.72746900000004</v>
      </c>
      <c r="H253" s="1448">
        <v>425.74171999999999</v>
      </c>
      <c r="I253" s="1449">
        <v>3223.0571890000001</v>
      </c>
      <c r="J253" s="1447">
        <v>3697.7269999999999</v>
      </c>
      <c r="K253" s="1447">
        <v>1136.1573100000001</v>
      </c>
      <c r="L253" s="1448">
        <v>346.88200000000001</v>
      </c>
      <c r="M253" s="1449">
        <v>5180.7663100000009</v>
      </c>
      <c r="N253" s="1450"/>
      <c r="O253" s="1450"/>
      <c r="P253" s="1450"/>
      <c r="Q253" s="1450"/>
      <c r="R253" s="1450"/>
      <c r="S253" s="1450"/>
      <c r="T253" s="1450"/>
      <c r="U253" s="1450"/>
      <c r="V253" s="1450"/>
      <c r="W253" s="1450"/>
      <c r="X253" s="1450"/>
      <c r="Y253" s="1450"/>
      <c r="Z253" s="1450"/>
      <c r="AA253" s="1450"/>
      <c r="AB253" s="1450"/>
      <c r="AC253" s="1450"/>
      <c r="AD253" s="1450"/>
      <c r="AE253" s="1450"/>
      <c r="AF253" s="1450"/>
      <c r="AG253" s="1450"/>
      <c r="AH253" s="1450"/>
      <c r="AI253" s="1450"/>
      <c r="AJ253" s="1450"/>
      <c r="AK253" s="1450"/>
      <c r="AL253" s="1450"/>
      <c r="AM253" s="1450"/>
      <c r="AN253" s="1450"/>
    </row>
    <row r="254" spans="1:40" ht="16.5" customHeight="1">
      <c r="A254" s="1452"/>
      <c r="B254" s="1483" t="s">
        <v>952</v>
      </c>
      <c r="C254" s="1484"/>
      <c r="D254" s="1484"/>
      <c r="E254" s="1484"/>
      <c r="F254" s="1455">
        <v>2057.5320000000002</v>
      </c>
      <c r="G254" s="1455">
        <v>1168.494297</v>
      </c>
      <c r="H254" s="1456">
        <v>446.22071999999997</v>
      </c>
      <c r="I254" s="1457">
        <v>3672.2470170000001</v>
      </c>
      <c r="J254" s="1455">
        <v>3999.241</v>
      </c>
      <c r="K254" s="1455">
        <v>1424.3651399999999</v>
      </c>
      <c r="L254" s="1456">
        <v>368.28199999999998</v>
      </c>
      <c r="M254" s="1457">
        <v>5791.88814</v>
      </c>
    </row>
    <row r="255" spans="1:40" ht="29.25" customHeight="1" thickBot="1">
      <c r="A255" s="1452"/>
      <c r="B255" s="1483" t="s">
        <v>953</v>
      </c>
      <c r="C255" s="1484"/>
      <c r="D255" s="1484"/>
      <c r="E255" s="1484"/>
      <c r="F255" s="1462">
        <v>-227.94399999999999</v>
      </c>
      <c r="G255" s="1462">
        <v>-200.766828</v>
      </c>
      <c r="H255" s="1463">
        <v>-20.478999999999999</v>
      </c>
      <c r="I255" s="1464">
        <v>-449.18982799999998</v>
      </c>
      <c r="J255" s="1462">
        <v>-301.51400000000001</v>
      </c>
      <c r="K255" s="1462">
        <v>-288.20782999999994</v>
      </c>
      <c r="L255" s="1463">
        <v>-21.4</v>
      </c>
      <c r="M255" s="1464">
        <v>-611.12182999999993</v>
      </c>
    </row>
    <row r="256" spans="1:40" s="1451" customFormat="1" ht="12.75" customHeight="1" thickBot="1">
      <c r="A256" s="1465"/>
      <c r="B256" s="1466" t="s">
        <v>954</v>
      </c>
      <c r="C256" s="1466"/>
      <c r="D256" s="1466"/>
      <c r="E256" s="1467"/>
      <c r="F256" s="1468">
        <v>292.74200000000002</v>
      </c>
      <c r="G256" s="1468">
        <v>407.22353200000003</v>
      </c>
      <c r="H256" s="1469">
        <v>142.43620000000001</v>
      </c>
      <c r="I256" s="1470">
        <v>842.40173200000004</v>
      </c>
      <c r="J256" s="1468">
        <v>317.94099999999997</v>
      </c>
      <c r="K256" s="1468">
        <v>444.53631000000007</v>
      </c>
      <c r="L256" s="1469">
        <v>164.94200000000001</v>
      </c>
      <c r="M256" s="1470">
        <v>927.41931000000011</v>
      </c>
      <c r="N256" s="1450"/>
      <c r="O256" s="1450"/>
      <c r="P256" s="1450"/>
      <c r="Q256" s="1450"/>
      <c r="R256" s="1450"/>
      <c r="S256" s="1450"/>
      <c r="T256" s="1450"/>
      <c r="U256" s="1450"/>
      <c r="V256" s="1450"/>
      <c r="W256" s="1450"/>
      <c r="X256" s="1450"/>
      <c r="Y256" s="1450"/>
      <c r="Z256" s="1450"/>
      <c r="AA256" s="1450"/>
      <c r="AB256" s="1450"/>
      <c r="AC256" s="1450"/>
      <c r="AD256" s="1450"/>
      <c r="AE256" s="1450"/>
      <c r="AF256" s="1450"/>
      <c r="AG256" s="1450"/>
      <c r="AH256" s="1450"/>
      <c r="AI256" s="1450"/>
      <c r="AJ256" s="1450"/>
      <c r="AK256" s="1450"/>
      <c r="AL256" s="1450"/>
      <c r="AM256" s="1450"/>
      <c r="AN256" s="1450"/>
    </row>
    <row r="257" spans="1:40" ht="13.5" customHeight="1">
      <c r="A257" s="1452"/>
      <c r="B257" s="1483" t="s">
        <v>955</v>
      </c>
      <c r="C257" s="1484"/>
      <c r="D257" s="1484"/>
      <c r="E257" s="1484"/>
      <c r="F257" s="1455">
        <v>0</v>
      </c>
      <c r="G257" s="1455">
        <v>0</v>
      </c>
      <c r="H257" s="1456">
        <v>1.454</v>
      </c>
      <c r="I257" s="1457">
        <v>1.454</v>
      </c>
      <c r="J257" s="1455">
        <v>0</v>
      </c>
      <c r="K257" s="1455">
        <v>0</v>
      </c>
      <c r="L257" s="1456">
        <v>0</v>
      </c>
      <c r="M257" s="1457">
        <v>0</v>
      </c>
    </row>
    <row r="258" spans="1:40" ht="15" customHeight="1">
      <c r="A258" s="1452"/>
      <c r="B258" s="1453" t="s">
        <v>956</v>
      </c>
      <c r="C258" s="1454"/>
      <c r="D258" s="1454"/>
      <c r="E258" s="1454"/>
      <c r="F258" s="1458">
        <v>124.809</v>
      </c>
      <c r="G258" s="1458">
        <v>134.54673600000001</v>
      </c>
      <c r="H258" s="1459">
        <v>22.084</v>
      </c>
      <c r="I258" s="1460">
        <v>281.43973600000004</v>
      </c>
      <c r="J258" s="1458">
        <v>133.49299999999999</v>
      </c>
      <c r="K258" s="1458">
        <v>153.81658999999999</v>
      </c>
      <c r="L258" s="1459">
        <v>27.878</v>
      </c>
      <c r="M258" s="1460">
        <v>315.18758999999994</v>
      </c>
    </row>
    <row r="259" spans="1:40" ht="14.25" customHeight="1">
      <c r="A259" s="1452"/>
      <c r="B259" s="1453" t="s">
        <v>957</v>
      </c>
      <c r="C259" s="1454"/>
      <c r="D259" s="1454"/>
      <c r="E259" s="1454"/>
      <c r="F259" s="1458">
        <v>706.99300000000005</v>
      </c>
      <c r="G259" s="1458">
        <v>478.26184400000005</v>
      </c>
      <c r="H259" s="1459">
        <v>169.77576000000002</v>
      </c>
      <c r="I259" s="1460">
        <v>1355.030604</v>
      </c>
      <c r="J259" s="1458">
        <v>820.66099999999994</v>
      </c>
      <c r="K259" s="1458">
        <v>588.87867000000006</v>
      </c>
      <c r="L259" s="1459">
        <v>197.04499999999999</v>
      </c>
      <c r="M259" s="1460">
        <v>1606.58467</v>
      </c>
    </row>
    <row r="260" spans="1:40" ht="12.75" hidden="1" customHeight="1">
      <c r="A260" s="1452"/>
      <c r="B260" s="1453" t="s">
        <v>958</v>
      </c>
      <c r="C260" s="1454"/>
      <c r="D260" s="1454"/>
      <c r="E260" s="1454"/>
      <c r="F260" s="1458">
        <v>0</v>
      </c>
      <c r="G260" s="1458">
        <v>0</v>
      </c>
      <c r="H260" s="1458">
        <v>0</v>
      </c>
      <c r="I260" s="1460">
        <v>0</v>
      </c>
      <c r="J260" s="1458">
        <v>0</v>
      </c>
      <c r="K260" s="1458">
        <v>0</v>
      </c>
      <c r="L260" s="1458">
        <v>0</v>
      </c>
      <c r="M260" s="1460">
        <v>0</v>
      </c>
    </row>
    <row r="261" spans="1:40" ht="12.75" customHeight="1">
      <c r="A261" s="1452"/>
      <c r="B261" s="1453" t="s">
        <v>959</v>
      </c>
      <c r="C261" s="1454"/>
      <c r="D261" s="1454"/>
      <c r="E261" s="1454"/>
      <c r="F261" s="1458">
        <v>7.2969999999999997</v>
      </c>
      <c r="G261" s="1458">
        <v>117.388689</v>
      </c>
      <c r="H261" s="1459">
        <v>0.14000000000000001</v>
      </c>
      <c r="I261" s="1460">
        <v>124.825689</v>
      </c>
      <c r="J261" s="1458">
        <v>6.9340000000000002</v>
      </c>
      <c r="K261" s="1458">
        <v>130.03102999999999</v>
      </c>
      <c r="L261" s="1459">
        <v>0.14000000000000001</v>
      </c>
      <c r="M261" s="1460">
        <v>137.10503</v>
      </c>
    </row>
    <row r="262" spans="1:40" ht="14.25" customHeight="1">
      <c r="A262" s="1452"/>
      <c r="B262" s="1453" t="s">
        <v>960</v>
      </c>
      <c r="C262" s="1454"/>
      <c r="D262" s="1454"/>
      <c r="E262" s="1454"/>
      <c r="F262" s="1458">
        <v>24.78</v>
      </c>
      <c r="G262" s="1458">
        <v>0</v>
      </c>
      <c r="H262" s="1459">
        <v>11.654999999999999</v>
      </c>
      <c r="I262" s="1460">
        <v>36.435000000000002</v>
      </c>
      <c r="J262" s="1458">
        <v>23.619</v>
      </c>
      <c r="K262" s="1458">
        <v>2.3744999999999998</v>
      </c>
      <c r="L262" s="1459">
        <v>23.960999999999999</v>
      </c>
      <c r="M262" s="1460">
        <v>49.954500000000003</v>
      </c>
    </row>
    <row r="263" spans="1:40" ht="16.5" customHeight="1" thickBot="1">
      <c r="A263" s="1452"/>
      <c r="B263" s="1453" t="s">
        <v>961</v>
      </c>
      <c r="C263" s="1454"/>
      <c r="D263" s="1454"/>
      <c r="E263" s="1454"/>
      <c r="F263" s="1458">
        <v>-571.13699999999994</v>
      </c>
      <c r="G263" s="1458">
        <v>-322.97373699999997</v>
      </c>
      <c r="H263" s="1459">
        <v>-62.672559999999997</v>
      </c>
      <c r="I263" s="1460">
        <v>-956.78329700000006</v>
      </c>
      <c r="J263" s="1458">
        <v>-666.76599999999996</v>
      </c>
      <c r="K263" s="1458">
        <v>-430.56448</v>
      </c>
      <c r="L263" s="1459">
        <v>-84.081999999999994</v>
      </c>
      <c r="M263" s="1460">
        <v>-1181.41248</v>
      </c>
    </row>
    <row r="264" spans="1:40" ht="17.25" hidden="1" customHeight="1" thickBot="1">
      <c r="A264" s="1452"/>
      <c r="B264" s="1508" t="s">
        <v>962</v>
      </c>
      <c r="C264" s="1509"/>
      <c r="D264" s="1509"/>
      <c r="E264" s="1509"/>
      <c r="F264" s="1499">
        <v>0</v>
      </c>
      <c r="G264" s="1499">
        <v>0</v>
      </c>
      <c r="H264" s="1499">
        <v>0</v>
      </c>
      <c r="I264" s="1488">
        <v>0</v>
      </c>
      <c r="J264" s="1499">
        <v>0</v>
      </c>
      <c r="K264" s="1499">
        <v>0</v>
      </c>
      <c r="L264" s="1499">
        <v>0</v>
      </c>
      <c r="M264" s="1488">
        <v>0</v>
      </c>
    </row>
    <row r="265" spans="1:40" s="1533" customFormat="1" ht="27" customHeight="1" thickBot="1">
      <c r="A265" s="1465"/>
      <c r="B265" s="1466" t="s">
        <v>963</v>
      </c>
      <c r="C265" s="1466"/>
      <c r="D265" s="1466"/>
      <c r="E265" s="1467"/>
      <c r="F265" s="1489">
        <v>3912.7660000000001</v>
      </c>
      <c r="G265" s="1447">
        <v>2867.4450729999999</v>
      </c>
      <c r="H265" s="1448">
        <v>924.48017000000004</v>
      </c>
      <c r="I265" s="1449">
        <v>7704.6912430000002</v>
      </c>
      <c r="J265" s="1489">
        <v>3724.6770000000001</v>
      </c>
      <c r="K265" s="1447">
        <v>2883.75866</v>
      </c>
      <c r="L265" s="1448">
        <v>798.476</v>
      </c>
      <c r="M265" s="1449">
        <v>7406.9116599999998</v>
      </c>
      <c r="N265" s="1450"/>
      <c r="O265" s="1450"/>
      <c r="P265" s="1450"/>
      <c r="Q265" s="1450"/>
      <c r="R265" s="1450"/>
      <c r="S265" s="1450"/>
      <c r="T265" s="1450"/>
      <c r="U265" s="1450"/>
      <c r="V265" s="1450"/>
      <c r="W265" s="1450"/>
      <c r="X265" s="1450"/>
      <c r="Y265" s="1450"/>
      <c r="Z265" s="1450"/>
      <c r="AA265" s="1450"/>
      <c r="AB265" s="1450"/>
      <c r="AC265" s="1450"/>
      <c r="AD265" s="1450"/>
      <c r="AE265" s="1450"/>
      <c r="AF265" s="1450"/>
      <c r="AG265" s="1450"/>
      <c r="AH265" s="1450"/>
      <c r="AI265" s="1450"/>
      <c r="AJ265" s="1450"/>
      <c r="AK265" s="1450"/>
      <c r="AL265" s="1450"/>
      <c r="AM265" s="1450"/>
      <c r="AN265" s="1450"/>
    </row>
    <row r="266" spans="1:40" s="1540" customFormat="1" ht="12.75" hidden="1" customHeight="1">
      <c r="A266" s="1534"/>
      <c r="B266" s="1535" t="s">
        <v>964</v>
      </c>
      <c r="C266" s="1536"/>
      <c r="D266" s="1536"/>
      <c r="E266" s="1537"/>
      <c r="F266" s="1538">
        <v>5.8999999999999997E-2</v>
      </c>
      <c r="G266" s="1538">
        <v>0.193</v>
      </c>
      <c r="H266" s="1539">
        <v>0</v>
      </c>
      <c r="I266" s="1457">
        <v>0.252</v>
      </c>
      <c r="J266" s="1538">
        <v>5.8999999999999997E-2</v>
      </c>
      <c r="K266" s="1538">
        <v>0.193</v>
      </c>
      <c r="L266" s="1539">
        <v>0</v>
      </c>
      <c r="M266" s="1457">
        <v>0.252</v>
      </c>
      <c r="N266" s="1429"/>
      <c r="O266" s="1429"/>
      <c r="P266" s="1429"/>
      <c r="Q266" s="1429"/>
      <c r="R266" s="1429"/>
      <c r="S266" s="1429"/>
      <c r="T266" s="1429"/>
      <c r="U266" s="1429"/>
      <c r="V266" s="1429"/>
      <c r="W266" s="1429"/>
      <c r="X266" s="1429"/>
      <c r="Y266" s="1429"/>
      <c r="Z266" s="1429"/>
      <c r="AA266" s="1429"/>
      <c r="AB266" s="1429"/>
      <c r="AC266" s="1429"/>
      <c r="AD266" s="1429"/>
      <c r="AE266" s="1429"/>
      <c r="AF266" s="1429"/>
      <c r="AG266" s="1429"/>
      <c r="AH266" s="1429"/>
      <c r="AI266" s="1429"/>
      <c r="AJ266" s="1429"/>
      <c r="AK266" s="1429"/>
      <c r="AL266" s="1429"/>
      <c r="AM266" s="1429"/>
      <c r="AN266" s="1429"/>
    </row>
    <row r="267" spans="1:40" s="1540" customFormat="1" ht="13.5" customHeight="1">
      <c r="A267" s="1534"/>
      <c r="B267" s="1541" t="s">
        <v>965</v>
      </c>
      <c r="C267" s="1542"/>
      <c r="D267" s="1542"/>
      <c r="E267" s="1543"/>
      <c r="F267" s="1544">
        <v>3471.5259999999998</v>
      </c>
      <c r="G267" s="1544">
        <v>2111.0468129999999</v>
      </c>
      <c r="H267" s="1545">
        <v>819.88968999999997</v>
      </c>
      <c r="I267" s="1460">
        <v>6402.4625030000007</v>
      </c>
      <c r="J267" s="1544">
        <v>3691.587</v>
      </c>
      <c r="K267" s="1544">
        <v>2302.3408100000001</v>
      </c>
      <c r="L267" s="1545">
        <v>703.89700000000005</v>
      </c>
      <c r="M267" s="1460">
        <v>6697.8248100000001</v>
      </c>
      <c r="N267" s="1429"/>
      <c r="O267" s="1429"/>
      <c r="P267" s="1429"/>
      <c r="Q267" s="1429"/>
      <c r="R267" s="1429"/>
      <c r="S267" s="1429"/>
      <c r="T267" s="1429"/>
      <c r="U267" s="1429"/>
      <c r="V267" s="1429"/>
      <c r="W267" s="1429"/>
      <c r="X267" s="1429"/>
      <c r="Y267" s="1429"/>
      <c r="Z267" s="1429"/>
      <c r="AA267" s="1429"/>
      <c r="AB267" s="1429"/>
      <c r="AC267" s="1429"/>
      <c r="AD267" s="1429"/>
      <c r="AE267" s="1429"/>
      <c r="AF267" s="1429"/>
      <c r="AG267" s="1429"/>
      <c r="AH267" s="1429"/>
      <c r="AI267" s="1429"/>
      <c r="AJ267" s="1429"/>
      <c r="AK267" s="1429"/>
      <c r="AL267" s="1429"/>
      <c r="AM267" s="1429"/>
      <c r="AN267" s="1429"/>
    </row>
    <row r="268" spans="1:40" s="1540" customFormat="1" ht="12.75" customHeight="1">
      <c r="A268" s="1534"/>
      <c r="B268" s="1546" t="s">
        <v>966</v>
      </c>
      <c r="C268" s="1547"/>
      <c r="D268" s="1547"/>
      <c r="E268" s="1547"/>
      <c r="F268" s="1544">
        <v>3134.2</v>
      </c>
      <c r="G268" s="1544">
        <v>1812.198183</v>
      </c>
      <c r="H268" s="1545">
        <v>484.45618999999999</v>
      </c>
      <c r="I268" s="1460">
        <v>5430.854373000001</v>
      </c>
      <c r="J268" s="1544">
        <v>3220.4050000000002</v>
      </c>
      <c r="K268" s="1544">
        <v>1980.3552</v>
      </c>
      <c r="L268" s="1545">
        <v>455.18200000000002</v>
      </c>
      <c r="M268" s="1460">
        <v>5655.9422000000004</v>
      </c>
      <c r="N268" s="1429"/>
      <c r="O268" s="1429"/>
      <c r="P268" s="1429"/>
      <c r="Q268" s="1429"/>
      <c r="R268" s="1429"/>
      <c r="S268" s="1429"/>
      <c r="T268" s="1429"/>
      <c r="U268" s="1429"/>
      <c r="V268" s="1429"/>
      <c r="W268" s="1429"/>
      <c r="X268" s="1429"/>
      <c r="Y268" s="1429"/>
      <c r="Z268" s="1429"/>
      <c r="AA268" s="1429"/>
      <c r="AB268" s="1429"/>
      <c r="AC268" s="1429"/>
      <c r="AD268" s="1429"/>
      <c r="AE268" s="1429"/>
      <c r="AF268" s="1429"/>
      <c r="AG268" s="1429"/>
      <c r="AH268" s="1429"/>
      <c r="AI268" s="1429"/>
      <c r="AJ268" s="1429"/>
      <c r="AK268" s="1429"/>
      <c r="AL268" s="1429"/>
      <c r="AM268" s="1429"/>
      <c r="AN268" s="1429"/>
    </row>
    <row r="269" spans="1:40" s="1540" customFormat="1" ht="12.75" customHeight="1">
      <c r="A269" s="1534"/>
      <c r="B269" s="1546" t="s">
        <v>967</v>
      </c>
      <c r="C269" s="1547"/>
      <c r="D269" s="1547"/>
      <c r="E269" s="1547"/>
      <c r="F269" s="1544">
        <v>374.791</v>
      </c>
      <c r="G269" s="1544">
        <v>132.04974900000002</v>
      </c>
      <c r="H269" s="1545">
        <v>101.49666999999999</v>
      </c>
      <c r="I269" s="1460">
        <v>608.33741899999995</v>
      </c>
      <c r="J269" s="1544">
        <v>318.49599999999998</v>
      </c>
      <c r="K269" s="1544">
        <v>129.26275000000001</v>
      </c>
      <c r="L269" s="1545">
        <v>54.645000000000003</v>
      </c>
      <c r="M269" s="1460">
        <v>502.40375</v>
      </c>
      <c r="N269" s="1429"/>
      <c r="O269" s="1429"/>
      <c r="P269" s="1429"/>
      <c r="Q269" s="1429"/>
      <c r="R269" s="1429"/>
      <c r="S269" s="1429"/>
      <c r="T269" s="1429"/>
      <c r="U269" s="1429"/>
      <c r="V269" s="1429"/>
      <c r="W269" s="1429"/>
      <c r="X269" s="1429"/>
      <c r="Y269" s="1429"/>
      <c r="Z269" s="1429"/>
      <c r="AA269" s="1429"/>
      <c r="AB269" s="1429"/>
      <c r="AC269" s="1429"/>
      <c r="AD269" s="1429"/>
      <c r="AE269" s="1429"/>
      <c r="AF269" s="1429"/>
      <c r="AG269" s="1429"/>
      <c r="AH269" s="1429"/>
      <c r="AI269" s="1429"/>
      <c r="AJ269" s="1429"/>
      <c r="AK269" s="1429"/>
      <c r="AL269" s="1429"/>
      <c r="AM269" s="1429"/>
      <c r="AN269" s="1429"/>
    </row>
    <row r="270" spans="1:40" s="1540" customFormat="1" ht="18.75" customHeight="1">
      <c r="A270" s="1534"/>
      <c r="B270" s="1546" t="s">
        <v>968</v>
      </c>
      <c r="C270" s="1547"/>
      <c r="D270" s="1547"/>
      <c r="E270" s="1547"/>
      <c r="F270" s="1544">
        <v>250.30199999999999</v>
      </c>
      <c r="G270" s="1544">
        <v>176.249539</v>
      </c>
      <c r="H270" s="1545">
        <v>4.7100900000000001</v>
      </c>
      <c r="I270" s="1460">
        <v>431.26162900000003</v>
      </c>
      <c r="J270" s="1544">
        <v>132.68199999999999</v>
      </c>
      <c r="K270" s="1544">
        <v>157.73116000000002</v>
      </c>
      <c r="L270" s="1545">
        <v>5.6660000000000004</v>
      </c>
      <c r="M270" s="1460">
        <v>296.07916000000006</v>
      </c>
      <c r="N270" s="1429"/>
      <c r="O270" s="1429"/>
      <c r="P270" s="1429"/>
      <c r="Q270" s="1429"/>
      <c r="R270" s="1429"/>
      <c r="S270" s="1429"/>
      <c r="T270" s="1429"/>
      <c r="U270" s="1429"/>
      <c r="V270" s="1429"/>
      <c r="W270" s="1429"/>
      <c r="X270" s="1429"/>
      <c r="Y270" s="1429"/>
      <c r="Z270" s="1429"/>
      <c r="AA270" s="1429"/>
      <c r="AB270" s="1429"/>
      <c r="AC270" s="1429"/>
      <c r="AD270" s="1429"/>
      <c r="AE270" s="1429"/>
      <c r="AF270" s="1429"/>
      <c r="AG270" s="1429"/>
      <c r="AH270" s="1429"/>
      <c r="AI270" s="1429"/>
      <c r="AJ270" s="1429"/>
      <c r="AK270" s="1429"/>
      <c r="AL270" s="1429"/>
      <c r="AM270" s="1429"/>
      <c r="AN270" s="1429"/>
    </row>
    <row r="271" spans="1:40" s="1540" customFormat="1" ht="12.75" customHeight="1">
      <c r="A271" s="1534"/>
      <c r="B271" s="1546" t="s">
        <v>969</v>
      </c>
      <c r="C271" s="1547"/>
      <c r="D271" s="1547"/>
      <c r="E271" s="1547"/>
      <c r="F271" s="1544">
        <v>-3298.2779999999998</v>
      </c>
      <c r="G271" s="1544">
        <v>-1364.2922110000002</v>
      </c>
      <c r="H271" s="1545">
        <v>-486.07246999999995</v>
      </c>
      <c r="I271" s="1460">
        <v>-5148.6426810000003</v>
      </c>
      <c r="J271" s="1544">
        <v>-3628.5909999999999</v>
      </c>
      <c r="K271" s="1544">
        <v>-1686.12426</v>
      </c>
      <c r="L271" s="1545">
        <v>-420.91399999999999</v>
      </c>
      <c r="M271" s="1460">
        <v>-5735.6292599999997</v>
      </c>
      <c r="N271" s="1429"/>
      <c r="O271" s="1429"/>
      <c r="P271" s="1429"/>
      <c r="Q271" s="1429"/>
      <c r="R271" s="1429"/>
      <c r="S271" s="1429"/>
      <c r="T271" s="1429"/>
      <c r="U271" s="1429"/>
      <c r="V271" s="1429"/>
      <c r="W271" s="1429"/>
      <c r="X271" s="1429"/>
      <c r="Y271" s="1429"/>
      <c r="Z271" s="1429"/>
      <c r="AA271" s="1429"/>
      <c r="AB271" s="1429"/>
      <c r="AC271" s="1429"/>
      <c r="AD271" s="1429"/>
      <c r="AE271" s="1429"/>
      <c r="AF271" s="1429"/>
      <c r="AG271" s="1429"/>
      <c r="AH271" s="1429"/>
      <c r="AI271" s="1429"/>
      <c r="AJ271" s="1429"/>
      <c r="AK271" s="1429"/>
      <c r="AL271" s="1429"/>
      <c r="AM271" s="1429"/>
      <c r="AN271" s="1429"/>
    </row>
    <row r="272" spans="1:40" s="1540" customFormat="1" ht="15" customHeight="1" thickBot="1">
      <c r="A272" s="1534"/>
      <c r="B272" s="1483" t="s">
        <v>970</v>
      </c>
      <c r="C272" s="1484"/>
      <c r="D272" s="1484"/>
      <c r="E272" s="1484"/>
      <c r="F272" s="1548">
        <v>-19.834</v>
      </c>
      <c r="G272" s="1548">
        <v>0</v>
      </c>
      <c r="H272" s="1548">
        <v>0</v>
      </c>
      <c r="I272" s="1464">
        <v>-19.834</v>
      </c>
      <c r="J272" s="1548">
        <v>-9.9610000000000003</v>
      </c>
      <c r="K272" s="1548">
        <v>0</v>
      </c>
      <c r="L272" s="1548">
        <v>0</v>
      </c>
      <c r="M272" s="1464">
        <v>-9.9610000000000003</v>
      </c>
      <c r="N272" s="1429"/>
      <c r="O272" s="1429"/>
      <c r="P272" s="1429"/>
      <c r="Q272" s="1429"/>
      <c r="R272" s="1429"/>
      <c r="S272" s="1429"/>
      <c r="T272" s="1429"/>
      <c r="U272" s="1429"/>
      <c r="V272" s="1429"/>
      <c r="W272" s="1429"/>
      <c r="X272" s="1429"/>
      <c r="Y272" s="1429"/>
      <c r="Z272" s="1429"/>
      <c r="AA272" s="1429"/>
      <c r="AB272" s="1429"/>
      <c r="AC272" s="1429"/>
      <c r="AD272" s="1429"/>
      <c r="AE272" s="1429"/>
      <c r="AF272" s="1429"/>
      <c r="AG272" s="1429"/>
      <c r="AH272" s="1429"/>
      <c r="AI272" s="1429"/>
      <c r="AJ272" s="1429"/>
      <c r="AK272" s="1429"/>
      <c r="AL272" s="1429"/>
      <c r="AM272" s="1429"/>
      <c r="AN272" s="1429"/>
    </row>
    <row r="273" spans="1:40" s="1533" customFormat="1" ht="16.5" customHeight="1" thickBot="1">
      <c r="A273" s="1465"/>
      <c r="B273" s="1466" t="s">
        <v>971</v>
      </c>
      <c r="C273" s="1466"/>
      <c r="D273" s="1466"/>
      <c r="E273" s="1467"/>
      <c r="F273" s="1468">
        <v>0</v>
      </c>
      <c r="G273" s="1468">
        <v>0</v>
      </c>
      <c r="H273" s="1469">
        <v>57.608379999999997</v>
      </c>
      <c r="I273" s="1470">
        <v>57.608379999999997</v>
      </c>
      <c r="J273" s="1468">
        <v>18.719000000000001</v>
      </c>
      <c r="K273" s="1468">
        <v>0</v>
      </c>
      <c r="L273" s="1469">
        <v>57.607999999999997</v>
      </c>
      <c r="M273" s="1470">
        <v>76.326999999999998</v>
      </c>
      <c r="N273" s="1450"/>
      <c r="O273" s="1450"/>
      <c r="P273" s="1450"/>
      <c r="Q273" s="1450"/>
      <c r="R273" s="1450"/>
      <c r="S273" s="1450"/>
      <c r="T273" s="1450"/>
      <c r="U273" s="1450"/>
      <c r="V273" s="1450"/>
      <c r="W273" s="1450"/>
      <c r="X273" s="1450"/>
      <c r="Y273" s="1450"/>
      <c r="Z273" s="1450"/>
      <c r="AA273" s="1450"/>
      <c r="AB273" s="1450"/>
      <c r="AC273" s="1450"/>
      <c r="AD273" s="1450"/>
      <c r="AE273" s="1450"/>
      <c r="AF273" s="1450"/>
      <c r="AG273" s="1450"/>
      <c r="AH273" s="1450"/>
      <c r="AI273" s="1450"/>
      <c r="AJ273" s="1450"/>
      <c r="AK273" s="1450"/>
      <c r="AL273" s="1450"/>
      <c r="AM273" s="1450"/>
      <c r="AN273" s="1450"/>
    </row>
    <row r="274" spans="1:40" s="1540" customFormat="1" ht="31.5" customHeight="1" thickBot="1">
      <c r="A274" s="1534"/>
      <c r="B274" s="1546" t="s">
        <v>972</v>
      </c>
      <c r="C274" s="1547"/>
      <c r="D274" s="1547"/>
      <c r="E274" s="1547"/>
      <c r="F274" s="1538">
        <v>0</v>
      </c>
      <c r="G274" s="1538">
        <v>0</v>
      </c>
      <c r="H274" s="1539">
        <v>57.608379999999997</v>
      </c>
      <c r="I274" s="1457">
        <v>57.608379999999997</v>
      </c>
      <c r="J274" s="1538">
        <v>18.719000000000001</v>
      </c>
      <c r="K274" s="1538">
        <v>0</v>
      </c>
      <c r="L274" s="1539">
        <v>57.607999999999997</v>
      </c>
      <c r="M274" s="1457">
        <v>76.326999999999998</v>
      </c>
      <c r="N274" s="1429"/>
      <c r="O274" s="1429"/>
      <c r="P274" s="1429"/>
      <c r="Q274" s="1429"/>
      <c r="R274" s="1429"/>
      <c r="S274" s="1429"/>
      <c r="T274" s="1429"/>
      <c r="U274" s="1429"/>
      <c r="V274" s="1429"/>
      <c r="W274" s="1429"/>
      <c r="X274" s="1429"/>
      <c r="Y274" s="1429"/>
      <c r="Z274" s="1429"/>
      <c r="AA274" s="1429"/>
      <c r="AB274" s="1429"/>
      <c r="AC274" s="1429"/>
      <c r="AD274" s="1429"/>
      <c r="AE274" s="1429"/>
      <c r="AF274" s="1429"/>
      <c r="AG274" s="1429"/>
      <c r="AH274" s="1429"/>
      <c r="AI274" s="1429"/>
      <c r="AJ274" s="1429"/>
      <c r="AK274" s="1429"/>
      <c r="AL274" s="1429"/>
      <c r="AM274" s="1429"/>
      <c r="AN274" s="1429"/>
    </row>
    <row r="275" spans="1:40" s="1540" customFormat="1" ht="27" hidden="1" customHeight="1" thickBot="1">
      <c r="A275" s="1534"/>
      <c r="B275" s="1549" t="s">
        <v>973</v>
      </c>
      <c r="C275" s="1550"/>
      <c r="D275" s="1550"/>
      <c r="E275" s="1551"/>
      <c r="F275" s="1552">
        <v>0</v>
      </c>
      <c r="G275" s="1553">
        <v>0</v>
      </c>
      <c r="H275" s="1554">
        <v>0</v>
      </c>
      <c r="I275" s="1488">
        <v>0</v>
      </c>
      <c r="J275" s="1552">
        <v>0</v>
      </c>
      <c r="K275" s="1553">
        <v>0</v>
      </c>
      <c r="L275" s="1554">
        <v>0</v>
      </c>
      <c r="M275" s="1488">
        <v>0</v>
      </c>
      <c r="N275" s="1429"/>
      <c r="O275" s="1429"/>
      <c r="P275" s="1429"/>
      <c r="Q275" s="1429"/>
      <c r="R275" s="1429"/>
      <c r="S275" s="1429"/>
      <c r="T275" s="1429"/>
      <c r="U275" s="1429"/>
      <c r="V275" s="1429"/>
      <c r="W275" s="1429"/>
      <c r="X275" s="1429"/>
      <c r="Y275" s="1429"/>
      <c r="Z275" s="1429"/>
      <c r="AA275" s="1429"/>
      <c r="AB275" s="1429"/>
      <c r="AC275" s="1429"/>
      <c r="AD275" s="1429"/>
      <c r="AE275" s="1429"/>
      <c r="AF275" s="1429"/>
      <c r="AG275" s="1429"/>
      <c r="AH275" s="1429"/>
      <c r="AI275" s="1429"/>
      <c r="AJ275" s="1429"/>
      <c r="AK275" s="1429"/>
      <c r="AL275" s="1429"/>
      <c r="AM275" s="1429"/>
      <c r="AN275" s="1429"/>
    </row>
    <row r="276" spans="1:40" s="1533" customFormat="1" ht="18" customHeight="1" thickBot="1">
      <c r="A276" s="1465"/>
      <c r="B276" s="1466" t="s">
        <v>974</v>
      </c>
      <c r="C276" s="1466"/>
      <c r="D276" s="1466"/>
      <c r="E276" s="1467"/>
      <c r="F276" s="1447">
        <v>-19.222000000000001</v>
      </c>
      <c r="G276" s="1447">
        <v>-1.6080000000000001</v>
      </c>
      <c r="H276" s="1555">
        <v>-225.571</v>
      </c>
      <c r="I276" s="1449">
        <v>-246.40100000000001</v>
      </c>
      <c r="J276" s="1489">
        <v>-19.888999999999999</v>
      </c>
      <c r="K276" s="1447">
        <v>-402.31599999999997</v>
      </c>
      <c r="L276" s="1555">
        <v>-1E-3</v>
      </c>
      <c r="M276" s="1449">
        <v>-422.20600000000002</v>
      </c>
      <c r="N276" s="1450"/>
      <c r="O276" s="1450"/>
      <c r="P276" s="1450"/>
      <c r="Q276" s="1450"/>
      <c r="R276" s="1450"/>
      <c r="S276" s="1450"/>
      <c r="T276" s="1450"/>
      <c r="U276" s="1450"/>
      <c r="V276" s="1450"/>
      <c r="W276" s="1450"/>
      <c r="X276" s="1450"/>
      <c r="Y276" s="1450"/>
      <c r="Z276" s="1450"/>
      <c r="AA276" s="1450"/>
      <c r="AB276" s="1450"/>
      <c r="AC276" s="1450"/>
      <c r="AD276" s="1450"/>
      <c r="AE276" s="1450"/>
      <c r="AF276" s="1450"/>
      <c r="AG276" s="1450"/>
      <c r="AH276" s="1450"/>
      <c r="AI276" s="1450"/>
      <c r="AJ276" s="1450"/>
      <c r="AK276" s="1450"/>
      <c r="AL276" s="1450"/>
      <c r="AM276" s="1450"/>
      <c r="AN276" s="1450"/>
    </row>
    <row r="277" spans="1:40" s="1540" customFormat="1" ht="27" customHeight="1">
      <c r="A277" s="1534"/>
      <c r="B277" s="1546" t="s">
        <v>975</v>
      </c>
      <c r="C277" s="1547"/>
      <c r="D277" s="1547"/>
      <c r="E277" s="1547"/>
      <c r="F277" s="1538">
        <v>3639.125</v>
      </c>
      <c r="G277" s="1538">
        <v>2171.8919999999998</v>
      </c>
      <c r="H277" s="1539">
        <v>678.45909999999992</v>
      </c>
      <c r="I277" s="1457">
        <v>6489.4760999999999</v>
      </c>
      <c r="J277" s="1538">
        <v>2935.3919999999998</v>
      </c>
      <c r="K277" s="1538">
        <v>3962.2730000000001</v>
      </c>
      <c r="L277" s="1539">
        <v>48.725999999999999</v>
      </c>
      <c r="M277" s="1457">
        <v>6946.3909999999996</v>
      </c>
      <c r="N277" s="1429"/>
      <c r="O277" s="1429"/>
      <c r="P277" s="1429"/>
      <c r="Q277" s="1429"/>
      <c r="R277" s="1429"/>
      <c r="S277" s="1429"/>
      <c r="T277" s="1429"/>
      <c r="U277" s="1429"/>
      <c r="V277" s="1429"/>
      <c r="W277" s="1429"/>
      <c r="X277" s="1429"/>
      <c r="Y277" s="1429"/>
      <c r="Z277" s="1429"/>
      <c r="AA277" s="1429"/>
      <c r="AB277" s="1429"/>
      <c r="AC277" s="1429"/>
      <c r="AD277" s="1429"/>
      <c r="AE277" s="1429"/>
      <c r="AF277" s="1429"/>
      <c r="AG277" s="1429"/>
      <c r="AH277" s="1429"/>
      <c r="AI277" s="1429"/>
      <c r="AJ277" s="1429"/>
      <c r="AK277" s="1429"/>
      <c r="AL277" s="1429"/>
      <c r="AM277" s="1429"/>
      <c r="AN277" s="1429"/>
    </row>
    <row r="278" spans="1:40" s="1540" customFormat="1" ht="29.25" customHeight="1">
      <c r="A278" s="1534"/>
      <c r="B278" s="1546" t="s">
        <v>976</v>
      </c>
      <c r="C278" s="1547"/>
      <c r="D278" s="1547"/>
      <c r="E278" s="1547"/>
      <c r="F278" s="1544">
        <v>474.23200000000003</v>
      </c>
      <c r="G278" s="1544">
        <v>0</v>
      </c>
      <c r="H278" s="1545">
        <v>509.79300000000001</v>
      </c>
      <c r="I278" s="1460">
        <v>984.02499999999998</v>
      </c>
      <c r="J278" s="1544">
        <v>419.15699999999998</v>
      </c>
      <c r="K278" s="1544">
        <v>290.16500000000002</v>
      </c>
      <c r="L278" s="1545">
        <v>0</v>
      </c>
      <c r="M278" s="1460">
        <v>709.322</v>
      </c>
      <c r="N278" s="1429"/>
      <c r="O278" s="1429"/>
      <c r="P278" s="1429"/>
      <c r="Q278" s="1429"/>
      <c r="R278" s="1429"/>
      <c r="S278" s="1429"/>
      <c r="T278" s="1429"/>
      <c r="U278" s="1429"/>
      <c r="V278" s="1429"/>
      <c r="W278" s="1429"/>
      <c r="X278" s="1429"/>
      <c r="Y278" s="1429"/>
      <c r="Z278" s="1429"/>
      <c r="AA278" s="1429"/>
      <c r="AB278" s="1429"/>
      <c r="AC278" s="1429"/>
      <c r="AD278" s="1429"/>
      <c r="AE278" s="1429"/>
      <c r="AF278" s="1429"/>
      <c r="AG278" s="1429"/>
      <c r="AH278" s="1429"/>
      <c r="AI278" s="1429"/>
      <c r="AJ278" s="1429"/>
      <c r="AK278" s="1429"/>
      <c r="AL278" s="1429"/>
      <c r="AM278" s="1429"/>
      <c r="AN278" s="1429"/>
    </row>
    <row r="279" spans="1:40" s="1540" customFormat="1" ht="27" customHeight="1">
      <c r="A279" s="1534"/>
      <c r="B279" s="1546" t="s">
        <v>977</v>
      </c>
      <c r="C279" s="1547"/>
      <c r="D279" s="1547"/>
      <c r="E279" s="1547"/>
      <c r="F279" s="1544">
        <v>-3656.5720000000001</v>
      </c>
      <c r="G279" s="1544">
        <v>-1981.2439999999999</v>
      </c>
      <c r="H279" s="1545">
        <v>-821.07010000000002</v>
      </c>
      <c r="I279" s="1460">
        <v>-6458.8860999999997</v>
      </c>
      <c r="J279" s="1544">
        <v>-2953.5740000000001</v>
      </c>
      <c r="K279" s="1544">
        <v>-3925.99</v>
      </c>
      <c r="L279" s="1545">
        <v>-48.725999999999999</v>
      </c>
      <c r="M279" s="1460">
        <v>-6928.29</v>
      </c>
      <c r="N279" s="1429"/>
      <c r="O279" s="1429"/>
      <c r="P279" s="1429"/>
      <c r="Q279" s="1429"/>
      <c r="R279" s="1429"/>
      <c r="S279" s="1429"/>
      <c r="T279" s="1429"/>
      <c r="U279" s="1429"/>
      <c r="V279" s="1429"/>
      <c r="W279" s="1429"/>
      <c r="X279" s="1429"/>
      <c r="Y279" s="1429"/>
      <c r="Z279" s="1429"/>
      <c r="AA279" s="1429"/>
      <c r="AB279" s="1429"/>
      <c r="AC279" s="1429"/>
      <c r="AD279" s="1429"/>
      <c r="AE279" s="1429"/>
      <c r="AF279" s="1429"/>
      <c r="AG279" s="1429"/>
      <c r="AH279" s="1429"/>
      <c r="AI279" s="1429"/>
      <c r="AJ279" s="1429"/>
      <c r="AK279" s="1429"/>
      <c r="AL279" s="1429"/>
      <c r="AM279" s="1429"/>
      <c r="AN279" s="1429"/>
    </row>
    <row r="280" spans="1:40" s="1540" customFormat="1" ht="27" customHeight="1">
      <c r="A280" s="1534"/>
      <c r="B280" s="1546" t="s">
        <v>978</v>
      </c>
      <c r="C280" s="1547"/>
      <c r="D280" s="1547"/>
      <c r="E280" s="1547"/>
      <c r="F280" s="1544">
        <v>-474.23200000000003</v>
      </c>
      <c r="G280" s="1544">
        <v>0</v>
      </c>
      <c r="H280" s="1545">
        <v>-592.75199999999995</v>
      </c>
      <c r="I280" s="1460">
        <v>-1066.9839999999999</v>
      </c>
      <c r="J280" s="1544">
        <v>-419.15800000000002</v>
      </c>
      <c r="K280" s="1544">
        <v>-517.45899999999995</v>
      </c>
      <c r="L280" s="1545">
        <v>0</v>
      </c>
      <c r="M280" s="1460">
        <v>-936.61699999999996</v>
      </c>
      <c r="N280" s="1429"/>
      <c r="O280" s="1429"/>
      <c r="P280" s="1429"/>
      <c r="Q280" s="1429"/>
      <c r="R280" s="1429"/>
      <c r="S280" s="1429"/>
      <c r="T280" s="1429"/>
      <c r="U280" s="1429"/>
      <c r="V280" s="1429"/>
      <c r="W280" s="1429"/>
      <c r="X280" s="1429"/>
      <c r="Y280" s="1429"/>
      <c r="Z280" s="1429"/>
      <c r="AA280" s="1429"/>
      <c r="AB280" s="1429"/>
      <c r="AC280" s="1429"/>
      <c r="AD280" s="1429"/>
      <c r="AE280" s="1429"/>
      <c r="AF280" s="1429"/>
      <c r="AG280" s="1429"/>
      <c r="AH280" s="1429"/>
      <c r="AI280" s="1429"/>
      <c r="AJ280" s="1429"/>
      <c r="AK280" s="1429"/>
      <c r="AL280" s="1429"/>
      <c r="AM280" s="1429"/>
      <c r="AN280" s="1429"/>
    </row>
    <row r="281" spans="1:40" s="1540" customFormat="1" ht="27" customHeight="1">
      <c r="A281" s="1534"/>
      <c r="B281" s="1546" t="s">
        <v>979</v>
      </c>
      <c r="C281" s="1547"/>
      <c r="D281" s="1547"/>
      <c r="E281" s="1547"/>
      <c r="F281" s="1544">
        <v>0</v>
      </c>
      <c r="G281" s="1544">
        <v>142.148</v>
      </c>
      <c r="H281" s="1545">
        <v>1.004</v>
      </c>
      <c r="I281" s="1460">
        <v>143.15199999999999</v>
      </c>
      <c r="J281" s="1544">
        <v>0</v>
      </c>
      <c r="K281" s="1544">
        <v>124.01300000000001</v>
      </c>
      <c r="L281" s="1545">
        <v>0.85299999999999998</v>
      </c>
      <c r="M281" s="1460">
        <v>124.866</v>
      </c>
      <c r="N281" s="1429"/>
      <c r="O281" s="1429"/>
      <c r="P281" s="1429"/>
      <c r="Q281" s="1429"/>
      <c r="R281" s="1429"/>
      <c r="S281" s="1429"/>
      <c r="T281" s="1429"/>
      <c r="U281" s="1429"/>
      <c r="V281" s="1429"/>
      <c r="W281" s="1429"/>
      <c r="X281" s="1429"/>
      <c r="Y281" s="1429"/>
      <c r="Z281" s="1429"/>
      <c r="AA281" s="1429"/>
      <c r="AB281" s="1429"/>
      <c r="AC281" s="1429"/>
      <c r="AD281" s="1429"/>
      <c r="AE281" s="1429"/>
      <c r="AF281" s="1429"/>
      <c r="AG281" s="1429"/>
      <c r="AH281" s="1429"/>
      <c r="AI281" s="1429"/>
      <c r="AJ281" s="1429"/>
      <c r="AK281" s="1429"/>
      <c r="AL281" s="1429"/>
      <c r="AM281" s="1429"/>
      <c r="AN281" s="1429"/>
    </row>
    <row r="282" spans="1:40" s="1540" customFormat="1" ht="27" customHeight="1" thickBot="1">
      <c r="A282" s="1556"/>
      <c r="B282" s="1557" t="s">
        <v>980</v>
      </c>
      <c r="C282" s="1558"/>
      <c r="D282" s="1558"/>
      <c r="E282" s="1558"/>
      <c r="F282" s="1553">
        <v>-1.7749999999999999</v>
      </c>
      <c r="G282" s="1553">
        <v>-334.404</v>
      </c>
      <c r="H282" s="1554">
        <v>-1.0049999999999999</v>
      </c>
      <c r="I282" s="1488">
        <v>-337.18400000000003</v>
      </c>
      <c r="J282" s="1553">
        <v>-1.706</v>
      </c>
      <c r="K282" s="1553">
        <v>-335.31799999999998</v>
      </c>
      <c r="L282" s="1554">
        <v>-0.85399999999999998</v>
      </c>
      <c r="M282" s="1488">
        <v>-337.87799999999999</v>
      </c>
      <c r="N282" s="1429"/>
      <c r="O282" s="1429"/>
      <c r="P282" s="1429"/>
      <c r="Q282" s="1429"/>
      <c r="R282" s="1429"/>
      <c r="S282" s="1429"/>
      <c r="T282" s="1429"/>
      <c r="U282" s="1429"/>
      <c r="V282" s="1429"/>
      <c r="W282" s="1429"/>
      <c r="X282" s="1429"/>
      <c r="Y282" s="1429"/>
      <c r="Z282" s="1429"/>
      <c r="AA282" s="1429"/>
      <c r="AB282" s="1429"/>
      <c r="AC282" s="1429"/>
      <c r="AD282" s="1429"/>
      <c r="AE282" s="1429"/>
      <c r="AF282" s="1429"/>
      <c r="AG282" s="1429"/>
      <c r="AH282" s="1429"/>
      <c r="AI282" s="1429"/>
      <c r="AJ282" s="1429"/>
      <c r="AK282" s="1429"/>
      <c r="AL282" s="1429"/>
      <c r="AM282" s="1429"/>
      <c r="AN282" s="1429"/>
    </row>
    <row r="283" spans="1:40" s="1451" customFormat="1" ht="13.5" customHeight="1" thickBot="1">
      <c r="A283" s="1559"/>
      <c r="B283" s="1560" t="s">
        <v>981</v>
      </c>
      <c r="C283" s="1560"/>
      <c r="D283" s="1560"/>
      <c r="E283" s="1561"/>
      <c r="F283" s="1447">
        <v>181398.15299999999</v>
      </c>
      <c r="G283" s="1447">
        <v>74062.23783399997</v>
      </c>
      <c r="H283" s="1448">
        <v>13082.127720000002</v>
      </c>
      <c r="I283" s="1449">
        <v>268542.51855400001</v>
      </c>
      <c r="J283" s="1447">
        <v>201608.96900000001</v>
      </c>
      <c r="K283" s="1447">
        <v>92155.283939999936</v>
      </c>
      <c r="L283" s="1448">
        <v>11525.615</v>
      </c>
      <c r="M283" s="1449">
        <v>305289.86793999991</v>
      </c>
      <c r="N283" s="1450"/>
      <c r="O283" s="1450"/>
      <c r="P283" s="1450"/>
      <c r="Q283" s="1450"/>
      <c r="R283" s="1450"/>
      <c r="S283" s="1450"/>
      <c r="T283" s="1450"/>
      <c r="U283" s="1450"/>
      <c r="V283" s="1450"/>
      <c r="W283" s="1450"/>
      <c r="X283" s="1450"/>
      <c r="Y283" s="1450"/>
      <c r="Z283" s="1450"/>
      <c r="AA283" s="1450"/>
      <c r="AB283" s="1450"/>
      <c r="AC283" s="1450"/>
      <c r="AD283" s="1450"/>
      <c r="AE283" s="1450"/>
      <c r="AF283" s="1450"/>
      <c r="AG283" s="1450"/>
      <c r="AH283" s="1450"/>
      <c r="AI283" s="1450"/>
      <c r="AJ283" s="1450"/>
      <c r="AK283" s="1450"/>
      <c r="AL283" s="1450"/>
      <c r="AM283" s="1450"/>
      <c r="AN283" s="1450"/>
    </row>
    <row r="286" spans="1:40">
      <c r="B286" s="1562" t="s">
        <v>982</v>
      </c>
      <c r="C286" s="1562"/>
      <c r="D286" s="1562"/>
      <c r="E286" s="1562"/>
      <c r="F286" s="1562"/>
      <c r="G286" s="1562"/>
      <c r="H286" s="1562"/>
      <c r="I286" s="1562"/>
      <c r="J286" s="1562"/>
      <c r="K286" s="1562"/>
      <c r="L286" s="1562"/>
      <c r="M286" s="1562"/>
    </row>
  </sheetData>
  <mergeCells count="279">
    <mergeCell ref="B282:E282"/>
    <mergeCell ref="B283:E283"/>
    <mergeCell ref="B286:M286"/>
    <mergeCell ref="B276:E276"/>
    <mergeCell ref="B277:E277"/>
    <mergeCell ref="B278:E278"/>
    <mergeCell ref="B279:E279"/>
    <mergeCell ref="B280:E280"/>
    <mergeCell ref="B281:E281"/>
    <mergeCell ref="B270:E270"/>
    <mergeCell ref="B271:E271"/>
    <mergeCell ref="B272:E272"/>
    <mergeCell ref="B273:E273"/>
    <mergeCell ref="B274:E274"/>
    <mergeCell ref="B275:E275"/>
    <mergeCell ref="B264:E264"/>
    <mergeCell ref="B265:E265"/>
    <mergeCell ref="B266:E266"/>
    <mergeCell ref="B267:E267"/>
    <mergeCell ref="B268:E268"/>
    <mergeCell ref="B269:E269"/>
    <mergeCell ref="B258:E258"/>
    <mergeCell ref="B259:E259"/>
    <mergeCell ref="B260:E260"/>
    <mergeCell ref="B261:E261"/>
    <mergeCell ref="B262:E262"/>
    <mergeCell ref="B263:E263"/>
    <mergeCell ref="B252:E252"/>
    <mergeCell ref="B253:E253"/>
    <mergeCell ref="B254:E254"/>
    <mergeCell ref="B255:E255"/>
    <mergeCell ref="B256:E256"/>
    <mergeCell ref="B257:E257"/>
    <mergeCell ref="B246:E246"/>
    <mergeCell ref="B247:E247"/>
    <mergeCell ref="B248:E248"/>
    <mergeCell ref="B249:E249"/>
    <mergeCell ref="B250:E250"/>
    <mergeCell ref="B251:E251"/>
    <mergeCell ref="B240:E240"/>
    <mergeCell ref="B241:E241"/>
    <mergeCell ref="B242:E242"/>
    <mergeCell ref="B243:E243"/>
    <mergeCell ref="B244:E244"/>
    <mergeCell ref="B245:E245"/>
    <mergeCell ref="B234:E234"/>
    <mergeCell ref="B235:E235"/>
    <mergeCell ref="B236:E236"/>
    <mergeCell ref="B237:E237"/>
    <mergeCell ref="B238:E238"/>
    <mergeCell ref="B239:E239"/>
    <mergeCell ref="B228:E228"/>
    <mergeCell ref="B229:E229"/>
    <mergeCell ref="B230:E230"/>
    <mergeCell ref="B231:E231"/>
    <mergeCell ref="B232:E232"/>
    <mergeCell ref="B233:E233"/>
    <mergeCell ref="C222:E222"/>
    <mergeCell ref="B223:E223"/>
    <mergeCell ref="B224:E224"/>
    <mergeCell ref="C225:E225"/>
    <mergeCell ref="C226:E226"/>
    <mergeCell ref="B227:E227"/>
    <mergeCell ref="B216:E216"/>
    <mergeCell ref="C217:E217"/>
    <mergeCell ref="C218:E218"/>
    <mergeCell ref="C219:E219"/>
    <mergeCell ref="B220:E220"/>
    <mergeCell ref="C221:E221"/>
    <mergeCell ref="C209:E209"/>
    <mergeCell ref="C210:E210"/>
    <mergeCell ref="C211:E211"/>
    <mergeCell ref="B212:E212"/>
    <mergeCell ref="C213:E213"/>
    <mergeCell ref="C214:E214"/>
    <mergeCell ref="C202:E202"/>
    <mergeCell ref="B204:E204"/>
    <mergeCell ref="C205:E205"/>
    <mergeCell ref="C206:E206"/>
    <mergeCell ref="C207:E207"/>
    <mergeCell ref="B208:E208"/>
    <mergeCell ref="B195:E195"/>
    <mergeCell ref="C196:E196"/>
    <mergeCell ref="B198:E198"/>
    <mergeCell ref="C199:E199"/>
    <mergeCell ref="C200:E200"/>
    <mergeCell ref="B201:E201"/>
    <mergeCell ref="C189:E189"/>
    <mergeCell ref="C190:E190"/>
    <mergeCell ref="C191:E191"/>
    <mergeCell ref="B192:E192"/>
    <mergeCell ref="C193:E193"/>
    <mergeCell ref="C194:E194"/>
    <mergeCell ref="C183:E183"/>
    <mergeCell ref="B184:E184"/>
    <mergeCell ref="C185:E185"/>
    <mergeCell ref="C186:E186"/>
    <mergeCell ref="C187:E187"/>
    <mergeCell ref="B188:E188"/>
    <mergeCell ref="B177:E177"/>
    <mergeCell ref="C178:E178"/>
    <mergeCell ref="C179:E179"/>
    <mergeCell ref="C180:E180"/>
    <mergeCell ref="B181:E181"/>
    <mergeCell ref="C182:E182"/>
    <mergeCell ref="C171:E171"/>
    <mergeCell ref="C172:E172"/>
    <mergeCell ref="B173:E173"/>
    <mergeCell ref="C174:E174"/>
    <mergeCell ref="C175:E175"/>
    <mergeCell ref="C176:E176"/>
    <mergeCell ref="B165:E165"/>
    <mergeCell ref="C166:E166"/>
    <mergeCell ref="C167:E167"/>
    <mergeCell ref="C168:E168"/>
    <mergeCell ref="B169:E169"/>
    <mergeCell ref="C170:E170"/>
    <mergeCell ref="C159:E159"/>
    <mergeCell ref="B160:E160"/>
    <mergeCell ref="B161:E161"/>
    <mergeCell ref="C162:E162"/>
    <mergeCell ref="C163:E163"/>
    <mergeCell ref="B164:E164"/>
    <mergeCell ref="B153:E153"/>
    <mergeCell ref="B154:E154"/>
    <mergeCell ref="C155:E155"/>
    <mergeCell ref="C156:E156"/>
    <mergeCell ref="B157:E157"/>
    <mergeCell ref="C158:E158"/>
    <mergeCell ref="C147:E147"/>
    <mergeCell ref="C148:E148"/>
    <mergeCell ref="B149:E149"/>
    <mergeCell ref="C150:E150"/>
    <mergeCell ref="C151:E151"/>
    <mergeCell ref="B152:E152"/>
    <mergeCell ref="C141:E141"/>
    <mergeCell ref="C142:E142"/>
    <mergeCell ref="B143:E143"/>
    <mergeCell ref="C144:E144"/>
    <mergeCell ref="C145:E145"/>
    <mergeCell ref="B146:E146"/>
    <mergeCell ref="C135:E135"/>
    <mergeCell ref="C136:E136"/>
    <mergeCell ref="B137:E137"/>
    <mergeCell ref="C138:E138"/>
    <mergeCell ref="C139:E139"/>
    <mergeCell ref="B140:E140"/>
    <mergeCell ref="C129:E129"/>
    <mergeCell ref="B130:E130"/>
    <mergeCell ref="C131:E131"/>
    <mergeCell ref="C132:E132"/>
    <mergeCell ref="C133:E133"/>
    <mergeCell ref="B134:E134"/>
    <mergeCell ref="C123:E123"/>
    <mergeCell ref="C124:E124"/>
    <mergeCell ref="C125:E125"/>
    <mergeCell ref="B126:E126"/>
    <mergeCell ref="C127:E127"/>
    <mergeCell ref="C128:E128"/>
    <mergeCell ref="C117:E117"/>
    <mergeCell ref="B118:E118"/>
    <mergeCell ref="C119:E119"/>
    <mergeCell ref="C120:E120"/>
    <mergeCell ref="C121:E121"/>
    <mergeCell ref="B122:E122"/>
    <mergeCell ref="C111:E111"/>
    <mergeCell ref="C112:E112"/>
    <mergeCell ref="C113:E113"/>
    <mergeCell ref="B114:E114"/>
    <mergeCell ref="C115:E115"/>
    <mergeCell ref="C116:E116"/>
    <mergeCell ref="C105:E105"/>
    <mergeCell ref="B106:E106"/>
    <mergeCell ref="C107:E107"/>
    <mergeCell ref="C108:E108"/>
    <mergeCell ref="C109:E109"/>
    <mergeCell ref="B110:E110"/>
    <mergeCell ref="C99:E99"/>
    <mergeCell ref="C100:E100"/>
    <mergeCell ref="C101:E101"/>
    <mergeCell ref="B102:E102"/>
    <mergeCell ref="C103:E103"/>
    <mergeCell ref="C104:E104"/>
    <mergeCell ref="C93:E93"/>
    <mergeCell ref="B94:E94"/>
    <mergeCell ref="C95:E95"/>
    <mergeCell ref="C96:E96"/>
    <mergeCell ref="C97:E97"/>
    <mergeCell ref="B98:E98"/>
    <mergeCell ref="C87:E87"/>
    <mergeCell ref="C88:E88"/>
    <mergeCell ref="C89:E89"/>
    <mergeCell ref="B90:E90"/>
    <mergeCell ref="C91:E91"/>
    <mergeCell ref="C92:E92"/>
    <mergeCell ref="C81:E81"/>
    <mergeCell ref="B82:E82"/>
    <mergeCell ref="C83:E83"/>
    <mergeCell ref="C84:E84"/>
    <mergeCell ref="C85:E85"/>
    <mergeCell ref="B86:E86"/>
    <mergeCell ref="B75:E75"/>
    <mergeCell ref="C76:E76"/>
    <mergeCell ref="C77:E77"/>
    <mergeCell ref="B78:E78"/>
    <mergeCell ref="C79:E79"/>
    <mergeCell ref="C80:E80"/>
    <mergeCell ref="B69:E69"/>
    <mergeCell ref="B70:E70"/>
    <mergeCell ref="B71:E71"/>
    <mergeCell ref="C72:E72"/>
    <mergeCell ref="C73:E73"/>
    <mergeCell ref="C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C33:E33"/>
    <mergeCell ref="C34:E34"/>
    <mergeCell ref="C35:E35"/>
    <mergeCell ref="C36:E36"/>
    <mergeCell ref="B37:E37"/>
    <mergeCell ref="B38:E38"/>
    <mergeCell ref="B27:E27"/>
    <mergeCell ref="B28:E28"/>
    <mergeCell ref="C29:E29"/>
    <mergeCell ref="C30:E30"/>
    <mergeCell ref="B31:E31"/>
    <mergeCell ref="C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3:M3"/>
    <mergeCell ref="L5:M5"/>
    <mergeCell ref="B6:E7"/>
    <mergeCell ref="F6:I6"/>
    <mergeCell ref="J6:M6"/>
    <mergeCell ref="B8:E8"/>
  </mergeCells>
  <printOptions horizontalCentered="1"/>
  <pageMargins left="0" right="0" top="0.511811023622047" bottom="0.511811023622047" header="0.15748031496063" footer="0.15748031496063"/>
  <pageSetup paperSize="9" scale="48" fitToHeight="2" orientation="portrait" r:id="rId1"/>
  <headerFooter alignWithMargins="0">
    <oddHeader>&amp;C&amp;"Tahoma,Bold"&amp;11Balance Sheet - ASSETS</oddHeader>
  </headerFooter>
</worksheet>
</file>

<file path=xl/worksheets/sheet20.xml><?xml version="1.0" encoding="utf-8"?>
<worksheet xmlns="http://schemas.openxmlformats.org/spreadsheetml/2006/main" xmlns:r="http://schemas.openxmlformats.org/officeDocument/2006/relationships">
  <dimension ref="A1:O10"/>
  <sheetViews>
    <sheetView showGridLines="0" workbookViewId="0">
      <selection activeCell="B3" sqref="B3:N3"/>
    </sheetView>
  </sheetViews>
  <sheetFormatPr defaultRowHeight="12.75"/>
  <cols>
    <col min="1" max="1" width="9.140625" style="457"/>
    <col min="2" max="2" width="21.140625" style="458" customWidth="1"/>
    <col min="3" max="5" width="11.5703125" style="458" bestFit="1" customWidth="1"/>
    <col min="6" max="8" width="9.140625" style="458"/>
    <col min="9" max="9" width="10.28515625" style="458" customWidth="1"/>
    <col min="10" max="257" width="9.140625" style="458"/>
    <col min="258" max="258" width="21.140625" style="458" customWidth="1"/>
    <col min="259" max="261" width="11.5703125" style="458" bestFit="1" customWidth="1"/>
    <col min="262" max="264" width="9.140625" style="458"/>
    <col min="265" max="265" width="10.28515625" style="458" customWidth="1"/>
    <col min="266" max="513" width="9.140625" style="458"/>
    <col min="514" max="514" width="21.140625" style="458" customWidth="1"/>
    <col min="515" max="517" width="11.5703125" style="458" bestFit="1" customWidth="1"/>
    <col min="518" max="520" width="9.140625" style="458"/>
    <col min="521" max="521" width="10.28515625" style="458" customWidth="1"/>
    <col min="522" max="769" width="9.140625" style="458"/>
    <col min="770" max="770" width="21.140625" style="458" customWidth="1"/>
    <col min="771" max="773" width="11.5703125" style="458" bestFit="1" customWidth="1"/>
    <col min="774" max="776" width="9.140625" style="458"/>
    <col min="777" max="777" width="10.28515625" style="458" customWidth="1"/>
    <col min="778" max="1025" width="9.140625" style="458"/>
    <col min="1026" max="1026" width="21.140625" style="458" customWidth="1"/>
    <col min="1027" max="1029" width="11.5703125" style="458" bestFit="1" customWidth="1"/>
    <col min="1030" max="1032" width="9.140625" style="458"/>
    <col min="1033" max="1033" width="10.28515625" style="458" customWidth="1"/>
    <col min="1034" max="1281" width="9.140625" style="458"/>
    <col min="1282" max="1282" width="21.140625" style="458" customWidth="1"/>
    <col min="1283" max="1285" width="11.5703125" style="458" bestFit="1" customWidth="1"/>
    <col min="1286" max="1288" width="9.140625" style="458"/>
    <col min="1289" max="1289" width="10.28515625" style="458" customWidth="1"/>
    <col min="1290" max="1537" width="9.140625" style="458"/>
    <col min="1538" max="1538" width="21.140625" style="458" customWidth="1"/>
    <col min="1539" max="1541" width="11.5703125" style="458" bestFit="1" customWidth="1"/>
    <col min="1542" max="1544" width="9.140625" style="458"/>
    <col min="1545" max="1545" width="10.28515625" style="458" customWidth="1"/>
    <col min="1546" max="1793" width="9.140625" style="458"/>
    <col min="1794" max="1794" width="21.140625" style="458" customWidth="1"/>
    <col min="1795" max="1797" width="11.5703125" style="458" bestFit="1" customWidth="1"/>
    <col min="1798" max="1800" width="9.140625" style="458"/>
    <col min="1801" max="1801" width="10.28515625" style="458" customWidth="1"/>
    <col min="1802" max="2049" width="9.140625" style="458"/>
    <col min="2050" max="2050" width="21.140625" style="458" customWidth="1"/>
    <col min="2051" max="2053" width="11.5703125" style="458" bestFit="1" customWidth="1"/>
    <col min="2054" max="2056" width="9.140625" style="458"/>
    <col min="2057" max="2057" width="10.28515625" style="458" customWidth="1"/>
    <col min="2058" max="2305" width="9.140625" style="458"/>
    <col min="2306" max="2306" width="21.140625" style="458" customWidth="1"/>
    <col min="2307" max="2309" width="11.5703125" style="458" bestFit="1" customWidth="1"/>
    <col min="2310" max="2312" width="9.140625" style="458"/>
    <col min="2313" max="2313" width="10.28515625" style="458" customWidth="1"/>
    <col min="2314" max="2561" width="9.140625" style="458"/>
    <col min="2562" max="2562" width="21.140625" style="458" customWidth="1"/>
    <col min="2563" max="2565" width="11.5703125" style="458" bestFit="1" customWidth="1"/>
    <col min="2566" max="2568" width="9.140625" style="458"/>
    <col min="2569" max="2569" width="10.28515625" style="458" customWidth="1"/>
    <col min="2570" max="2817" width="9.140625" style="458"/>
    <col min="2818" max="2818" width="21.140625" style="458" customWidth="1"/>
    <col min="2819" max="2821" width="11.5703125" style="458" bestFit="1" customWidth="1"/>
    <col min="2822" max="2824" width="9.140625" style="458"/>
    <col min="2825" max="2825" width="10.28515625" style="458" customWidth="1"/>
    <col min="2826" max="3073" width="9.140625" style="458"/>
    <col min="3074" max="3074" width="21.140625" style="458" customWidth="1"/>
    <col min="3075" max="3077" width="11.5703125" style="458" bestFit="1" customWidth="1"/>
    <col min="3078" max="3080" width="9.140625" style="458"/>
    <col min="3081" max="3081" width="10.28515625" style="458" customWidth="1"/>
    <col min="3082" max="3329" width="9.140625" style="458"/>
    <col min="3330" max="3330" width="21.140625" style="458" customWidth="1"/>
    <col min="3331" max="3333" width="11.5703125" style="458" bestFit="1" customWidth="1"/>
    <col min="3334" max="3336" width="9.140625" style="458"/>
    <col min="3337" max="3337" width="10.28515625" style="458" customWidth="1"/>
    <col min="3338" max="3585" width="9.140625" style="458"/>
    <col min="3586" max="3586" width="21.140625" style="458" customWidth="1"/>
    <col min="3587" max="3589" width="11.5703125" style="458" bestFit="1" customWidth="1"/>
    <col min="3590" max="3592" width="9.140625" style="458"/>
    <col min="3593" max="3593" width="10.28515625" style="458" customWidth="1"/>
    <col min="3594" max="3841" width="9.140625" style="458"/>
    <col min="3842" max="3842" width="21.140625" style="458" customWidth="1"/>
    <col min="3843" max="3845" width="11.5703125" style="458" bestFit="1" customWidth="1"/>
    <col min="3846" max="3848" width="9.140625" style="458"/>
    <col min="3849" max="3849" width="10.28515625" style="458" customWidth="1"/>
    <col min="3850" max="4097" width="9.140625" style="458"/>
    <col min="4098" max="4098" width="21.140625" style="458" customWidth="1"/>
    <col min="4099" max="4101" width="11.5703125" style="458" bestFit="1" customWidth="1"/>
    <col min="4102" max="4104" width="9.140625" style="458"/>
    <col min="4105" max="4105" width="10.28515625" style="458" customWidth="1"/>
    <col min="4106" max="4353" width="9.140625" style="458"/>
    <col min="4354" max="4354" width="21.140625" style="458" customWidth="1"/>
    <col min="4355" max="4357" width="11.5703125" style="458" bestFit="1" customWidth="1"/>
    <col min="4358" max="4360" width="9.140625" style="458"/>
    <col min="4361" max="4361" width="10.28515625" style="458" customWidth="1"/>
    <col min="4362" max="4609" width="9.140625" style="458"/>
    <col min="4610" max="4610" width="21.140625" style="458" customWidth="1"/>
    <col min="4611" max="4613" width="11.5703125" style="458" bestFit="1" customWidth="1"/>
    <col min="4614" max="4616" width="9.140625" style="458"/>
    <col min="4617" max="4617" width="10.28515625" style="458" customWidth="1"/>
    <col min="4618" max="4865" width="9.140625" style="458"/>
    <col min="4866" max="4866" width="21.140625" style="458" customWidth="1"/>
    <col min="4867" max="4869" width="11.5703125" style="458" bestFit="1" customWidth="1"/>
    <col min="4870" max="4872" width="9.140625" style="458"/>
    <col min="4873" max="4873" width="10.28515625" style="458" customWidth="1"/>
    <col min="4874" max="5121" width="9.140625" style="458"/>
    <col min="5122" max="5122" width="21.140625" style="458" customWidth="1"/>
    <col min="5123" max="5125" width="11.5703125" style="458" bestFit="1" customWidth="1"/>
    <col min="5126" max="5128" width="9.140625" style="458"/>
    <col min="5129" max="5129" width="10.28515625" style="458" customWidth="1"/>
    <col min="5130" max="5377" width="9.140625" style="458"/>
    <col min="5378" max="5378" width="21.140625" style="458" customWidth="1"/>
    <col min="5379" max="5381" width="11.5703125" style="458" bestFit="1" customWidth="1"/>
    <col min="5382" max="5384" width="9.140625" style="458"/>
    <col min="5385" max="5385" width="10.28515625" style="458" customWidth="1"/>
    <col min="5386" max="5633" width="9.140625" style="458"/>
    <col min="5634" max="5634" width="21.140625" style="458" customWidth="1"/>
    <col min="5635" max="5637" width="11.5703125" style="458" bestFit="1" customWidth="1"/>
    <col min="5638" max="5640" width="9.140625" style="458"/>
    <col min="5641" max="5641" width="10.28515625" style="458" customWidth="1"/>
    <col min="5642" max="5889" width="9.140625" style="458"/>
    <col min="5890" max="5890" width="21.140625" style="458" customWidth="1"/>
    <col min="5891" max="5893" width="11.5703125" style="458" bestFit="1" customWidth="1"/>
    <col min="5894" max="5896" width="9.140625" style="458"/>
    <col min="5897" max="5897" width="10.28515625" style="458" customWidth="1"/>
    <col min="5898" max="6145" width="9.140625" style="458"/>
    <col min="6146" max="6146" width="21.140625" style="458" customWidth="1"/>
    <col min="6147" max="6149" width="11.5703125" style="458" bestFit="1" customWidth="1"/>
    <col min="6150" max="6152" width="9.140625" style="458"/>
    <col min="6153" max="6153" width="10.28515625" style="458" customWidth="1"/>
    <col min="6154" max="6401" width="9.140625" style="458"/>
    <col min="6402" max="6402" width="21.140625" style="458" customWidth="1"/>
    <col min="6403" max="6405" width="11.5703125" style="458" bestFit="1" customWidth="1"/>
    <col min="6406" max="6408" width="9.140625" style="458"/>
    <col min="6409" max="6409" width="10.28515625" style="458" customWidth="1"/>
    <col min="6410" max="6657" width="9.140625" style="458"/>
    <col min="6658" max="6658" width="21.140625" style="458" customWidth="1"/>
    <col min="6659" max="6661" width="11.5703125" style="458" bestFit="1" customWidth="1"/>
    <col min="6662" max="6664" width="9.140625" style="458"/>
    <col min="6665" max="6665" width="10.28515625" style="458" customWidth="1"/>
    <col min="6666" max="6913" width="9.140625" style="458"/>
    <col min="6914" max="6914" width="21.140625" style="458" customWidth="1"/>
    <col min="6915" max="6917" width="11.5703125" style="458" bestFit="1" customWidth="1"/>
    <col min="6918" max="6920" width="9.140625" style="458"/>
    <col min="6921" max="6921" width="10.28515625" style="458" customWidth="1"/>
    <col min="6922" max="7169" width="9.140625" style="458"/>
    <col min="7170" max="7170" width="21.140625" style="458" customWidth="1"/>
    <col min="7171" max="7173" width="11.5703125" style="458" bestFit="1" customWidth="1"/>
    <col min="7174" max="7176" width="9.140625" style="458"/>
    <col min="7177" max="7177" width="10.28515625" style="458" customWidth="1"/>
    <col min="7178" max="7425" width="9.140625" style="458"/>
    <col min="7426" max="7426" width="21.140625" style="458" customWidth="1"/>
    <col min="7427" max="7429" width="11.5703125" style="458" bestFit="1" customWidth="1"/>
    <col min="7430" max="7432" width="9.140625" style="458"/>
    <col min="7433" max="7433" width="10.28515625" style="458" customWidth="1"/>
    <col min="7434" max="7681" width="9.140625" style="458"/>
    <col min="7682" max="7682" width="21.140625" style="458" customWidth="1"/>
    <col min="7683" max="7685" width="11.5703125" style="458" bestFit="1" customWidth="1"/>
    <col min="7686" max="7688" width="9.140625" style="458"/>
    <col min="7689" max="7689" width="10.28515625" style="458" customWidth="1"/>
    <col min="7690" max="7937" width="9.140625" style="458"/>
    <col min="7938" max="7938" width="21.140625" style="458" customWidth="1"/>
    <col min="7939" max="7941" width="11.5703125" style="458" bestFit="1" customWidth="1"/>
    <col min="7942" max="7944" width="9.140625" style="458"/>
    <col min="7945" max="7945" width="10.28515625" style="458" customWidth="1"/>
    <col min="7946" max="8193" width="9.140625" style="458"/>
    <col min="8194" max="8194" width="21.140625" style="458" customWidth="1"/>
    <col min="8195" max="8197" width="11.5703125" style="458" bestFit="1" customWidth="1"/>
    <col min="8198" max="8200" width="9.140625" style="458"/>
    <col min="8201" max="8201" width="10.28515625" style="458" customWidth="1"/>
    <col min="8202" max="8449" width="9.140625" style="458"/>
    <col min="8450" max="8450" width="21.140625" style="458" customWidth="1"/>
    <col min="8451" max="8453" width="11.5703125" style="458" bestFit="1" customWidth="1"/>
    <col min="8454" max="8456" width="9.140625" style="458"/>
    <col min="8457" max="8457" width="10.28515625" style="458" customWidth="1"/>
    <col min="8458" max="8705" width="9.140625" style="458"/>
    <col min="8706" max="8706" width="21.140625" style="458" customWidth="1"/>
    <col min="8707" max="8709" width="11.5703125" style="458" bestFit="1" customWidth="1"/>
    <col min="8710" max="8712" width="9.140625" style="458"/>
    <col min="8713" max="8713" width="10.28515625" style="458" customWidth="1"/>
    <col min="8714" max="8961" width="9.140625" style="458"/>
    <col min="8962" max="8962" width="21.140625" style="458" customWidth="1"/>
    <col min="8963" max="8965" width="11.5703125" style="458" bestFit="1" customWidth="1"/>
    <col min="8966" max="8968" width="9.140625" style="458"/>
    <col min="8969" max="8969" width="10.28515625" style="458" customWidth="1"/>
    <col min="8970" max="9217" width="9.140625" style="458"/>
    <col min="9218" max="9218" width="21.140625" style="458" customWidth="1"/>
    <col min="9219" max="9221" width="11.5703125" style="458" bestFit="1" customWidth="1"/>
    <col min="9222" max="9224" width="9.140625" style="458"/>
    <col min="9225" max="9225" width="10.28515625" style="458" customWidth="1"/>
    <col min="9226" max="9473" width="9.140625" style="458"/>
    <col min="9474" max="9474" width="21.140625" style="458" customWidth="1"/>
    <col min="9475" max="9477" width="11.5703125" style="458" bestFit="1" customWidth="1"/>
    <col min="9478" max="9480" width="9.140625" style="458"/>
    <col min="9481" max="9481" width="10.28515625" style="458" customWidth="1"/>
    <col min="9482" max="9729" width="9.140625" style="458"/>
    <col min="9730" max="9730" width="21.140625" style="458" customWidth="1"/>
    <col min="9731" max="9733" width="11.5703125" style="458" bestFit="1" customWidth="1"/>
    <col min="9734" max="9736" width="9.140625" style="458"/>
    <col min="9737" max="9737" width="10.28515625" style="458" customWidth="1"/>
    <col min="9738" max="9985" width="9.140625" style="458"/>
    <col min="9986" max="9986" width="21.140625" style="458" customWidth="1"/>
    <col min="9987" max="9989" width="11.5703125" style="458" bestFit="1" customWidth="1"/>
    <col min="9990" max="9992" width="9.140625" style="458"/>
    <col min="9993" max="9993" width="10.28515625" style="458" customWidth="1"/>
    <col min="9994" max="10241" width="9.140625" style="458"/>
    <col min="10242" max="10242" width="21.140625" style="458" customWidth="1"/>
    <col min="10243" max="10245" width="11.5703125" style="458" bestFit="1" customWidth="1"/>
    <col min="10246" max="10248" width="9.140625" style="458"/>
    <col min="10249" max="10249" width="10.28515625" style="458" customWidth="1"/>
    <col min="10250" max="10497" width="9.140625" style="458"/>
    <col min="10498" max="10498" width="21.140625" style="458" customWidth="1"/>
    <col min="10499" max="10501" width="11.5703125" style="458" bestFit="1" customWidth="1"/>
    <col min="10502" max="10504" width="9.140625" style="458"/>
    <col min="10505" max="10505" width="10.28515625" style="458" customWidth="1"/>
    <col min="10506" max="10753" width="9.140625" style="458"/>
    <col min="10754" max="10754" width="21.140625" style="458" customWidth="1"/>
    <col min="10755" max="10757" width="11.5703125" style="458" bestFit="1" customWidth="1"/>
    <col min="10758" max="10760" width="9.140625" style="458"/>
    <col min="10761" max="10761" width="10.28515625" style="458" customWidth="1"/>
    <col min="10762" max="11009" width="9.140625" style="458"/>
    <col min="11010" max="11010" width="21.140625" style="458" customWidth="1"/>
    <col min="11011" max="11013" width="11.5703125" style="458" bestFit="1" customWidth="1"/>
    <col min="11014" max="11016" width="9.140625" style="458"/>
    <col min="11017" max="11017" width="10.28515625" style="458" customWidth="1"/>
    <col min="11018" max="11265" width="9.140625" style="458"/>
    <col min="11266" max="11266" width="21.140625" style="458" customWidth="1"/>
    <col min="11267" max="11269" width="11.5703125" style="458" bestFit="1" customWidth="1"/>
    <col min="11270" max="11272" width="9.140625" style="458"/>
    <col min="11273" max="11273" width="10.28515625" style="458" customWidth="1"/>
    <col min="11274" max="11521" width="9.140625" style="458"/>
    <col min="11522" max="11522" width="21.140625" style="458" customWidth="1"/>
    <col min="11523" max="11525" width="11.5703125" style="458" bestFit="1" customWidth="1"/>
    <col min="11526" max="11528" width="9.140625" style="458"/>
    <col min="11529" max="11529" width="10.28515625" style="458" customWidth="1"/>
    <col min="11530" max="11777" width="9.140625" style="458"/>
    <col min="11778" max="11778" width="21.140625" style="458" customWidth="1"/>
    <col min="11779" max="11781" width="11.5703125" style="458" bestFit="1" customWidth="1"/>
    <col min="11782" max="11784" width="9.140625" style="458"/>
    <col min="11785" max="11785" width="10.28515625" style="458" customWidth="1"/>
    <col min="11786" max="12033" width="9.140625" style="458"/>
    <col min="12034" max="12034" width="21.140625" style="458" customWidth="1"/>
    <col min="12035" max="12037" width="11.5703125" style="458" bestFit="1" customWidth="1"/>
    <col min="12038" max="12040" width="9.140625" style="458"/>
    <col min="12041" max="12041" width="10.28515625" style="458" customWidth="1"/>
    <col min="12042" max="12289" width="9.140625" style="458"/>
    <col min="12290" max="12290" width="21.140625" style="458" customWidth="1"/>
    <col min="12291" max="12293" width="11.5703125" style="458" bestFit="1" customWidth="1"/>
    <col min="12294" max="12296" width="9.140625" style="458"/>
    <col min="12297" max="12297" width="10.28515625" style="458" customWidth="1"/>
    <col min="12298" max="12545" width="9.140625" style="458"/>
    <col min="12546" max="12546" width="21.140625" style="458" customWidth="1"/>
    <col min="12547" max="12549" width="11.5703125" style="458" bestFit="1" customWidth="1"/>
    <col min="12550" max="12552" width="9.140625" style="458"/>
    <col min="12553" max="12553" width="10.28515625" style="458" customWidth="1"/>
    <col min="12554" max="12801" width="9.140625" style="458"/>
    <col min="12802" max="12802" width="21.140625" style="458" customWidth="1"/>
    <col min="12803" max="12805" width="11.5703125" style="458" bestFit="1" customWidth="1"/>
    <col min="12806" max="12808" width="9.140625" style="458"/>
    <col min="12809" max="12809" width="10.28515625" style="458" customWidth="1"/>
    <col min="12810" max="13057" width="9.140625" style="458"/>
    <col min="13058" max="13058" width="21.140625" style="458" customWidth="1"/>
    <col min="13059" max="13061" width="11.5703125" style="458" bestFit="1" customWidth="1"/>
    <col min="13062" max="13064" width="9.140625" style="458"/>
    <col min="13065" max="13065" width="10.28515625" style="458" customWidth="1"/>
    <col min="13066" max="13313" width="9.140625" style="458"/>
    <col min="13314" max="13314" width="21.140625" style="458" customWidth="1"/>
    <col min="13315" max="13317" width="11.5703125" style="458" bestFit="1" customWidth="1"/>
    <col min="13318" max="13320" width="9.140625" style="458"/>
    <col min="13321" max="13321" width="10.28515625" style="458" customWidth="1"/>
    <col min="13322" max="13569" width="9.140625" style="458"/>
    <col min="13570" max="13570" width="21.140625" style="458" customWidth="1"/>
    <col min="13571" max="13573" width="11.5703125" style="458" bestFit="1" customWidth="1"/>
    <col min="13574" max="13576" width="9.140625" style="458"/>
    <col min="13577" max="13577" width="10.28515625" style="458" customWidth="1"/>
    <col min="13578" max="13825" width="9.140625" style="458"/>
    <col min="13826" max="13826" width="21.140625" style="458" customWidth="1"/>
    <col min="13827" max="13829" width="11.5703125" style="458" bestFit="1" customWidth="1"/>
    <col min="13830" max="13832" width="9.140625" style="458"/>
    <col min="13833" max="13833" width="10.28515625" style="458" customWidth="1"/>
    <col min="13834" max="14081" width="9.140625" style="458"/>
    <col min="14082" max="14082" width="21.140625" style="458" customWidth="1"/>
    <col min="14083" max="14085" width="11.5703125" style="458" bestFit="1" customWidth="1"/>
    <col min="14086" max="14088" width="9.140625" style="458"/>
    <col min="14089" max="14089" width="10.28515625" style="458" customWidth="1"/>
    <col min="14090" max="14337" width="9.140625" style="458"/>
    <col min="14338" max="14338" width="21.140625" style="458" customWidth="1"/>
    <col min="14339" max="14341" width="11.5703125" style="458" bestFit="1" customWidth="1"/>
    <col min="14342" max="14344" width="9.140625" style="458"/>
    <col min="14345" max="14345" width="10.28515625" style="458" customWidth="1"/>
    <col min="14346" max="14593" width="9.140625" style="458"/>
    <col min="14594" max="14594" width="21.140625" style="458" customWidth="1"/>
    <col min="14595" max="14597" width="11.5703125" style="458" bestFit="1" customWidth="1"/>
    <col min="14598" max="14600" width="9.140625" style="458"/>
    <col min="14601" max="14601" width="10.28515625" style="458" customWidth="1"/>
    <col min="14602" max="14849" width="9.140625" style="458"/>
    <col min="14850" max="14850" width="21.140625" style="458" customWidth="1"/>
    <col min="14851" max="14853" width="11.5703125" style="458" bestFit="1" customWidth="1"/>
    <col min="14854" max="14856" width="9.140625" style="458"/>
    <col min="14857" max="14857" width="10.28515625" style="458" customWidth="1"/>
    <col min="14858" max="15105" width="9.140625" style="458"/>
    <col min="15106" max="15106" width="21.140625" style="458" customWidth="1"/>
    <col min="15107" max="15109" width="11.5703125" style="458" bestFit="1" customWidth="1"/>
    <col min="15110" max="15112" width="9.140625" style="458"/>
    <col min="15113" max="15113" width="10.28515625" style="458" customWidth="1"/>
    <col min="15114" max="15361" width="9.140625" style="458"/>
    <col min="15362" max="15362" width="21.140625" style="458" customWidth="1"/>
    <col min="15363" max="15365" width="11.5703125" style="458" bestFit="1" customWidth="1"/>
    <col min="15366" max="15368" width="9.140625" style="458"/>
    <col min="15369" max="15369" width="10.28515625" style="458" customWidth="1"/>
    <col min="15370" max="15617" width="9.140625" style="458"/>
    <col min="15618" max="15618" width="21.140625" style="458" customWidth="1"/>
    <col min="15619" max="15621" width="11.5703125" style="458" bestFit="1" customWidth="1"/>
    <col min="15622" max="15624" width="9.140625" style="458"/>
    <col min="15625" max="15625" width="10.28515625" style="458" customWidth="1"/>
    <col min="15626" max="15873" width="9.140625" style="458"/>
    <col min="15874" max="15874" width="21.140625" style="458" customWidth="1"/>
    <col min="15875" max="15877" width="11.5703125" style="458" bestFit="1" customWidth="1"/>
    <col min="15878" max="15880" width="9.140625" style="458"/>
    <col min="15881" max="15881" width="10.28515625" style="458" customWidth="1"/>
    <col min="15882" max="16129" width="9.140625" style="458"/>
    <col min="16130" max="16130" width="21.140625" style="458" customWidth="1"/>
    <col min="16131" max="16133" width="11.5703125" style="458" bestFit="1" customWidth="1"/>
    <col min="16134" max="16136" width="9.140625" style="458"/>
    <col min="16137" max="16137" width="10.28515625" style="458" customWidth="1"/>
    <col min="16138" max="16384" width="9.140625" style="458"/>
  </cols>
  <sheetData>
    <row r="1" spans="2:15">
      <c r="B1" s="457"/>
      <c r="C1" s="457"/>
      <c r="D1" s="457"/>
      <c r="E1" s="457"/>
      <c r="F1" s="457"/>
      <c r="G1" s="457"/>
      <c r="H1" s="457"/>
      <c r="I1" s="457"/>
      <c r="J1" s="457"/>
      <c r="K1" s="457"/>
      <c r="L1" s="457"/>
      <c r="M1" s="1312" t="s">
        <v>299</v>
      </c>
      <c r="N1" s="1312"/>
      <c r="O1" s="457"/>
    </row>
    <row r="2" spans="2:15">
      <c r="B2" s="457"/>
      <c r="C2" s="457"/>
      <c r="D2" s="457"/>
      <c r="E2" s="457"/>
      <c r="F2" s="457"/>
      <c r="G2" s="457"/>
      <c r="H2" s="457"/>
      <c r="I2" s="457"/>
      <c r="J2" s="457"/>
      <c r="K2" s="457"/>
      <c r="L2" s="457"/>
      <c r="M2" s="457"/>
      <c r="N2" s="457"/>
      <c r="O2" s="457"/>
    </row>
    <row r="3" spans="2:15" ht="14.25">
      <c r="B3" s="1313" t="s">
        <v>300</v>
      </c>
      <c r="C3" s="1313"/>
      <c r="D3" s="1313"/>
      <c r="E3" s="1313"/>
      <c r="F3" s="1313"/>
      <c r="G3" s="1313"/>
      <c r="H3" s="1313"/>
      <c r="I3" s="1313"/>
      <c r="J3" s="1313"/>
      <c r="K3" s="1313"/>
      <c r="L3" s="1313"/>
      <c r="M3" s="1313"/>
      <c r="N3" s="1313"/>
      <c r="O3" s="457"/>
    </row>
    <row r="4" spans="2:15" ht="13.5" thickBot="1">
      <c r="B4" s="457"/>
      <c r="C4" s="457"/>
      <c r="D4" s="457"/>
      <c r="E4" s="457"/>
      <c r="F4" s="457"/>
      <c r="G4" s="457"/>
      <c r="H4" s="457"/>
      <c r="I4" s="457"/>
      <c r="J4" s="457"/>
      <c r="K4" s="457"/>
      <c r="L4" s="457"/>
      <c r="M4" s="457"/>
      <c r="N4" s="457"/>
      <c r="O4" s="457"/>
    </row>
    <row r="5" spans="2:15" ht="39" thickBot="1">
      <c r="B5" s="459" t="s">
        <v>287</v>
      </c>
      <c r="C5" s="460" t="s">
        <v>301</v>
      </c>
      <c r="D5" s="461" t="s">
        <v>302</v>
      </c>
      <c r="E5" s="461" t="s">
        <v>303</v>
      </c>
      <c r="F5" s="461" t="s">
        <v>304</v>
      </c>
      <c r="G5" s="461" t="s">
        <v>305</v>
      </c>
      <c r="H5" s="461" t="s">
        <v>306</v>
      </c>
      <c r="I5" s="461" t="s">
        <v>307</v>
      </c>
      <c r="J5" s="461" t="s">
        <v>308</v>
      </c>
      <c r="K5" s="461" t="s">
        <v>309</v>
      </c>
      <c r="L5" s="461" t="s">
        <v>310</v>
      </c>
      <c r="M5" s="462" t="s">
        <v>311</v>
      </c>
      <c r="N5" s="462" t="s">
        <v>312</v>
      </c>
      <c r="O5" s="457"/>
    </row>
    <row r="6" spans="2:15" ht="25.5">
      <c r="B6" s="463" t="s">
        <v>313</v>
      </c>
      <c r="C6" s="464">
        <f>[9]Индикатори!I3</f>
        <v>0.30955392648058755</v>
      </c>
      <c r="D6" s="465">
        <f>('[10]All Countries'!K25)/100</f>
        <v>0.18864022546982601</v>
      </c>
      <c r="E6" s="465">
        <f>('[10]All Countries'!Q25)/100</f>
        <v>0.31280629832308704</v>
      </c>
      <c r="F6" s="465">
        <f>('[10]All Countries'!X25)/100</f>
        <v>0.39136419188522403</v>
      </c>
      <c r="G6" s="465">
        <f>('[10]All Countries'!BA25)/100</f>
        <v>0.55336059648364999</v>
      </c>
      <c r="H6" s="465">
        <f>('[10]All Countries'!BB25)/100</f>
        <v>0.102202174359247</v>
      </c>
      <c r="I6" s="465">
        <f>('[10]All Countries'!AV25)/100</f>
        <v>0.13819988617692</v>
      </c>
      <c r="J6" s="465">
        <f>('[10]All Countries'!AO25)/100</f>
        <v>0.19435739002053801</v>
      </c>
      <c r="K6" s="465">
        <f>'[10]All Countries'!AB25</f>
        <v>0.63960628951836995</v>
      </c>
      <c r="L6" s="465">
        <f>('[10]All Countries'!U25)/100</f>
        <v>0.114416120110967</v>
      </c>
      <c r="M6" s="466">
        <f>('[10]All Countries'!P25)/100</f>
        <v>0.39455297981228299</v>
      </c>
      <c r="N6" s="466">
        <f>('[10]All Countries'!G25)/100</f>
        <v>0.24380440504193299</v>
      </c>
      <c r="O6" s="467"/>
    </row>
    <row r="7" spans="2:15" ht="26.25" thickBot="1">
      <c r="B7" s="468" t="s">
        <v>314</v>
      </c>
      <c r="C7" s="469">
        <f>[9]Индикатори!I4</f>
        <v>0.46994588223878075</v>
      </c>
      <c r="D7" s="470">
        <f>('[10]All Countries'!K26)/100</f>
        <v>0.26550412451220801</v>
      </c>
      <c r="E7" s="470">
        <f>('[10]All Countries'!Q26)/100</f>
        <v>0.77323227663237204</v>
      </c>
      <c r="F7" s="470">
        <f>('[10]All Countries'!X26)/100</f>
        <v>0.53086846119981701</v>
      </c>
      <c r="G7" s="470">
        <f>('[10]All Countries'!BA26)/100</f>
        <v>0.8255933870248291</v>
      </c>
      <c r="H7" s="470">
        <f>('[10]All Countries'!BB26)/100</f>
        <v>0.20811847136872</v>
      </c>
      <c r="I7" s="470">
        <f>('[10]All Countries'!AV26)/100</f>
        <v>0.36160799950521105</v>
      </c>
      <c r="J7" s="470">
        <f>('[10]All Countries'!AO26)/100</f>
        <v>0.28655303418564898</v>
      </c>
      <c r="K7" s="470">
        <f>'[10]All Countries'!AB26</f>
        <v>0.31162370701626502</v>
      </c>
      <c r="L7" s="470">
        <f>('[10]All Countries'!U26)/100</f>
        <v>0.23470111013063502</v>
      </c>
      <c r="M7" s="471">
        <f>('[10]All Countries'!P26)/100</f>
        <v>0.51601121964054997</v>
      </c>
      <c r="N7" s="471">
        <f>('[10]All Countries'!G26)/100</f>
        <v>0.69713076272389596</v>
      </c>
      <c r="O7" s="467"/>
    </row>
    <row r="8" spans="2:15">
      <c r="B8" s="457"/>
      <c r="C8" s="457"/>
      <c r="D8" s="457"/>
      <c r="E8" s="457"/>
      <c r="F8" s="457"/>
      <c r="G8" s="457"/>
      <c r="H8" s="457"/>
      <c r="I8" s="457"/>
      <c r="J8" s="457"/>
      <c r="K8" s="457"/>
      <c r="L8" s="457"/>
      <c r="M8" s="457"/>
      <c r="N8" s="457"/>
      <c r="O8" s="457"/>
    </row>
    <row r="9" spans="2:15">
      <c r="B9" s="1314" t="s">
        <v>315</v>
      </c>
      <c r="C9" s="1314"/>
      <c r="D9" s="1314"/>
      <c r="E9" s="1314"/>
      <c r="F9" s="1314"/>
      <c r="G9" s="1314"/>
      <c r="H9" s="1314"/>
      <c r="I9" s="1314"/>
      <c r="J9" s="1314"/>
      <c r="K9" s="1314"/>
      <c r="L9" s="1314"/>
      <c r="M9" s="1314"/>
      <c r="N9" s="1314"/>
      <c r="O9" s="457"/>
    </row>
    <row r="10" spans="2:15">
      <c r="B10" s="457"/>
      <c r="C10" s="457"/>
      <c r="D10" s="457"/>
      <c r="E10" s="457"/>
      <c r="F10" s="457"/>
      <c r="G10" s="457"/>
      <c r="H10" s="457"/>
      <c r="I10" s="457"/>
      <c r="J10" s="457"/>
      <c r="K10" s="457"/>
      <c r="L10" s="457"/>
      <c r="M10" s="457"/>
      <c r="N10" s="457"/>
      <c r="O10" s="457"/>
    </row>
  </sheetData>
  <mergeCells count="3">
    <mergeCell ref="M1:N1"/>
    <mergeCell ref="B3:N3"/>
    <mergeCell ref="B9:N9"/>
  </mergeCells>
  <pageMargins left="0.7" right="0.7" top="0.75" bottom="0.75" header="0.3" footer="0.3"/>
</worksheet>
</file>

<file path=xl/worksheets/sheet21.xml><?xml version="1.0" encoding="utf-8"?>
<worksheet xmlns="http://schemas.openxmlformats.org/spreadsheetml/2006/main" xmlns:r="http://schemas.openxmlformats.org/officeDocument/2006/relationships">
  <sheetPr>
    <pageSetUpPr fitToPage="1"/>
  </sheetPr>
  <dimension ref="A1:R70"/>
  <sheetViews>
    <sheetView showGridLines="0" workbookViewId="0">
      <selection activeCell="A3" sqref="A3:O3"/>
    </sheetView>
  </sheetViews>
  <sheetFormatPr defaultRowHeight="12.75"/>
  <cols>
    <col min="1" max="2" width="8" style="474" customWidth="1"/>
    <col min="3" max="3" width="26.5703125" style="474" customWidth="1"/>
    <col min="4" max="10" width="11.28515625" style="474" bestFit="1" customWidth="1"/>
    <col min="11" max="11" width="12.28515625" style="474" customWidth="1"/>
    <col min="12" max="12" width="12.140625" style="474" customWidth="1"/>
    <col min="13" max="14" width="11" style="474" customWidth="1"/>
    <col min="15" max="15" width="11.28515625" style="474" bestFit="1" customWidth="1"/>
    <col min="16" max="256" width="9.140625" style="474"/>
    <col min="257" max="258" width="8" style="474" customWidth="1"/>
    <col min="259" max="259" width="26.5703125" style="474" customWidth="1"/>
    <col min="260" max="266" width="11.28515625" style="474" bestFit="1" customWidth="1"/>
    <col min="267" max="267" width="12.28515625" style="474" customWidth="1"/>
    <col min="268" max="268" width="12.140625" style="474" customWidth="1"/>
    <col min="269" max="270" width="11" style="474" customWidth="1"/>
    <col min="271" max="271" width="11.28515625" style="474" bestFit="1" customWidth="1"/>
    <col min="272" max="512" width="9.140625" style="474"/>
    <col min="513" max="514" width="8" style="474" customWidth="1"/>
    <col min="515" max="515" width="26.5703125" style="474" customWidth="1"/>
    <col min="516" max="522" width="11.28515625" style="474" bestFit="1" customWidth="1"/>
    <col min="523" max="523" width="12.28515625" style="474" customWidth="1"/>
    <col min="524" max="524" width="12.140625" style="474" customWidth="1"/>
    <col min="525" max="526" width="11" style="474" customWidth="1"/>
    <col min="527" max="527" width="11.28515625" style="474" bestFit="1" customWidth="1"/>
    <col min="528" max="768" width="9.140625" style="474"/>
    <col min="769" max="770" width="8" style="474" customWidth="1"/>
    <col min="771" max="771" width="26.5703125" style="474" customWidth="1"/>
    <col min="772" max="778" width="11.28515625" style="474" bestFit="1" customWidth="1"/>
    <col min="779" max="779" width="12.28515625" style="474" customWidth="1"/>
    <col min="780" max="780" width="12.140625" style="474" customWidth="1"/>
    <col min="781" max="782" width="11" style="474" customWidth="1"/>
    <col min="783" max="783" width="11.28515625" style="474" bestFit="1" customWidth="1"/>
    <col min="784" max="1024" width="9.140625" style="474"/>
    <col min="1025" max="1026" width="8" style="474" customWidth="1"/>
    <col min="1027" max="1027" width="26.5703125" style="474" customWidth="1"/>
    <col min="1028" max="1034" width="11.28515625" style="474" bestFit="1" customWidth="1"/>
    <col min="1035" max="1035" width="12.28515625" style="474" customWidth="1"/>
    <col min="1036" max="1036" width="12.140625" style="474" customWidth="1"/>
    <col min="1037" max="1038" width="11" style="474" customWidth="1"/>
    <col min="1039" max="1039" width="11.28515625" style="474" bestFit="1" customWidth="1"/>
    <col min="1040" max="1280" width="9.140625" style="474"/>
    <col min="1281" max="1282" width="8" style="474" customWidth="1"/>
    <col min="1283" max="1283" width="26.5703125" style="474" customWidth="1"/>
    <col min="1284" max="1290" width="11.28515625" style="474" bestFit="1" customWidth="1"/>
    <col min="1291" max="1291" width="12.28515625" style="474" customWidth="1"/>
    <col min="1292" max="1292" width="12.140625" style="474" customWidth="1"/>
    <col min="1293" max="1294" width="11" style="474" customWidth="1"/>
    <col min="1295" max="1295" width="11.28515625" style="474" bestFit="1" customWidth="1"/>
    <col min="1296" max="1536" width="9.140625" style="474"/>
    <col min="1537" max="1538" width="8" style="474" customWidth="1"/>
    <col min="1539" max="1539" width="26.5703125" style="474" customWidth="1"/>
    <col min="1540" max="1546" width="11.28515625" style="474" bestFit="1" customWidth="1"/>
    <col min="1547" max="1547" width="12.28515625" style="474" customWidth="1"/>
    <col min="1548" max="1548" width="12.140625" style="474" customWidth="1"/>
    <col min="1549" max="1550" width="11" style="474" customWidth="1"/>
    <col min="1551" max="1551" width="11.28515625" style="474" bestFit="1" customWidth="1"/>
    <col min="1552" max="1792" width="9.140625" style="474"/>
    <col min="1793" max="1794" width="8" style="474" customWidth="1"/>
    <col min="1795" max="1795" width="26.5703125" style="474" customWidth="1"/>
    <col min="1796" max="1802" width="11.28515625" style="474" bestFit="1" customWidth="1"/>
    <col min="1803" max="1803" width="12.28515625" style="474" customWidth="1"/>
    <col min="1804" max="1804" width="12.140625" style="474" customWidth="1"/>
    <col min="1805" max="1806" width="11" style="474" customWidth="1"/>
    <col min="1807" max="1807" width="11.28515625" style="474" bestFit="1" customWidth="1"/>
    <col min="1808" max="2048" width="9.140625" style="474"/>
    <col min="2049" max="2050" width="8" style="474" customWidth="1"/>
    <col min="2051" max="2051" width="26.5703125" style="474" customWidth="1"/>
    <col min="2052" max="2058" width="11.28515625" style="474" bestFit="1" customWidth="1"/>
    <col min="2059" max="2059" width="12.28515625" style="474" customWidth="1"/>
    <col min="2060" max="2060" width="12.140625" style="474" customWidth="1"/>
    <col min="2061" max="2062" width="11" style="474" customWidth="1"/>
    <col min="2063" max="2063" width="11.28515625" style="474" bestFit="1" customWidth="1"/>
    <col min="2064" max="2304" width="9.140625" style="474"/>
    <col min="2305" max="2306" width="8" style="474" customWidth="1"/>
    <col min="2307" max="2307" width="26.5703125" style="474" customWidth="1"/>
    <col min="2308" max="2314" width="11.28515625" style="474" bestFit="1" customWidth="1"/>
    <col min="2315" max="2315" width="12.28515625" style="474" customWidth="1"/>
    <col min="2316" max="2316" width="12.140625" style="474" customWidth="1"/>
    <col min="2317" max="2318" width="11" style="474" customWidth="1"/>
    <col min="2319" max="2319" width="11.28515625" style="474" bestFit="1" customWidth="1"/>
    <col min="2320" max="2560" width="9.140625" style="474"/>
    <col min="2561" max="2562" width="8" style="474" customWidth="1"/>
    <col min="2563" max="2563" width="26.5703125" style="474" customWidth="1"/>
    <col min="2564" max="2570" width="11.28515625" style="474" bestFit="1" customWidth="1"/>
    <col min="2571" max="2571" width="12.28515625" style="474" customWidth="1"/>
    <col min="2572" max="2572" width="12.140625" style="474" customWidth="1"/>
    <col min="2573" max="2574" width="11" style="474" customWidth="1"/>
    <col min="2575" max="2575" width="11.28515625" style="474" bestFit="1" customWidth="1"/>
    <col min="2576" max="2816" width="9.140625" style="474"/>
    <col min="2817" max="2818" width="8" style="474" customWidth="1"/>
    <col min="2819" max="2819" width="26.5703125" style="474" customWidth="1"/>
    <col min="2820" max="2826" width="11.28515625" style="474" bestFit="1" customWidth="1"/>
    <col min="2827" max="2827" width="12.28515625" style="474" customWidth="1"/>
    <col min="2828" max="2828" width="12.140625" style="474" customWidth="1"/>
    <col min="2829" max="2830" width="11" style="474" customWidth="1"/>
    <col min="2831" max="2831" width="11.28515625" style="474" bestFit="1" customWidth="1"/>
    <col min="2832" max="3072" width="9.140625" style="474"/>
    <col min="3073" max="3074" width="8" style="474" customWidth="1"/>
    <col min="3075" max="3075" width="26.5703125" style="474" customWidth="1"/>
    <col min="3076" max="3082" width="11.28515625" style="474" bestFit="1" customWidth="1"/>
    <col min="3083" max="3083" width="12.28515625" style="474" customWidth="1"/>
    <col min="3084" max="3084" width="12.140625" style="474" customWidth="1"/>
    <col min="3085" max="3086" width="11" style="474" customWidth="1"/>
    <col min="3087" max="3087" width="11.28515625" style="474" bestFit="1" customWidth="1"/>
    <col min="3088" max="3328" width="9.140625" style="474"/>
    <col min="3329" max="3330" width="8" style="474" customWidth="1"/>
    <col min="3331" max="3331" width="26.5703125" style="474" customWidth="1"/>
    <col min="3332" max="3338" width="11.28515625" style="474" bestFit="1" customWidth="1"/>
    <col min="3339" max="3339" width="12.28515625" style="474" customWidth="1"/>
    <col min="3340" max="3340" width="12.140625" style="474" customWidth="1"/>
    <col min="3341" max="3342" width="11" style="474" customWidth="1"/>
    <col min="3343" max="3343" width="11.28515625" style="474" bestFit="1" customWidth="1"/>
    <col min="3344" max="3584" width="9.140625" style="474"/>
    <col min="3585" max="3586" width="8" style="474" customWidth="1"/>
    <col min="3587" max="3587" width="26.5703125" style="474" customWidth="1"/>
    <col min="3588" max="3594" width="11.28515625" style="474" bestFit="1" customWidth="1"/>
    <col min="3595" max="3595" width="12.28515625" style="474" customWidth="1"/>
    <col min="3596" max="3596" width="12.140625" style="474" customWidth="1"/>
    <col min="3597" max="3598" width="11" style="474" customWidth="1"/>
    <col min="3599" max="3599" width="11.28515625" style="474" bestFit="1" customWidth="1"/>
    <col min="3600" max="3840" width="9.140625" style="474"/>
    <col min="3841" max="3842" width="8" style="474" customWidth="1"/>
    <col min="3843" max="3843" width="26.5703125" style="474" customWidth="1"/>
    <col min="3844" max="3850" width="11.28515625" style="474" bestFit="1" customWidth="1"/>
    <col min="3851" max="3851" width="12.28515625" style="474" customWidth="1"/>
    <col min="3852" max="3852" width="12.140625" style="474" customWidth="1"/>
    <col min="3853" max="3854" width="11" style="474" customWidth="1"/>
    <col min="3855" max="3855" width="11.28515625" style="474" bestFit="1" customWidth="1"/>
    <col min="3856" max="4096" width="9.140625" style="474"/>
    <col min="4097" max="4098" width="8" style="474" customWidth="1"/>
    <col min="4099" max="4099" width="26.5703125" style="474" customWidth="1"/>
    <col min="4100" max="4106" width="11.28515625" style="474" bestFit="1" customWidth="1"/>
    <col min="4107" max="4107" width="12.28515625" style="474" customWidth="1"/>
    <col min="4108" max="4108" width="12.140625" style="474" customWidth="1"/>
    <col min="4109" max="4110" width="11" style="474" customWidth="1"/>
    <col min="4111" max="4111" width="11.28515625" style="474" bestFit="1" customWidth="1"/>
    <col min="4112" max="4352" width="9.140625" style="474"/>
    <col min="4353" max="4354" width="8" style="474" customWidth="1"/>
    <col min="4355" max="4355" width="26.5703125" style="474" customWidth="1"/>
    <col min="4356" max="4362" width="11.28515625" style="474" bestFit="1" customWidth="1"/>
    <col min="4363" max="4363" width="12.28515625" style="474" customWidth="1"/>
    <col min="4364" max="4364" width="12.140625" style="474" customWidth="1"/>
    <col min="4365" max="4366" width="11" style="474" customWidth="1"/>
    <col min="4367" max="4367" width="11.28515625" style="474" bestFit="1" customWidth="1"/>
    <col min="4368" max="4608" width="9.140625" style="474"/>
    <col min="4609" max="4610" width="8" style="474" customWidth="1"/>
    <col min="4611" max="4611" width="26.5703125" style="474" customWidth="1"/>
    <col min="4612" max="4618" width="11.28515625" style="474" bestFit="1" customWidth="1"/>
    <col min="4619" max="4619" width="12.28515625" style="474" customWidth="1"/>
    <col min="4620" max="4620" width="12.140625" style="474" customWidth="1"/>
    <col min="4621" max="4622" width="11" style="474" customWidth="1"/>
    <col min="4623" max="4623" width="11.28515625" style="474" bestFit="1" customWidth="1"/>
    <col min="4624" max="4864" width="9.140625" style="474"/>
    <col min="4865" max="4866" width="8" style="474" customWidth="1"/>
    <col min="4867" max="4867" width="26.5703125" style="474" customWidth="1"/>
    <col min="4868" max="4874" width="11.28515625" style="474" bestFit="1" customWidth="1"/>
    <col min="4875" max="4875" width="12.28515625" style="474" customWidth="1"/>
    <col min="4876" max="4876" width="12.140625" style="474" customWidth="1"/>
    <col min="4877" max="4878" width="11" style="474" customWidth="1"/>
    <col min="4879" max="4879" width="11.28515625" style="474" bestFit="1" customWidth="1"/>
    <col min="4880" max="5120" width="9.140625" style="474"/>
    <col min="5121" max="5122" width="8" style="474" customWidth="1"/>
    <col min="5123" max="5123" width="26.5703125" style="474" customWidth="1"/>
    <col min="5124" max="5130" width="11.28515625" style="474" bestFit="1" customWidth="1"/>
    <col min="5131" max="5131" width="12.28515625" style="474" customWidth="1"/>
    <col min="5132" max="5132" width="12.140625" style="474" customWidth="1"/>
    <col min="5133" max="5134" width="11" style="474" customWidth="1"/>
    <col min="5135" max="5135" width="11.28515625" style="474" bestFit="1" customWidth="1"/>
    <col min="5136" max="5376" width="9.140625" style="474"/>
    <col min="5377" max="5378" width="8" style="474" customWidth="1"/>
    <col min="5379" max="5379" width="26.5703125" style="474" customWidth="1"/>
    <col min="5380" max="5386" width="11.28515625" style="474" bestFit="1" customWidth="1"/>
    <col min="5387" max="5387" width="12.28515625" style="474" customWidth="1"/>
    <col min="5388" max="5388" width="12.140625" style="474" customWidth="1"/>
    <col min="5389" max="5390" width="11" style="474" customWidth="1"/>
    <col min="5391" max="5391" width="11.28515625" style="474" bestFit="1" customWidth="1"/>
    <col min="5392" max="5632" width="9.140625" style="474"/>
    <col min="5633" max="5634" width="8" style="474" customWidth="1"/>
    <col min="5635" max="5635" width="26.5703125" style="474" customWidth="1"/>
    <col min="5636" max="5642" width="11.28515625" style="474" bestFit="1" customWidth="1"/>
    <col min="5643" max="5643" width="12.28515625" style="474" customWidth="1"/>
    <col min="5644" max="5644" width="12.140625" style="474" customWidth="1"/>
    <col min="5645" max="5646" width="11" style="474" customWidth="1"/>
    <col min="5647" max="5647" width="11.28515625" style="474" bestFit="1" customWidth="1"/>
    <col min="5648" max="5888" width="9.140625" style="474"/>
    <col min="5889" max="5890" width="8" style="474" customWidth="1"/>
    <col min="5891" max="5891" width="26.5703125" style="474" customWidth="1"/>
    <col min="5892" max="5898" width="11.28515625" style="474" bestFit="1" customWidth="1"/>
    <col min="5899" max="5899" width="12.28515625" style="474" customWidth="1"/>
    <col min="5900" max="5900" width="12.140625" style="474" customWidth="1"/>
    <col min="5901" max="5902" width="11" style="474" customWidth="1"/>
    <col min="5903" max="5903" width="11.28515625" style="474" bestFit="1" customWidth="1"/>
    <col min="5904" max="6144" width="9.140625" style="474"/>
    <col min="6145" max="6146" width="8" style="474" customWidth="1"/>
    <col min="6147" max="6147" width="26.5703125" style="474" customWidth="1"/>
    <col min="6148" max="6154" width="11.28515625" style="474" bestFit="1" customWidth="1"/>
    <col min="6155" max="6155" width="12.28515625" style="474" customWidth="1"/>
    <col min="6156" max="6156" width="12.140625" style="474" customWidth="1"/>
    <col min="6157" max="6158" width="11" style="474" customWidth="1"/>
    <col min="6159" max="6159" width="11.28515625" style="474" bestFit="1" customWidth="1"/>
    <col min="6160" max="6400" width="9.140625" style="474"/>
    <col min="6401" max="6402" width="8" style="474" customWidth="1"/>
    <col min="6403" max="6403" width="26.5703125" style="474" customWidth="1"/>
    <col min="6404" max="6410" width="11.28515625" style="474" bestFit="1" customWidth="1"/>
    <col min="6411" max="6411" width="12.28515625" style="474" customWidth="1"/>
    <col min="6412" max="6412" width="12.140625" style="474" customWidth="1"/>
    <col min="6413" max="6414" width="11" style="474" customWidth="1"/>
    <col min="6415" max="6415" width="11.28515625" style="474" bestFit="1" customWidth="1"/>
    <col min="6416" max="6656" width="9.140625" style="474"/>
    <col min="6657" max="6658" width="8" style="474" customWidth="1"/>
    <col min="6659" max="6659" width="26.5703125" style="474" customWidth="1"/>
    <col min="6660" max="6666" width="11.28515625" style="474" bestFit="1" customWidth="1"/>
    <col min="6667" max="6667" width="12.28515625" style="474" customWidth="1"/>
    <col min="6668" max="6668" width="12.140625" style="474" customWidth="1"/>
    <col min="6669" max="6670" width="11" style="474" customWidth="1"/>
    <col min="6671" max="6671" width="11.28515625" style="474" bestFit="1" customWidth="1"/>
    <col min="6672" max="6912" width="9.140625" style="474"/>
    <col min="6913" max="6914" width="8" style="474" customWidth="1"/>
    <col min="6915" max="6915" width="26.5703125" style="474" customWidth="1"/>
    <col min="6916" max="6922" width="11.28515625" style="474" bestFit="1" customWidth="1"/>
    <col min="6923" max="6923" width="12.28515625" style="474" customWidth="1"/>
    <col min="6924" max="6924" width="12.140625" style="474" customWidth="1"/>
    <col min="6925" max="6926" width="11" style="474" customWidth="1"/>
    <col min="6927" max="6927" width="11.28515625" style="474" bestFit="1" customWidth="1"/>
    <col min="6928" max="7168" width="9.140625" style="474"/>
    <col min="7169" max="7170" width="8" style="474" customWidth="1"/>
    <col min="7171" max="7171" width="26.5703125" style="474" customWidth="1"/>
    <col min="7172" max="7178" width="11.28515625" style="474" bestFit="1" customWidth="1"/>
    <col min="7179" max="7179" width="12.28515625" style="474" customWidth="1"/>
    <col min="7180" max="7180" width="12.140625" style="474" customWidth="1"/>
    <col min="7181" max="7182" width="11" style="474" customWidth="1"/>
    <col min="7183" max="7183" width="11.28515625" style="474" bestFit="1" customWidth="1"/>
    <col min="7184" max="7424" width="9.140625" style="474"/>
    <col min="7425" max="7426" width="8" style="474" customWidth="1"/>
    <col min="7427" max="7427" width="26.5703125" style="474" customWidth="1"/>
    <col min="7428" max="7434" width="11.28515625" style="474" bestFit="1" customWidth="1"/>
    <col min="7435" max="7435" width="12.28515625" style="474" customWidth="1"/>
    <col min="7436" max="7436" width="12.140625" style="474" customWidth="1"/>
    <col min="7437" max="7438" width="11" style="474" customWidth="1"/>
    <col min="7439" max="7439" width="11.28515625" style="474" bestFit="1" customWidth="1"/>
    <col min="7440" max="7680" width="9.140625" style="474"/>
    <col min="7681" max="7682" width="8" style="474" customWidth="1"/>
    <col min="7683" max="7683" width="26.5703125" style="474" customWidth="1"/>
    <col min="7684" max="7690" width="11.28515625" style="474" bestFit="1" customWidth="1"/>
    <col min="7691" max="7691" width="12.28515625" style="474" customWidth="1"/>
    <col min="7692" max="7692" width="12.140625" style="474" customWidth="1"/>
    <col min="7693" max="7694" width="11" style="474" customWidth="1"/>
    <col min="7695" max="7695" width="11.28515625" style="474" bestFit="1" customWidth="1"/>
    <col min="7696" max="7936" width="9.140625" style="474"/>
    <col min="7937" max="7938" width="8" style="474" customWidth="1"/>
    <col min="7939" max="7939" width="26.5703125" style="474" customWidth="1"/>
    <col min="7940" max="7946" width="11.28515625" style="474" bestFit="1" customWidth="1"/>
    <col min="7947" max="7947" width="12.28515625" style="474" customWidth="1"/>
    <col min="7948" max="7948" width="12.140625" style="474" customWidth="1"/>
    <col min="7949" max="7950" width="11" style="474" customWidth="1"/>
    <col min="7951" max="7951" width="11.28515625" style="474" bestFit="1" customWidth="1"/>
    <col min="7952" max="8192" width="9.140625" style="474"/>
    <col min="8193" max="8194" width="8" style="474" customWidth="1"/>
    <col min="8195" max="8195" width="26.5703125" style="474" customWidth="1"/>
    <col min="8196" max="8202" width="11.28515625" style="474" bestFit="1" customWidth="1"/>
    <col min="8203" max="8203" width="12.28515625" style="474" customWidth="1"/>
    <col min="8204" max="8204" width="12.140625" style="474" customWidth="1"/>
    <col min="8205" max="8206" width="11" style="474" customWidth="1"/>
    <col min="8207" max="8207" width="11.28515625" style="474" bestFit="1" customWidth="1"/>
    <col min="8208" max="8448" width="9.140625" style="474"/>
    <col min="8449" max="8450" width="8" style="474" customWidth="1"/>
    <col min="8451" max="8451" width="26.5703125" style="474" customWidth="1"/>
    <col min="8452" max="8458" width="11.28515625" style="474" bestFit="1" customWidth="1"/>
    <col min="8459" max="8459" width="12.28515625" style="474" customWidth="1"/>
    <col min="8460" max="8460" width="12.140625" style="474" customWidth="1"/>
    <col min="8461" max="8462" width="11" style="474" customWidth="1"/>
    <col min="8463" max="8463" width="11.28515625" style="474" bestFit="1" customWidth="1"/>
    <col min="8464" max="8704" width="9.140625" style="474"/>
    <col min="8705" max="8706" width="8" style="474" customWidth="1"/>
    <col min="8707" max="8707" width="26.5703125" style="474" customWidth="1"/>
    <col min="8708" max="8714" width="11.28515625" style="474" bestFit="1" customWidth="1"/>
    <col min="8715" max="8715" width="12.28515625" style="474" customWidth="1"/>
    <col min="8716" max="8716" width="12.140625" style="474" customWidth="1"/>
    <col min="8717" max="8718" width="11" style="474" customWidth="1"/>
    <col min="8719" max="8719" width="11.28515625" style="474" bestFit="1" customWidth="1"/>
    <col min="8720" max="8960" width="9.140625" style="474"/>
    <col min="8961" max="8962" width="8" style="474" customWidth="1"/>
    <col min="8963" max="8963" width="26.5703125" style="474" customWidth="1"/>
    <col min="8964" max="8970" width="11.28515625" style="474" bestFit="1" customWidth="1"/>
    <col min="8971" max="8971" width="12.28515625" style="474" customWidth="1"/>
    <col min="8972" max="8972" width="12.140625" style="474" customWidth="1"/>
    <col min="8973" max="8974" width="11" style="474" customWidth="1"/>
    <col min="8975" max="8975" width="11.28515625" style="474" bestFit="1" customWidth="1"/>
    <col min="8976" max="9216" width="9.140625" style="474"/>
    <col min="9217" max="9218" width="8" style="474" customWidth="1"/>
    <col min="9219" max="9219" width="26.5703125" style="474" customWidth="1"/>
    <col min="9220" max="9226" width="11.28515625" style="474" bestFit="1" customWidth="1"/>
    <col min="9227" max="9227" width="12.28515625" style="474" customWidth="1"/>
    <col min="9228" max="9228" width="12.140625" style="474" customWidth="1"/>
    <col min="9229" max="9230" width="11" style="474" customWidth="1"/>
    <col min="9231" max="9231" width="11.28515625" style="474" bestFit="1" customWidth="1"/>
    <col min="9232" max="9472" width="9.140625" style="474"/>
    <col min="9473" max="9474" width="8" style="474" customWidth="1"/>
    <col min="9475" max="9475" width="26.5703125" style="474" customWidth="1"/>
    <col min="9476" max="9482" width="11.28515625" style="474" bestFit="1" customWidth="1"/>
    <col min="9483" max="9483" width="12.28515625" style="474" customWidth="1"/>
    <col min="9484" max="9484" width="12.140625" style="474" customWidth="1"/>
    <col min="9485" max="9486" width="11" style="474" customWidth="1"/>
    <col min="9487" max="9487" width="11.28515625" style="474" bestFit="1" customWidth="1"/>
    <col min="9488" max="9728" width="9.140625" style="474"/>
    <col min="9729" max="9730" width="8" style="474" customWidth="1"/>
    <col min="9731" max="9731" width="26.5703125" style="474" customWidth="1"/>
    <col min="9732" max="9738" width="11.28515625" style="474" bestFit="1" customWidth="1"/>
    <col min="9739" max="9739" width="12.28515625" style="474" customWidth="1"/>
    <col min="9740" max="9740" width="12.140625" style="474" customWidth="1"/>
    <col min="9741" max="9742" width="11" style="474" customWidth="1"/>
    <col min="9743" max="9743" width="11.28515625" style="474" bestFit="1" customWidth="1"/>
    <col min="9744" max="9984" width="9.140625" style="474"/>
    <col min="9985" max="9986" width="8" style="474" customWidth="1"/>
    <col min="9987" max="9987" width="26.5703125" style="474" customWidth="1"/>
    <col min="9988" max="9994" width="11.28515625" style="474" bestFit="1" customWidth="1"/>
    <col min="9995" max="9995" width="12.28515625" style="474" customWidth="1"/>
    <col min="9996" max="9996" width="12.140625" style="474" customWidth="1"/>
    <col min="9997" max="9998" width="11" style="474" customWidth="1"/>
    <col min="9999" max="9999" width="11.28515625" style="474" bestFit="1" customWidth="1"/>
    <col min="10000" max="10240" width="9.140625" style="474"/>
    <col min="10241" max="10242" width="8" style="474" customWidth="1"/>
    <col min="10243" max="10243" width="26.5703125" style="474" customWidth="1"/>
    <col min="10244" max="10250" width="11.28515625" style="474" bestFit="1" customWidth="1"/>
    <col min="10251" max="10251" width="12.28515625" style="474" customWidth="1"/>
    <col min="10252" max="10252" width="12.140625" style="474" customWidth="1"/>
    <col min="10253" max="10254" width="11" style="474" customWidth="1"/>
    <col min="10255" max="10255" width="11.28515625" style="474" bestFit="1" customWidth="1"/>
    <col min="10256" max="10496" width="9.140625" style="474"/>
    <col min="10497" max="10498" width="8" style="474" customWidth="1"/>
    <col min="10499" max="10499" width="26.5703125" style="474" customWidth="1"/>
    <col min="10500" max="10506" width="11.28515625" style="474" bestFit="1" customWidth="1"/>
    <col min="10507" max="10507" width="12.28515625" style="474" customWidth="1"/>
    <col min="10508" max="10508" width="12.140625" style="474" customWidth="1"/>
    <col min="10509" max="10510" width="11" style="474" customWidth="1"/>
    <col min="10511" max="10511" width="11.28515625" style="474" bestFit="1" customWidth="1"/>
    <col min="10512" max="10752" width="9.140625" style="474"/>
    <col min="10753" max="10754" width="8" style="474" customWidth="1"/>
    <col min="10755" max="10755" width="26.5703125" style="474" customWidth="1"/>
    <col min="10756" max="10762" width="11.28515625" style="474" bestFit="1" customWidth="1"/>
    <col min="10763" max="10763" width="12.28515625" style="474" customWidth="1"/>
    <col min="10764" max="10764" width="12.140625" style="474" customWidth="1"/>
    <col min="10765" max="10766" width="11" style="474" customWidth="1"/>
    <col min="10767" max="10767" width="11.28515625" style="474" bestFit="1" customWidth="1"/>
    <col min="10768" max="11008" width="9.140625" style="474"/>
    <col min="11009" max="11010" width="8" style="474" customWidth="1"/>
    <col min="11011" max="11011" width="26.5703125" style="474" customWidth="1"/>
    <col min="11012" max="11018" width="11.28515625" style="474" bestFit="1" customWidth="1"/>
    <col min="11019" max="11019" width="12.28515625" style="474" customWidth="1"/>
    <col min="11020" max="11020" width="12.140625" style="474" customWidth="1"/>
    <col min="11021" max="11022" width="11" style="474" customWidth="1"/>
    <col min="11023" max="11023" width="11.28515625" style="474" bestFit="1" customWidth="1"/>
    <col min="11024" max="11264" width="9.140625" style="474"/>
    <col min="11265" max="11266" width="8" style="474" customWidth="1"/>
    <col min="11267" max="11267" width="26.5703125" style="474" customWidth="1"/>
    <col min="11268" max="11274" width="11.28515625" style="474" bestFit="1" customWidth="1"/>
    <col min="11275" max="11275" width="12.28515625" style="474" customWidth="1"/>
    <col min="11276" max="11276" width="12.140625" style="474" customWidth="1"/>
    <col min="11277" max="11278" width="11" style="474" customWidth="1"/>
    <col min="11279" max="11279" width="11.28515625" style="474" bestFit="1" customWidth="1"/>
    <col min="11280" max="11520" width="9.140625" style="474"/>
    <col min="11521" max="11522" width="8" style="474" customWidth="1"/>
    <col min="11523" max="11523" width="26.5703125" style="474" customWidth="1"/>
    <col min="11524" max="11530" width="11.28515625" style="474" bestFit="1" customWidth="1"/>
    <col min="11531" max="11531" width="12.28515625" style="474" customWidth="1"/>
    <col min="11532" max="11532" width="12.140625" style="474" customWidth="1"/>
    <col min="11533" max="11534" width="11" style="474" customWidth="1"/>
    <col min="11535" max="11535" width="11.28515625" style="474" bestFit="1" customWidth="1"/>
    <col min="11536" max="11776" width="9.140625" style="474"/>
    <col min="11777" max="11778" width="8" style="474" customWidth="1"/>
    <col min="11779" max="11779" width="26.5703125" style="474" customWidth="1"/>
    <col min="11780" max="11786" width="11.28515625" style="474" bestFit="1" customWidth="1"/>
    <col min="11787" max="11787" width="12.28515625" style="474" customWidth="1"/>
    <col min="11788" max="11788" width="12.140625" style="474" customWidth="1"/>
    <col min="11789" max="11790" width="11" style="474" customWidth="1"/>
    <col min="11791" max="11791" width="11.28515625" style="474" bestFit="1" customWidth="1"/>
    <col min="11792" max="12032" width="9.140625" style="474"/>
    <col min="12033" max="12034" width="8" style="474" customWidth="1"/>
    <col min="12035" max="12035" width="26.5703125" style="474" customWidth="1"/>
    <col min="12036" max="12042" width="11.28515625" style="474" bestFit="1" customWidth="1"/>
    <col min="12043" max="12043" width="12.28515625" style="474" customWidth="1"/>
    <col min="12044" max="12044" width="12.140625" style="474" customWidth="1"/>
    <col min="12045" max="12046" width="11" style="474" customWidth="1"/>
    <col min="12047" max="12047" width="11.28515625" style="474" bestFit="1" customWidth="1"/>
    <col min="12048" max="12288" width="9.140625" style="474"/>
    <col min="12289" max="12290" width="8" style="474" customWidth="1"/>
    <col min="12291" max="12291" width="26.5703125" style="474" customWidth="1"/>
    <col min="12292" max="12298" width="11.28515625" style="474" bestFit="1" customWidth="1"/>
    <col min="12299" max="12299" width="12.28515625" style="474" customWidth="1"/>
    <col min="12300" max="12300" width="12.140625" style="474" customWidth="1"/>
    <col min="12301" max="12302" width="11" style="474" customWidth="1"/>
    <col min="12303" max="12303" width="11.28515625" style="474" bestFit="1" customWidth="1"/>
    <col min="12304" max="12544" width="9.140625" style="474"/>
    <col min="12545" max="12546" width="8" style="474" customWidth="1"/>
    <col min="12547" max="12547" width="26.5703125" style="474" customWidth="1"/>
    <col min="12548" max="12554" width="11.28515625" style="474" bestFit="1" customWidth="1"/>
    <col min="12555" max="12555" width="12.28515625" style="474" customWidth="1"/>
    <col min="12556" max="12556" width="12.140625" style="474" customWidth="1"/>
    <col min="12557" max="12558" width="11" style="474" customWidth="1"/>
    <col min="12559" max="12559" width="11.28515625" style="474" bestFit="1" customWidth="1"/>
    <col min="12560" max="12800" width="9.140625" style="474"/>
    <col min="12801" max="12802" width="8" style="474" customWidth="1"/>
    <col min="12803" max="12803" width="26.5703125" style="474" customWidth="1"/>
    <col min="12804" max="12810" width="11.28515625" style="474" bestFit="1" customWidth="1"/>
    <col min="12811" max="12811" width="12.28515625" style="474" customWidth="1"/>
    <col min="12812" max="12812" width="12.140625" style="474" customWidth="1"/>
    <col min="12813" max="12814" width="11" style="474" customWidth="1"/>
    <col min="12815" max="12815" width="11.28515625" style="474" bestFit="1" customWidth="1"/>
    <col min="12816" max="13056" width="9.140625" style="474"/>
    <col min="13057" max="13058" width="8" style="474" customWidth="1"/>
    <col min="13059" max="13059" width="26.5703125" style="474" customWidth="1"/>
    <col min="13060" max="13066" width="11.28515625" style="474" bestFit="1" customWidth="1"/>
    <col min="13067" max="13067" width="12.28515625" style="474" customWidth="1"/>
    <col min="13068" max="13068" width="12.140625" style="474" customWidth="1"/>
    <col min="13069" max="13070" width="11" style="474" customWidth="1"/>
    <col min="13071" max="13071" width="11.28515625" style="474" bestFit="1" customWidth="1"/>
    <col min="13072" max="13312" width="9.140625" style="474"/>
    <col min="13313" max="13314" width="8" style="474" customWidth="1"/>
    <col min="13315" max="13315" width="26.5703125" style="474" customWidth="1"/>
    <col min="13316" max="13322" width="11.28515625" style="474" bestFit="1" customWidth="1"/>
    <col min="13323" max="13323" width="12.28515625" style="474" customWidth="1"/>
    <col min="13324" max="13324" width="12.140625" style="474" customWidth="1"/>
    <col min="13325" max="13326" width="11" style="474" customWidth="1"/>
    <col min="13327" max="13327" width="11.28515625" style="474" bestFit="1" customWidth="1"/>
    <col min="13328" max="13568" width="9.140625" style="474"/>
    <col min="13569" max="13570" width="8" style="474" customWidth="1"/>
    <col min="13571" max="13571" width="26.5703125" style="474" customWidth="1"/>
    <col min="13572" max="13578" width="11.28515625" style="474" bestFit="1" customWidth="1"/>
    <col min="13579" max="13579" width="12.28515625" style="474" customWidth="1"/>
    <col min="13580" max="13580" width="12.140625" style="474" customWidth="1"/>
    <col min="13581" max="13582" width="11" style="474" customWidth="1"/>
    <col min="13583" max="13583" width="11.28515625" style="474" bestFit="1" customWidth="1"/>
    <col min="13584" max="13824" width="9.140625" style="474"/>
    <col min="13825" max="13826" width="8" style="474" customWidth="1"/>
    <col min="13827" max="13827" width="26.5703125" style="474" customWidth="1"/>
    <col min="13828" max="13834" width="11.28515625" style="474" bestFit="1" customWidth="1"/>
    <col min="13835" max="13835" width="12.28515625" style="474" customWidth="1"/>
    <col min="13836" max="13836" width="12.140625" style="474" customWidth="1"/>
    <col min="13837" max="13838" width="11" style="474" customWidth="1"/>
    <col min="13839" max="13839" width="11.28515625" style="474" bestFit="1" customWidth="1"/>
    <col min="13840" max="14080" width="9.140625" style="474"/>
    <col min="14081" max="14082" width="8" style="474" customWidth="1"/>
    <col min="14083" max="14083" width="26.5703125" style="474" customWidth="1"/>
    <col min="14084" max="14090" width="11.28515625" style="474" bestFit="1" customWidth="1"/>
    <col min="14091" max="14091" width="12.28515625" style="474" customWidth="1"/>
    <col min="14092" max="14092" width="12.140625" style="474" customWidth="1"/>
    <col min="14093" max="14094" width="11" style="474" customWidth="1"/>
    <col min="14095" max="14095" width="11.28515625" style="474" bestFit="1" customWidth="1"/>
    <col min="14096" max="14336" width="9.140625" style="474"/>
    <col min="14337" max="14338" width="8" style="474" customWidth="1"/>
    <col min="14339" max="14339" width="26.5703125" style="474" customWidth="1"/>
    <col min="14340" max="14346" width="11.28515625" style="474" bestFit="1" customWidth="1"/>
    <col min="14347" max="14347" width="12.28515625" style="474" customWidth="1"/>
    <col min="14348" max="14348" width="12.140625" style="474" customWidth="1"/>
    <col min="14349" max="14350" width="11" style="474" customWidth="1"/>
    <col min="14351" max="14351" width="11.28515625" style="474" bestFit="1" customWidth="1"/>
    <col min="14352" max="14592" width="9.140625" style="474"/>
    <col min="14593" max="14594" width="8" style="474" customWidth="1"/>
    <col min="14595" max="14595" width="26.5703125" style="474" customWidth="1"/>
    <col min="14596" max="14602" width="11.28515625" style="474" bestFit="1" customWidth="1"/>
    <col min="14603" max="14603" width="12.28515625" style="474" customWidth="1"/>
    <col min="14604" max="14604" width="12.140625" style="474" customWidth="1"/>
    <col min="14605" max="14606" width="11" style="474" customWidth="1"/>
    <col min="14607" max="14607" width="11.28515625" style="474" bestFit="1" customWidth="1"/>
    <col min="14608" max="14848" width="9.140625" style="474"/>
    <col min="14849" max="14850" width="8" style="474" customWidth="1"/>
    <col min="14851" max="14851" width="26.5703125" style="474" customWidth="1"/>
    <col min="14852" max="14858" width="11.28515625" style="474" bestFit="1" customWidth="1"/>
    <col min="14859" max="14859" width="12.28515625" style="474" customWidth="1"/>
    <col min="14860" max="14860" width="12.140625" style="474" customWidth="1"/>
    <col min="14861" max="14862" width="11" style="474" customWidth="1"/>
    <col min="14863" max="14863" width="11.28515625" style="474" bestFit="1" customWidth="1"/>
    <col min="14864" max="15104" width="9.140625" style="474"/>
    <col min="15105" max="15106" width="8" style="474" customWidth="1"/>
    <col min="15107" max="15107" width="26.5703125" style="474" customWidth="1"/>
    <col min="15108" max="15114" width="11.28515625" style="474" bestFit="1" customWidth="1"/>
    <col min="15115" max="15115" width="12.28515625" style="474" customWidth="1"/>
    <col min="15116" max="15116" width="12.140625" style="474" customWidth="1"/>
    <col min="15117" max="15118" width="11" style="474" customWidth="1"/>
    <col min="15119" max="15119" width="11.28515625" style="474" bestFit="1" customWidth="1"/>
    <col min="15120" max="15360" width="9.140625" style="474"/>
    <col min="15361" max="15362" width="8" style="474" customWidth="1"/>
    <col min="15363" max="15363" width="26.5703125" style="474" customWidth="1"/>
    <col min="15364" max="15370" width="11.28515625" style="474" bestFit="1" customWidth="1"/>
    <col min="15371" max="15371" width="12.28515625" style="474" customWidth="1"/>
    <col min="15372" max="15372" width="12.140625" style="474" customWidth="1"/>
    <col min="15373" max="15374" width="11" style="474" customWidth="1"/>
    <col min="15375" max="15375" width="11.28515625" style="474" bestFit="1" customWidth="1"/>
    <col min="15376" max="15616" width="9.140625" style="474"/>
    <col min="15617" max="15618" width="8" style="474" customWidth="1"/>
    <col min="15619" max="15619" width="26.5703125" style="474" customWidth="1"/>
    <col min="15620" max="15626" width="11.28515625" style="474" bestFit="1" customWidth="1"/>
    <col min="15627" max="15627" width="12.28515625" style="474" customWidth="1"/>
    <col min="15628" max="15628" width="12.140625" style="474" customWidth="1"/>
    <col min="15629" max="15630" width="11" style="474" customWidth="1"/>
    <col min="15631" max="15631" width="11.28515625" style="474" bestFit="1" customWidth="1"/>
    <col min="15632" max="15872" width="9.140625" style="474"/>
    <col min="15873" max="15874" width="8" style="474" customWidth="1"/>
    <col min="15875" max="15875" width="26.5703125" style="474" customWidth="1"/>
    <col min="15876" max="15882" width="11.28515625" style="474" bestFit="1" customWidth="1"/>
    <col min="15883" max="15883" width="12.28515625" style="474" customWidth="1"/>
    <col min="15884" max="15884" width="12.140625" style="474" customWidth="1"/>
    <col min="15885" max="15886" width="11" style="474" customWidth="1"/>
    <col min="15887" max="15887" width="11.28515625" style="474" bestFit="1" customWidth="1"/>
    <col min="15888" max="16128" width="9.140625" style="474"/>
    <col min="16129" max="16130" width="8" style="474" customWidth="1"/>
    <col min="16131" max="16131" width="26.5703125" style="474" customWidth="1"/>
    <col min="16132" max="16138" width="11.28515625" style="474" bestFit="1" customWidth="1"/>
    <col min="16139" max="16139" width="12.28515625" style="474" customWidth="1"/>
    <col min="16140" max="16140" width="12.140625" style="474" customWidth="1"/>
    <col min="16141" max="16142" width="11" style="474" customWidth="1"/>
    <col min="16143" max="16143" width="11.28515625" style="474" bestFit="1" customWidth="1"/>
    <col min="16144" max="16384" width="9.140625" style="474"/>
  </cols>
  <sheetData>
    <row r="1" spans="1:18">
      <c r="A1" s="472"/>
      <c r="B1" s="472"/>
      <c r="C1" s="472"/>
      <c r="D1" s="472"/>
      <c r="E1" s="472"/>
      <c r="F1" s="472"/>
      <c r="G1" s="472"/>
      <c r="H1" s="472"/>
      <c r="I1" s="472"/>
      <c r="J1" s="472"/>
      <c r="K1" s="472"/>
      <c r="M1" s="475"/>
      <c r="N1" s="1312" t="s">
        <v>316</v>
      </c>
      <c r="O1" s="1312"/>
      <c r="P1" s="472"/>
    </row>
    <row r="2" spans="1:18">
      <c r="A2" s="472"/>
      <c r="B2" s="472"/>
      <c r="C2" s="472"/>
      <c r="D2" s="472"/>
      <c r="E2" s="472"/>
      <c r="F2" s="472"/>
      <c r="G2" s="472"/>
      <c r="H2" s="472"/>
      <c r="I2" s="472"/>
      <c r="J2" s="472"/>
      <c r="K2" s="472"/>
      <c r="L2" s="473"/>
      <c r="M2" s="473"/>
      <c r="N2" s="473"/>
      <c r="O2" s="473"/>
      <c r="P2" s="472"/>
    </row>
    <row r="3" spans="1:18" ht="14.25">
      <c r="A3" s="1317" t="s">
        <v>523</v>
      </c>
      <c r="B3" s="1317"/>
      <c r="C3" s="1317"/>
      <c r="D3" s="1317"/>
      <c r="E3" s="1317"/>
      <c r="F3" s="1317"/>
      <c r="G3" s="1317"/>
      <c r="H3" s="1317"/>
      <c r="I3" s="1317"/>
      <c r="J3" s="1317"/>
      <c r="K3" s="1317"/>
      <c r="L3" s="1317"/>
      <c r="M3" s="1317"/>
      <c r="N3" s="1317"/>
      <c r="O3" s="1317"/>
      <c r="P3" s="472"/>
    </row>
    <row r="4" spans="1:18">
      <c r="A4" s="473"/>
      <c r="B4" s="473"/>
      <c r="C4" s="473"/>
      <c r="D4" s="473"/>
      <c r="E4" s="473"/>
      <c r="F4" s="473"/>
      <c r="G4" s="473"/>
      <c r="H4" s="473"/>
      <c r="I4" s="473"/>
      <c r="J4" s="473"/>
      <c r="K4" s="473"/>
      <c r="L4" s="473"/>
      <c r="M4" s="473"/>
      <c r="N4" s="473"/>
      <c r="O4" s="472"/>
      <c r="P4" s="472"/>
    </row>
    <row r="5" spans="1:18" ht="13.5" thickBot="1">
      <c r="A5" s="472"/>
      <c r="B5" s="472"/>
      <c r="C5" s="472"/>
      <c r="D5" s="472"/>
      <c r="E5" s="472"/>
      <c r="F5" s="472"/>
      <c r="G5" s="472"/>
      <c r="H5" s="472"/>
      <c r="I5" s="472"/>
      <c r="J5" s="472"/>
      <c r="K5" s="472"/>
      <c r="L5" s="1318" t="s">
        <v>37</v>
      </c>
      <c r="M5" s="1318"/>
      <c r="N5" s="1318"/>
      <c r="O5" s="1318"/>
      <c r="P5" s="472"/>
    </row>
    <row r="6" spans="1:18" ht="30" customHeight="1">
      <c r="A6" s="1319" t="s">
        <v>317</v>
      </c>
      <c r="B6" s="1321" t="s">
        <v>39</v>
      </c>
      <c r="C6" s="1322"/>
      <c r="D6" s="1325" t="s">
        <v>318</v>
      </c>
      <c r="E6" s="1325"/>
      <c r="F6" s="1325" t="s">
        <v>319</v>
      </c>
      <c r="G6" s="1325"/>
      <c r="H6" s="1325" t="s">
        <v>320</v>
      </c>
      <c r="I6" s="1325"/>
      <c r="J6" s="1325" t="s">
        <v>321</v>
      </c>
      <c r="K6" s="1325"/>
      <c r="L6" s="1325" t="s">
        <v>322</v>
      </c>
      <c r="M6" s="1325"/>
      <c r="N6" s="1325" t="s">
        <v>43</v>
      </c>
      <c r="O6" s="1326"/>
      <c r="P6" s="472"/>
    </row>
    <row r="7" spans="1:18" ht="30" customHeight="1" thickBot="1">
      <c r="A7" s="1320"/>
      <c r="B7" s="1323"/>
      <c r="C7" s="1324"/>
      <c r="D7" s="476">
        <v>40178</v>
      </c>
      <c r="E7" s="476">
        <v>40543</v>
      </c>
      <c r="F7" s="476">
        <v>40178</v>
      </c>
      <c r="G7" s="476">
        <v>40543</v>
      </c>
      <c r="H7" s="476">
        <v>40178</v>
      </c>
      <c r="I7" s="476">
        <v>40543</v>
      </c>
      <c r="J7" s="476">
        <v>40178</v>
      </c>
      <c r="K7" s="476">
        <v>40543</v>
      </c>
      <c r="L7" s="476">
        <v>40178</v>
      </c>
      <c r="M7" s="476">
        <v>40543</v>
      </c>
      <c r="N7" s="476">
        <v>40178</v>
      </c>
      <c r="O7" s="477">
        <v>40543</v>
      </c>
      <c r="P7" s="472"/>
    </row>
    <row r="8" spans="1:18" ht="12.75" customHeight="1">
      <c r="A8" s="1327" t="s">
        <v>323</v>
      </c>
      <c r="B8" s="1328"/>
      <c r="C8" s="1329"/>
      <c r="D8" s="1330"/>
      <c r="E8" s="1331"/>
      <c r="F8" s="1331"/>
      <c r="G8" s="1331"/>
      <c r="H8" s="1331"/>
      <c r="I8" s="1331"/>
      <c r="J8" s="1331"/>
      <c r="K8" s="1331"/>
      <c r="L8" s="1331"/>
      <c r="M8" s="1331"/>
      <c r="N8" s="1331"/>
      <c r="O8" s="1332"/>
      <c r="P8" s="472"/>
    </row>
    <row r="9" spans="1:18" ht="32.25" customHeight="1">
      <c r="A9" s="478">
        <v>1</v>
      </c>
      <c r="B9" s="1315" t="s">
        <v>324</v>
      </c>
      <c r="C9" s="1316"/>
      <c r="D9" s="479">
        <v>24539.967170000004</v>
      </c>
      <c r="E9" s="479">
        <v>28931.646339999999</v>
      </c>
      <c r="F9" s="479">
        <v>120.09730999999999</v>
      </c>
      <c r="G9" s="479">
        <v>0.46492</v>
      </c>
      <c r="H9" s="479">
        <v>0</v>
      </c>
      <c r="I9" s="479">
        <v>0</v>
      </c>
      <c r="J9" s="479">
        <v>0</v>
      </c>
      <c r="K9" s="479">
        <v>0</v>
      </c>
      <c r="L9" s="479">
        <v>6.117</v>
      </c>
      <c r="M9" s="479">
        <v>6.1509999999999998</v>
      </c>
      <c r="N9" s="479">
        <v>24666.181479999999</v>
      </c>
      <c r="O9" s="480">
        <v>28938.26226</v>
      </c>
      <c r="P9" s="472"/>
      <c r="R9" s="481"/>
    </row>
    <row r="10" spans="1:18" ht="26.25" customHeight="1">
      <c r="A10" s="478">
        <v>2</v>
      </c>
      <c r="B10" s="1315" t="s">
        <v>325</v>
      </c>
      <c r="C10" s="1316"/>
      <c r="D10" s="479">
        <v>32.734000000000002</v>
      </c>
      <c r="E10" s="479">
        <v>8.4600000000000009</v>
      </c>
      <c r="F10" s="479">
        <v>435.18799999999999</v>
      </c>
      <c r="G10" s="479">
        <v>109.98399999999999</v>
      </c>
      <c r="H10" s="479">
        <v>66.894999999999996</v>
      </c>
      <c r="I10" s="479">
        <v>0</v>
      </c>
      <c r="J10" s="479">
        <v>104.155</v>
      </c>
      <c r="K10" s="479">
        <v>205.696</v>
      </c>
      <c r="L10" s="479">
        <v>31.141999999999999</v>
      </c>
      <c r="M10" s="479">
        <v>0.72299999999999998</v>
      </c>
      <c r="N10" s="479">
        <v>670.11400000000003</v>
      </c>
      <c r="O10" s="480">
        <v>324.863</v>
      </c>
      <c r="P10" s="472"/>
      <c r="R10" s="481"/>
    </row>
    <row r="11" spans="1:18" ht="25.5" hidden="1" customHeight="1">
      <c r="A11" s="478"/>
      <c r="B11" s="482"/>
      <c r="C11" s="483" t="s">
        <v>326</v>
      </c>
      <c r="D11" s="479">
        <v>29.81</v>
      </c>
      <c r="E11" s="479">
        <v>0</v>
      </c>
      <c r="F11" s="479">
        <v>79.474999999999994</v>
      </c>
      <c r="G11" s="479">
        <v>99.867000000000004</v>
      </c>
      <c r="H11" s="479">
        <v>0</v>
      </c>
      <c r="I11" s="479">
        <v>0</v>
      </c>
      <c r="J11" s="479">
        <v>0</v>
      </c>
      <c r="K11" s="479">
        <v>196.541</v>
      </c>
      <c r="L11" s="479">
        <v>0</v>
      </c>
      <c r="M11" s="479">
        <v>0</v>
      </c>
      <c r="N11" s="479">
        <v>109.285</v>
      </c>
      <c r="O11" s="480">
        <v>296.40800000000002</v>
      </c>
      <c r="P11" s="472"/>
      <c r="R11" s="481"/>
    </row>
    <row r="12" spans="1:18" ht="25.5" hidden="1" customHeight="1">
      <c r="A12" s="478"/>
      <c r="B12" s="482"/>
      <c r="C12" s="484" t="s">
        <v>327</v>
      </c>
      <c r="D12" s="479">
        <v>0</v>
      </c>
      <c r="E12" s="479">
        <v>0</v>
      </c>
      <c r="F12" s="479">
        <v>355.71300000000002</v>
      </c>
      <c r="G12" s="479">
        <v>10.117000000000001</v>
      </c>
      <c r="H12" s="479">
        <v>60.168999999999997</v>
      </c>
      <c r="I12" s="479">
        <v>0</v>
      </c>
      <c r="J12" s="479">
        <v>104.155</v>
      </c>
      <c r="K12" s="479">
        <v>9.1549999999999994</v>
      </c>
      <c r="L12" s="479">
        <v>31.141999999999999</v>
      </c>
      <c r="M12" s="479">
        <v>0.72299999999999998</v>
      </c>
      <c r="N12" s="479">
        <v>551.17899999999997</v>
      </c>
      <c r="O12" s="480">
        <v>19.995000000000001</v>
      </c>
      <c r="P12" s="472"/>
      <c r="R12" s="481"/>
    </row>
    <row r="13" spans="1:18">
      <c r="A13" s="478"/>
      <c r="B13" s="482"/>
      <c r="C13" s="484" t="s">
        <v>328</v>
      </c>
      <c r="D13" s="479">
        <v>2.9239999999999999</v>
      </c>
      <c r="E13" s="479">
        <v>8.4600000000000009</v>
      </c>
      <c r="F13" s="479">
        <v>0</v>
      </c>
      <c r="G13" s="479">
        <v>0</v>
      </c>
      <c r="H13" s="479">
        <v>6.726</v>
      </c>
      <c r="I13" s="479">
        <v>0</v>
      </c>
      <c r="J13" s="479">
        <v>0</v>
      </c>
      <c r="K13" s="479">
        <v>0</v>
      </c>
      <c r="L13" s="479">
        <v>0</v>
      </c>
      <c r="M13" s="479">
        <v>0</v>
      </c>
      <c r="N13" s="479">
        <v>9.65</v>
      </c>
      <c r="O13" s="480">
        <v>8.4600000000000009</v>
      </c>
      <c r="P13" s="472"/>
      <c r="R13" s="481"/>
    </row>
    <row r="14" spans="1:18" ht="12.75" customHeight="1">
      <c r="A14" s="478">
        <v>3</v>
      </c>
      <c r="B14" s="1315" t="s">
        <v>174</v>
      </c>
      <c r="C14" s="1316"/>
      <c r="D14" s="479">
        <v>14.612</v>
      </c>
      <c r="E14" s="479">
        <v>0</v>
      </c>
      <c r="F14" s="479">
        <v>0</v>
      </c>
      <c r="G14" s="479">
        <v>0</v>
      </c>
      <c r="H14" s="479">
        <v>0</v>
      </c>
      <c r="I14" s="479">
        <v>2.597</v>
      </c>
      <c r="J14" s="479">
        <v>0</v>
      </c>
      <c r="K14" s="479">
        <v>0</v>
      </c>
      <c r="L14" s="479">
        <v>0</v>
      </c>
      <c r="M14" s="479">
        <v>0</v>
      </c>
      <c r="N14" s="479">
        <v>14.612</v>
      </c>
      <c r="O14" s="480">
        <v>2.597</v>
      </c>
      <c r="P14" s="472"/>
      <c r="R14" s="481"/>
    </row>
    <row r="15" spans="1:18" ht="26.25" customHeight="1">
      <c r="A15" s="478">
        <v>4</v>
      </c>
      <c r="B15" s="1336" t="s">
        <v>329</v>
      </c>
      <c r="C15" s="1316"/>
      <c r="D15" s="479">
        <v>0</v>
      </c>
      <c r="E15" s="479">
        <v>0</v>
      </c>
      <c r="F15" s="479">
        <v>0</v>
      </c>
      <c r="G15" s="479">
        <v>0</v>
      </c>
      <c r="H15" s="479">
        <v>0</v>
      </c>
      <c r="I15" s="479">
        <v>0</v>
      </c>
      <c r="J15" s="479">
        <v>0</v>
      </c>
      <c r="K15" s="479">
        <v>0</v>
      </c>
      <c r="L15" s="479">
        <v>0</v>
      </c>
      <c r="M15" s="479">
        <v>0</v>
      </c>
      <c r="N15" s="479">
        <v>0</v>
      </c>
      <c r="O15" s="480">
        <v>0</v>
      </c>
      <c r="P15" s="472"/>
      <c r="R15" s="481"/>
    </row>
    <row r="16" spans="1:18" ht="40.5" customHeight="1">
      <c r="A16" s="478">
        <v>5</v>
      </c>
      <c r="B16" s="1336" t="s">
        <v>330</v>
      </c>
      <c r="C16" s="1316"/>
      <c r="D16" s="479">
        <v>0</v>
      </c>
      <c r="E16" s="479">
        <v>0</v>
      </c>
      <c r="F16" s="479">
        <v>0</v>
      </c>
      <c r="G16" s="479">
        <v>0</v>
      </c>
      <c r="H16" s="479">
        <v>0</v>
      </c>
      <c r="I16" s="479">
        <v>0</v>
      </c>
      <c r="J16" s="479">
        <v>0</v>
      </c>
      <c r="K16" s="479">
        <v>0</v>
      </c>
      <c r="L16" s="479">
        <v>0</v>
      </c>
      <c r="M16" s="479">
        <v>0</v>
      </c>
      <c r="N16" s="479">
        <v>0</v>
      </c>
      <c r="O16" s="480">
        <v>0</v>
      </c>
      <c r="P16" s="472"/>
      <c r="R16" s="481"/>
    </row>
    <row r="17" spans="1:18" ht="25.5" hidden="1" customHeight="1">
      <c r="A17" s="478"/>
      <c r="B17" s="482"/>
      <c r="C17" s="483" t="s">
        <v>326</v>
      </c>
      <c r="D17" s="479">
        <v>0</v>
      </c>
      <c r="E17" s="479">
        <v>0</v>
      </c>
      <c r="F17" s="479">
        <v>0</v>
      </c>
      <c r="G17" s="479">
        <v>0</v>
      </c>
      <c r="H17" s="479">
        <v>0</v>
      </c>
      <c r="I17" s="479">
        <v>0</v>
      </c>
      <c r="J17" s="479">
        <v>0</v>
      </c>
      <c r="K17" s="479">
        <v>0</v>
      </c>
      <c r="L17" s="479">
        <v>0</v>
      </c>
      <c r="M17" s="479">
        <v>0</v>
      </c>
      <c r="N17" s="479">
        <v>0</v>
      </c>
      <c r="O17" s="480">
        <v>0</v>
      </c>
      <c r="P17" s="472"/>
      <c r="R17" s="481"/>
    </row>
    <row r="18" spans="1:18" ht="25.5" hidden="1" customHeight="1">
      <c r="A18" s="478"/>
      <c r="B18" s="482"/>
      <c r="C18" s="484" t="s">
        <v>327</v>
      </c>
      <c r="D18" s="479">
        <v>0</v>
      </c>
      <c r="E18" s="479">
        <v>0</v>
      </c>
      <c r="F18" s="479">
        <v>0</v>
      </c>
      <c r="G18" s="479">
        <v>0</v>
      </c>
      <c r="H18" s="479">
        <v>0</v>
      </c>
      <c r="I18" s="479">
        <v>0</v>
      </c>
      <c r="J18" s="479">
        <v>0</v>
      </c>
      <c r="K18" s="479">
        <v>0</v>
      </c>
      <c r="L18" s="479">
        <v>0</v>
      </c>
      <c r="M18" s="479">
        <v>0</v>
      </c>
      <c r="N18" s="479">
        <v>0</v>
      </c>
      <c r="O18" s="480">
        <v>0</v>
      </c>
      <c r="P18" s="472"/>
      <c r="R18" s="481"/>
    </row>
    <row r="19" spans="1:18" ht="12.75" hidden="1" customHeight="1">
      <c r="A19" s="478"/>
      <c r="B19" s="482"/>
      <c r="C19" s="484" t="s">
        <v>328</v>
      </c>
      <c r="D19" s="479">
        <v>0</v>
      </c>
      <c r="E19" s="479">
        <v>0</v>
      </c>
      <c r="F19" s="479">
        <v>0</v>
      </c>
      <c r="G19" s="479">
        <v>0</v>
      </c>
      <c r="H19" s="479">
        <v>0</v>
      </c>
      <c r="I19" s="479">
        <v>0</v>
      </c>
      <c r="J19" s="479">
        <v>0</v>
      </c>
      <c r="K19" s="479">
        <v>0</v>
      </c>
      <c r="L19" s="479">
        <v>0</v>
      </c>
      <c r="M19" s="479">
        <v>0</v>
      </c>
      <c r="N19" s="479">
        <v>0</v>
      </c>
      <c r="O19" s="480">
        <v>0</v>
      </c>
      <c r="P19" s="472"/>
      <c r="R19" s="481"/>
    </row>
    <row r="20" spans="1:18" ht="12.75" hidden="1" customHeight="1">
      <c r="A20" s="478"/>
      <c r="B20" s="482"/>
      <c r="C20" s="483" t="s">
        <v>140</v>
      </c>
      <c r="D20" s="479">
        <v>0</v>
      </c>
      <c r="E20" s="479">
        <v>0</v>
      </c>
      <c r="F20" s="479">
        <v>0</v>
      </c>
      <c r="G20" s="479">
        <v>0</v>
      </c>
      <c r="H20" s="479">
        <v>0</v>
      </c>
      <c r="I20" s="479">
        <v>0</v>
      </c>
      <c r="J20" s="479">
        <v>0</v>
      </c>
      <c r="K20" s="479">
        <v>0</v>
      </c>
      <c r="L20" s="479">
        <v>0</v>
      </c>
      <c r="M20" s="479">
        <v>0</v>
      </c>
      <c r="N20" s="479">
        <v>0</v>
      </c>
      <c r="O20" s="480">
        <v>0</v>
      </c>
      <c r="P20" s="472"/>
      <c r="R20" s="481"/>
    </row>
    <row r="21" spans="1:18" ht="27" customHeight="1">
      <c r="A21" s="478">
        <v>6</v>
      </c>
      <c r="B21" s="1315" t="s">
        <v>130</v>
      </c>
      <c r="C21" s="1316"/>
      <c r="D21" s="479">
        <v>549.81200000000001</v>
      </c>
      <c r="E21" s="479">
        <v>1801.5889999999999</v>
      </c>
      <c r="F21" s="479">
        <v>2494.2260000000001</v>
      </c>
      <c r="G21" s="479">
        <v>4107.0720000000001</v>
      </c>
      <c r="H21" s="479">
        <v>256.08800000000002</v>
      </c>
      <c r="I21" s="479">
        <v>181.965</v>
      </c>
      <c r="J21" s="479">
        <v>302.17419999999998</v>
      </c>
      <c r="K21" s="479">
        <v>412.26041000000004</v>
      </c>
      <c r="L21" s="479">
        <v>723.96199999999999</v>
      </c>
      <c r="M21" s="479">
        <v>645.46600000000001</v>
      </c>
      <c r="N21" s="479">
        <v>4326.2622000000001</v>
      </c>
      <c r="O21" s="480">
        <v>7148.3524100000004</v>
      </c>
      <c r="P21" s="472"/>
      <c r="R21" s="481"/>
    </row>
    <row r="22" spans="1:18" ht="25.5" hidden="1" customHeight="1">
      <c r="A22" s="478"/>
      <c r="B22" s="482"/>
      <c r="C22" s="483" t="s">
        <v>326</v>
      </c>
      <c r="D22" s="479">
        <v>549.81200000000001</v>
      </c>
      <c r="E22" s="479">
        <v>1669.624</v>
      </c>
      <c r="F22" s="479">
        <v>2494.2260000000001</v>
      </c>
      <c r="G22" s="479">
        <v>4107.0720000000001</v>
      </c>
      <c r="H22" s="479">
        <v>69.046999999999997</v>
      </c>
      <c r="I22" s="479">
        <v>50</v>
      </c>
      <c r="J22" s="479">
        <v>0</v>
      </c>
      <c r="K22" s="479">
        <v>0</v>
      </c>
      <c r="L22" s="479">
        <v>387.84500000000003</v>
      </c>
      <c r="M22" s="479">
        <v>0</v>
      </c>
      <c r="N22" s="479">
        <v>3500.93</v>
      </c>
      <c r="O22" s="480">
        <v>5826.6959999999999</v>
      </c>
      <c r="P22" s="472"/>
      <c r="R22" s="481"/>
    </row>
    <row r="23" spans="1:18" ht="18" hidden="1" customHeight="1">
      <c r="A23" s="478"/>
      <c r="B23" s="482"/>
      <c r="C23" s="484" t="s">
        <v>327</v>
      </c>
      <c r="D23" s="479">
        <v>0</v>
      </c>
      <c r="E23" s="479">
        <v>131.965</v>
      </c>
      <c r="F23" s="479">
        <v>0</v>
      </c>
      <c r="G23" s="479">
        <v>0</v>
      </c>
      <c r="H23" s="479">
        <v>187.041</v>
      </c>
      <c r="I23" s="479">
        <v>131.965</v>
      </c>
      <c r="J23" s="479">
        <v>302.17419999999998</v>
      </c>
      <c r="K23" s="479">
        <v>412.26041000000004</v>
      </c>
      <c r="L23" s="479">
        <v>336.11700000000002</v>
      </c>
      <c r="M23" s="479">
        <v>645.46600000000001</v>
      </c>
      <c r="N23" s="479">
        <v>825.33219999999994</v>
      </c>
      <c r="O23" s="480">
        <v>1321.6564100000001</v>
      </c>
      <c r="P23" s="472"/>
      <c r="R23" s="481"/>
    </row>
    <row r="24" spans="1:18" ht="27" customHeight="1">
      <c r="A24" s="478">
        <v>7</v>
      </c>
      <c r="B24" s="1315" t="s">
        <v>331</v>
      </c>
      <c r="C24" s="1316"/>
      <c r="D24" s="479">
        <v>3433.6961499999998</v>
      </c>
      <c r="E24" s="479">
        <v>6899.7061899999999</v>
      </c>
      <c r="F24" s="479">
        <v>9770.9755999999998</v>
      </c>
      <c r="G24" s="479">
        <v>13538.540349999999</v>
      </c>
      <c r="H24" s="479">
        <v>2991.5590000000002</v>
      </c>
      <c r="I24" s="479">
        <v>6177.8440000000001</v>
      </c>
      <c r="J24" s="479">
        <v>4425.2550000000001</v>
      </c>
      <c r="K24" s="479">
        <v>7556.8050000000003</v>
      </c>
      <c r="L24" s="479">
        <v>63.973999999999997</v>
      </c>
      <c r="M24" s="479">
        <v>348.80399999999997</v>
      </c>
      <c r="N24" s="479">
        <v>20685.459750000002</v>
      </c>
      <c r="O24" s="480">
        <v>34521.699540000001</v>
      </c>
      <c r="P24" s="472"/>
      <c r="R24" s="481"/>
    </row>
    <row r="25" spans="1:18" ht="25.5" hidden="1" customHeight="1">
      <c r="A25" s="478"/>
      <c r="B25" s="482"/>
      <c r="C25" s="483" t="s">
        <v>326</v>
      </c>
      <c r="D25" s="479">
        <v>3382.1812199999999</v>
      </c>
      <c r="E25" s="479">
        <v>6824.2198200000003</v>
      </c>
      <c r="F25" s="479">
        <v>9770.9755999999998</v>
      </c>
      <c r="G25" s="479">
        <v>13538.540349999999</v>
      </c>
      <c r="H25" s="479">
        <v>2991.5590000000002</v>
      </c>
      <c r="I25" s="479">
        <v>6177.8440000000001</v>
      </c>
      <c r="J25" s="479">
        <v>4112.9380000000001</v>
      </c>
      <c r="K25" s="479">
        <v>7431.027</v>
      </c>
      <c r="L25" s="479">
        <v>22.28</v>
      </c>
      <c r="M25" s="479">
        <v>0.151</v>
      </c>
      <c r="N25" s="479">
        <v>20279.933820000002</v>
      </c>
      <c r="O25" s="480">
        <v>33971.782169999999</v>
      </c>
      <c r="P25" s="472"/>
      <c r="R25" s="481"/>
    </row>
    <row r="26" spans="1:18" ht="25.5" hidden="1" customHeight="1">
      <c r="A26" s="478"/>
      <c r="B26" s="482"/>
      <c r="C26" s="484" t="s">
        <v>327</v>
      </c>
      <c r="D26" s="479">
        <v>6.0000000000000001E-3</v>
      </c>
      <c r="E26" s="479">
        <v>6.0000000000000001E-3</v>
      </c>
      <c r="F26" s="479">
        <v>0</v>
      </c>
      <c r="G26" s="479">
        <v>0</v>
      </c>
      <c r="H26" s="479">
        <v>0</v>
      </c>
      <c r="I26" s="479">
        <v>0</v>
      </c>
      <c r="J26" s="479">
        <v>312.31700000000001</v>
      </c>
      <c r="K26" s="479">
        <v>125.77800000000001</v>
      </c>
      <c r="L26" s="479">
        <v>32.357999999999997</v>
      </c>
      <c r="M26" s="479">
        <v>339.31700000000001</v>
      </c>
      <c r="N26" s="479">
        <v>344.68099999999998</v>
      </c>
      <c r="O26" s="480">
        <v>465.101</v>
      </c>
      <c r="P26" s="472"/>
      <c r="R26" s="481"/>
    </row>
    <row r="27" spans="1:18" ht="12.75" hidden="1" customHeight="1">
      <c r="A27" s="478"/>
      <c r="B27" s="482"/>
      <c r="C27" s="484" t="s">
        <v>328</v>
      </c>
      <c r="D27" s="479">
        <v>51.508929999999999</v>
      </c>
      <c r="E27" s="479">
        <v>75.480369999999994</v>
      </c>
      <c r="F27" s="479">
        <v>0</v>
      </c>
      <c r="G27" s="479">
        <v>0</v>
      </c>
      <c r="H27" s="479">
        <v>0</v>
      </c>
      <c r="I27" s="479">
        <v>0</v>
      </c>
      <c r="J27" s="479">
        <v>0</v>
      </c>
      <c r="K27" s="479">
        <v>0</v>
      </c>
      <c r="L27" s="479">
        <v>9.3360000000000003</v>
      </c>
      <c r="M27" s="479">
        <v>9.3360000000000003</v>
      </c>
      <c r="N27" s="479">
        <v>60.844929999999998</v>
      </c>
      <c r="O27" s="480">
        <v>84.816369999999992</v>
      </c>
      <c r="P27" s="472"/>
      <c r="R27" s="481"/>
    </row>
    <row r="28" spans="1:18" ht="12.75" hidden="1" customHeight="1">
      <c r="A28" s="478"/>
      <c r="B28" s="482"/>
      <c r="C28" s="484" t="s">
        <v>332</v>
      </c>
      <c r="D28" s="479">
        <v>0</v>
      </c>
      <c r="E28" s="479">
        <v>0</v>
      </c>
      <c r="F28" s="479">
        <v>0</v>
      </c>
      <c r="G28" s="479">
        <v>0</v>
      </c>
      <c r="H28" s="479">
        <v>0</v>
      </c>
      <c r="I28" s="479">
        <v>0</v>
      </c>
      <c r="J28" s="479">
        <v>0</v>
      </c>
      <c r="K28" s="479">
        <v>0</v>
      </c>
      <c r="L28" s="479">
        <v>0</v>
      </c>
      <c r="M28" s="479">
        <v>0</v>
      </c>
      <c r="N28" s="479">
        <v>0</v>
      </c>
      <c r="O28" s="480">
        <v>0</v>
      </c>
      <c r="P28" s="472"/>
      <c r="R28" s="481"/>
    </row>
    <row r="29" spans="1:18" ht="12.75" customHeight="1">
      <c r="A29" s="478">
        <v>8</v>
      </c>
      <c r="B29" s="1336" t="s">
        <v>333</v>
      </c>
      <c r="C29" s="1316"/>
      <c r="D29" s="479">
        <v>17610.776879999998</v>
      </c>
      <c r="E29" s="479">
        <v>21256.235919999999</v>
      </c>
      <c r="F29" s="479">
        <v>14941.44794</v>
      </c>
      <c r="G29" s="479">
        <v>12050.802470000001</v>
      </c>
      <c r="H29" s="479">
        <v>17067.30816</v>
      </c>
      <c r="I29" s="479">
        <v>16248.255249999998</v>
      </c>
      <c r="J29" s="479">
        <v>18596.064140000006</v>
      </c>
      <c r="K29" s="479">
        <v>19114.43129</v>
      </c>
      <c r="L29" s="479">
        <v>32350.611400000002</v>
      </c>
      <c r="M29" s="479">
        <v>35755.292299999994</v>
      </c>
      <c r="N29" s="479">
        <v>100566.20852</v>
      </c>
      <c r="O29" s="480">
        <v>104425.01722999998</v>
      </c>
      <c r="P29" s="472"/>
      <c r="R29" s="481"/>
    </row>
    <row r="30" spans="1:18" ht="12.75" hidden="1" customHeight="1">
      <c r="A30" s="478"/>
      <c r="B30" s="482"/>
      <c r="C30" s="483" t="s">
        <v>334</v>
      </c>
      <c r="D30" s="479">
        <v>11738.941000000001</v>
      </c>
      <c r="E30" s="479">
        <v>18241.728600000002</v>
      </c>
      <c r="F30" s="479">
        <v>7707.1163499999993</v>
      </c>
      <c r="G30" s="479">
        <v>5010.299</v>
      </c>
      <c r="H30" s="479">
        <v>1818.3910000000001</v>
      </c>
      <c r="I30" s="479">
        <v>348.26900000000001</v>
      </c>
      <c r="J30" s="479">
        <v>144.44300000000001</v>
      </c>
      <c r="K30" s="479">
        <v>148.59</v>
      </c>
      <c r="L30" s="479">
        <v>92.37</v>
      </c>
      <c r="M30" s="479">
        <v>707.91800000000001</v>
      </c>
      <c r="N30" s="479">
        <v>21501.261350000001</v>
      </c>
      <c r="O30" s="480">
        <v>24456.804600000003</v>
      </c>
      <c r="P30" s="472"/>
      <c r="R30" s="481"/>
    </row>
    <row r="31" spans="1:18" ht="12.75" hidden="1" customHeight="1">
      <c r="A31" s="478"/>
      <c r="B31" s="482"/>
      <c r="C31" s="484" t="s">
        <v>136</v>
      </c>
      <c r="D31" s="479">
        <v>56.388220000000004</v>
      </c>
      <c r="E31" s="479">
        <v>4.774</v>
      </c>
      <c r="F31" s="479">
        <v>0</v>
      </c>
      <c r="G31" s="479">
        <v>0</v>
      </c>
      <c r="H31" s="479">
        <v>0</v>
      </c>
      <c r="I31" s="479">
        <v>0</v>
      </c>
      <c r="J31" s="479">
        <v>0</v>
      </c>
      <c r="K31" s="479">
        <v>0</v>
      </c>
      <c r="L31" s="479">
        <v>0</v>
      </c>
      <c r="M31" s="479">
        <v>0</v>
      </c>
      <c r="N31" s="479">
        <v>56.388220000000004</v>
      </c>
      <c r="O31" s="480">
        <v>4.774</v>
      </c>
      <c r="P31" s="472"/>
      <c r="R31" s="481"/>
    </row>
    <row r="32" spans="1:18" ht="12.75" hidden="1" customHeight="1">
      <c r="A32" s="478"/>
      <c r="B32" s="482"/>
      <c r="C32" s="483" t="s">
        <v>138</v>
      </c>
      <c r="D32" s="479">
        <v>0</v>
      </c>
      <c r="E32" s="479">
        <v>0</v>
      </c>
      <c r="F32" s="479">
        <v>0</v>
      </c>
      <c r="G32" s="479">
        <v>0</v>
      </c>
      <c r="H32" s="479">
        <v>0</v>
      </c>
      <c r="I32" s="479">
        <v>0</v>
      </c>
      <c r="J32" s="479">
        <v>0</v>
      </c>
      <c r="K32" s="479">
        <v>0</v>
      </c>
      <c r="L32" s="479">
        <v>0</v>
      </c>
      <c r="M32" s="479">
        <v>42.226289999999999</v>
      </c>
      <c r="N32" s="479">
        <v>0</v>
      </c>
      <c r="O32" s="480">
        <v>42.226289999999999</v>
      </c>
      <c r="P32" s="472"/>
      <c r="R32" s="481"/>
    </row>
    <row r="33" spans="1:18" ht="12.75" hidden="1" customHeight="1">
      <c r="A33" s="478"/>
      <c r="B33" s="482"/>
      <c r="C33" s="483" t="s">
        <v>140</v>
      </c>
      <c r="D33" s="479">
        <v>5810.7050899999995</v>
      </c>
      <c r="E33" s="479">
        <v>3001.7953199999997</v>
      </c>
      <c r="F33" s="479">
        <v>7204.578590000001</v>
      </c>
      <c r="G33" s="479">
        <v>6976.7394699999995</v>
      </c>
      <c r="H33" s="479">
        <v>15204.89716</v>
      </c>
      <c r="I33" s="479">
        <v>15868.786249999997</v>
      </c>
      <c r="J33" s="479">
        <v>18420.382140000005</v>
      </c>
      <c r="K33" s="479">
        <v>18949.861290000001</v>
      </c>
      <c r="L33" s="479">
        <v>32228.370110000003</v>
      </c>
      <c r="M33" s="479">
        <v>34984.004009999997</v>
      </c>
      <c r="N33" s="479">
        <v>78868.933090000006</v>
      </c>
      <c r="O33" s="480">
        <v>79781.18634</v>
      </c>
      <c r="P33" s="472"/>
      <c r="R33" s="481"/>
    </row>
    <row r="34" spans="1:18" ht="12.75" hidden="1" customHeight="1">
      <c r="A34" s="478"/>
      <c r="B34" s="482"/>
      <c r="C34" s="484" t="s">
        <v>142</v>
      </c>
      <c r="D34" s="479">
        <v>4.7425699999999997</v>
      </c>
      <c r="E34" s="479">
        <v>7.9379999999999997</v>
      </c>
      <c r="F34" s="479">
        <v>29.753</v>
      </c>
      <c r="G34" s="479">
        <v>63.764000000000003</v>
      </c>
      <c r="H34" s="479">
        <v>44.02</v>
      </c>
      <c r="I34" s="479">
        <v>31.2</v>
      </c>
      <c r="J34" s="479">
        <v>31.239000000000001</v>
      </c>
      <c r="K34" s="479">
        <v>15.98</v>
      </c>
      <c r="L34" s="479">
        <v>29.871290000000002</v>
      </c>
      <c r="M34" s="479">
        <v>21.143999999999998</v>
      </c>
      <c r="N34" s="479">
        <v>139.62585999999999</v>
      </c>
      <c r="O34" s="480">
        <v>140.02600000000001</v>
      </c>
      <c r="P34" s="472"/>
      <c r="R34" s="481"/>
    </row>
    <row r="35" spans="1:18" ht="12.75" customHeight="1">
      <c r="A35" s="478">
        <v>9</v>
      </c>
      <c r="B35" s="1315" t="s">
        <v>335</v>
      </c>
      <c r="C35" s="1316"/>
      <c r="D35" s="479">
        <v>746.36322999999993</v>
      </c>
      <c r="E35" s="479">
        <v>788.16896999999994</v>
      </c>
      <c r="F35" s="479">
        <v>446.12726000000004</v>
      </c>
      <c r="G35" s="479">
        <v>351.67815000000002</v>
      </c>
      <c r="H35" s="479">
        <v>85.754519999999999</v>
      </c>
      <c r="I35" s="479">
        <v>47.558</v>
      </c>
      <c r="J35" s="479">
        <v>43.348239999999997</v>
      </c>
      <c r="K35" s="479">
        <v>30.03079</v>
      </c>
      <c r="L35" s="479">
        <v>366.04912000000002</v>
      </c>
      <c r="M35" s="479">
        <v>378.52918</v>
      </c>
      <c r="N35" s="479">
        <v>1687.64237</v>
      </c>
      <c r="O35" s="480">
        <v>1595.9650899999999</v>
      </c>
      <c r="P35" s="472"/>
      <c r="R35" s="481"/>
    </row>
    <row r="36" spans="1:18" ht="26.25" customHeight="1">
      <c r="A36" s="478">
        <v>10</v>
      </c>
      <c r="B36" s="1336" t="s">
        <v>336</v>
      </c>
      <c r="C36" s="1316"/>
      <c r="D36" s="479">
        <v>107.15647</v>
      </c>
      <c r="E36" s="479">
        <v>92.21105</v>
      </c>
      <c r="F36" s="479">
        <v>13.5625</v>
      </c>
      <c r="G36" s="479">
        <v>26.47925</v>
      </c>
      <c r="H36" s="479">
        <v>0</v>
      </c>
      <c r="I36" s="479">
        <v>3.2069999999999999</v>
      </c>
      <c r="J36" s="479">
        <v>2.806</v>
      </c>
      <c r="K36" s="479">
        <v>0</v>
      </c>
      <c r="L36" s="479">
        <v>0</v>
      </c>
      <c r="M36" s="479">
        <v>0</v>
      </c>
      <c r="N36" s="479">
        <v>123.52497</v>
      </c>
      <c r="O36" s="480">
        <v>121.8973</v>
      </c>
      <c r="P36" s="472"/>
      <c r="R36" s="481"/>
    </row>
    <row r="37" spans="1:18" ht="12.75" customHeight="1">
      <c r="A37" s="478">
        <v>11</v>
      </c>
      <c r="B37" s="1315" t="s">
        <v>337</v>
      </c>
      <c r="C37" s="1316"/>
      <c r="D37" s="479">
        <v>1104.6231099999998</v>
      </c>
      <c r="E37" s="479">
        <v>1404.8415899999998</v>
      </c>
      <c r="F37" s="479">
        <v>189.46053000000001</v>
      </c>
      <c r="G37" s="479">
        <v>126.69583999999999</v>
      </c>
      <c r="H37" s="479">
        <v>68.077659999999995</v>
      </c>
      <c r="I37" s="479">
        <v>63.020510000000002</v>
      </c>
      <c r="J37" s="479">
        <v>48.302369999999996</v>
      </c>
      <c r="K37" s="479">
        <v>22.148419999999998</v>
      </c>
      <c r="L37" s="479">
        <v>24.009970000000003</v>
      </c>
      <c r="M37" s="479">
        <v>28.280239999999999</v>
      </c>
      <c r="N37" s="479">
        <v>1434.4736400000002</v>
      </c>
      <c r="O37" s="480">
        <v>1644.9866000000002</v>
      </c>
      <c r="P37" s="472"/>
      <c r="R37" s="481"/>
    </row>
    <row r="38" spans="1:18" ht="33" customHeight="1" thickBot="1">
      <c r="A38" s="485">
        <v>12</v>
      </c>
      <c r="B38" s="1337" t="s">
        <v>338</v>
      </c>
      <c r="C38" s="1338"/>
      <c r="D38" s="486">
        <v>48139.741009999998</v>
      </c>
      <c r="E38" s="486">
        <v>61182.859060000003</v>
      </c>
      <c r="F38" s="486">
        <v>28411.085140000003</v>
      </c>
      <c r="G38" s="486">
        <v>30311.716980000005</v>
      </c>
      <c r="H38" s="486">
        <v>20535.682339999999</v>
      </c>
      <c r="I38" s="486">
        <v>22724.446760000003</v>
      </c>
      <c r="J38" s="486">
        <v>23522.104950000004</v>
      </c>
      <c r="K38" s="486">
        <v>27341.371910000002</v>
      </c>
      <c r="L38" s="486">
        <v>33565.865490000004</v>
      </c>
      <c r="M38" s="486">
        <v>37163.245719999999</v>
      </c>
      <c r="N38" s="486">
        <v>154174.47892999998</v>
      </c>
      <c r="O38" s="487">
        <v>178723.64043</v>
      </c>
      <c r="P38" s="472"/>
      <c r="R38" s="481"/>
    </row>
    <row r="39" spans="1:18" ht="12.75" customHeight="1">
      <c r="A39" s="1327" t="s">
        <v>339</v>
      </c>
      <c r="B39" s="1328"/>
      <c r="C39" s="1329"/>
      <c r="D39" s="1333"/>
      <c r="E39" s="1334"/>
      <c r="F39" s="1334"/>
      <c r="G39" s="1334"/>
      <c r="H39" s="1334"/>
      <c r="I39" s="1334"/>
      <c r="J39" s="1334"/>
      <c r="K39" s="1334"/>
      <c r="L39" s="1334"/>
      <c r="M39" s="1334"/>
      <c r="N39" s="1334"/>
      <c r="O39" s="1335"/>
      <c r="P39" s="472"/>
      <c r="R39" s="481"/>
    </row>
    <row r="40" spans="1:18" ht="12.75" customHeight="1">
      <c r="A40" s="478">
        <v>13</v>
      </c>
      <c r="B40" s="1315" t="s">
        <v>340</v>
      </c>
      <c r="C40" s="1316"/>
      <c r="D40" s="479">
        <v>56803.172159999995</v>
      </c>
      <c r="E40" s="479">
        <v>64017.118109999996</v>
      </c>
      <c r="F40" s="479">
        <v>0</v>
      </c>
      <c r="G40" s="479">
        <v>0</v>
      </c>
      <c r="H40" s="479">
        <v>0</v>
      </c>
      <c r="I40" s="479">
        <v>0</v>
      </c>
      <c r="J40" s="479">
        <v>0</v>
      </c>
      <c r="K40" s="479">
        <v>0</v>
      </c>
      <c r="L40" s="479">
        <v>0</v>
      </c>
      <c r="M40" s="479">
        <v>0</v>
      </c>
      <c r="N40" s="479">
        <v>56803.172159999995</v>
      </c>
      <c r="O40" s="480">
        <v>64017.118109999996</v>
      </c>
      <c r="P40" s="472"/>
      <c r="R40" s="481"/>
    </row>
    <row r="41" spans="1:18" ht="25.5" customHeight="1">
      <c r="A41" s="478">
        <v>14</v>
      </c>
      <c r="B41" s="1336" t="s">
        <v>173</v>
      </c>
      <c r="C41" s="1316"/>
      <c r="D41" s="479">
        <v>0</v>
      </c>
      <c r="E41" s="479">
        <v>0</v>
      </c>
      <c r="F41" s="479">
        <v>0</v>
      </c>
      <c r="G41" s="479">
        <v>0</v>
      </c>
      <c r="H41" s="479">
        <v>0</v>
      </c>
      <c r="I41" s="479">
        <v>0</v>
      </c>
      <c r="J41" s="479">
        <v>0</v>
      </c>
      <c r="K41" s="479">
        <v>0</v>
      </c>
      <c r="L41" s="479">
        <v>0</v>
      </c>
      <c r="M41" s="479">
        <v>0</v>
      </c>
      <c r="N41" s="479">
        <v>0</v>
      </c>
      <c r="O41" s="480">
        <v>0</v>
      </c>
      <c r="P41" s="472"/>
      <c r="R41" s="481"/>
    </row>
    <row r="42" spans="1:18" ht="25.5" hidden="1" customHeight="1">
      <c r="A42" s="478"/>
      <c r="B42" s="482"/>
      <c r="C42" s="483" t="s">
        <v>326</v>
      </c>
      <c r="D42" s="479">
        <v>0</v>
      </c>
      <c r="E42" s="479">
        <v>0</v>
      </c>
      <c r="F42" s="479">
        <v>0</v>
      </c>
      <c r="G42" s="479">
        <v>0</v>
      </c>
      <c r="H42" s="479">
        <v>0</v>
      </c>
      <c r="I42" s="479">
        <v>0</v>
      </c>
      <c r="J42" s="479">
        <v>0</v>
      </c>
      <c r="K42" s="479">
        <v>0</v>
      </c>
      <c r="L42" s="479">
        <v>0</v>
      </c>
      <c r="M42" s="479">
        <v>0</v>
      </c>
      <c r="N42" s="479">
        <v>0</v>
      </c>
      <c r="O42" s="480">
        <v>0</v>
      </c>
      <c r="P42" s="472"/>
      <c r="R42" s="481"/>
    </row>
    <row r="43" spans="1:18" ht="25.5" hidden="1" customHeight="1">
      <c r="A43" s="478"/>
      <c r="B43" s="482"/>
      <c r="C43" s="484" t="s">
        <v>327</v>
      </c>
      <c r="D43" s="479">
        <v>0</v>
      </c>
      <c r="E43" s="479">
        <v>0</v>
      </c>
      <c r="F43" s="479">
        <v>0</v>
      </c>
      <c r="G43" s="479">
        <v>0</v>
      </c>
      <c r="H43" s="479">
        <v>0</v>
      </c>
      <c r="I43" s="479">
        <v>0</v>
      </c>
      <c r="J43" s="479">
        <v>0</v>
      </c>
      <c r="K43" s="479">
        <v>0</v>
      </c>
      <c r="L43" s="479">
        <v>0</v>
      </c>
      <c r="M43" s="479">
        <v>0</v>
      </c>
      <c r="N43" s="479">
        <v>0</v>
      </c>
      <c r="O43" s="480">
        <v>0</v>
      </c>
      <c r="P43" s="472"/>
      <c r="R43" s="481"/>
    </row>
    <row r="44" spans="1:18" ht="12.75" hidden="1" customHeight="1">
      <c r="A44" s="478"/>
      <c r="B44" s="482"/>
      <c r="C44" s="484" t="s">
        <v>328</v>
      </c>
      <c r="D44" s="479">
        <v>0</v>
      </c>
      <c r="E44" s="479">
        <v>0</v>
      </c>
      <c r="F44" s="479">
        <v>0</v>
      </c>
      <c r="G44" s="479">
        <v>0</v>
      </c>
      <c r="H44" s="479">
        <v>0</v>
      </c>
      <c r="I44" s="479">
        <v>0</v>
      </c>
      <c r="J44" s="479">
        <v>0</v>
      </c>
      <c r="K44" s="479">
        <v>0</v>
      </c>
      <c r="L44" s="479">
        <v>0</v>
      </c>
      <c r="M44" s="479">
        <v>0</v>
      </c>
      <c r="N44" s="479">
        <v>0</v>
      </c>
      <c r="O44" s="480">
        <v>0</v>
      </c>
      <c r="P44" s="472"/>
      <c r="R44" s="481"/>
    </row>
    <row r="45" spans="1:18" ht="12.75" hidden="1" customHeight="1">
      <c r="A45" s="478"/>
      <c r="B45" s="482"/>
      <c r="C45" s="484" t="s">
        <v>136</v>
      </c>
      <c r="D45" s="479">
        <v>0</v>
      </c>
      <c r="E45" s="479">
        <v>0</v>
      </c>
      <c r="F45" s="479">
        <v>0</v>
      </c>
      <c r="G45" s="479">
        <v>0</v>
      </c>
      <c r="H45" s="479">
        <v>0</v>
      </c>
      <c r="I45" s="479">
        <v>0</v>
      </c>
      <c r="J45" s="479">
        <v>0</v>
      </c>
      <c r="K45" s="479">
        <v>0</v>
      </c>
      <c r="L45" s="479">
        <v>0</v>
      </c>
      <c r="M45" s="479">
        <v>0</v>
      </c>
      <c r="N45" s="479">
        <v>0</v>
      </c>
      <c r="O45" s="480">
        <v>0</v>
      </c>
      <c r="P45" s="472"/>
      <c r="R45" s="481"/>
    </row>
    <row r="46" spans="1:18" ht="12.75" hidden="1" customHeight="1">
      <c r="A46" s="478"/>
      <c r="B46" s="482"/>
      <c r="C46" s="483" t="s">
        <v>341</v>
      </c>
      <c r="D46" s="479">
        <v>0</v>
      </c>
      <c r="E46" s="479">
        <v>0</v>
      </c>
      <c r="F46" s="479">
        <v>0</v>
      </c>
      <c r="G46" s="479">
        <v>0</v>
      </c>
      <c r="H46" s="479">
        <v>0</v>
      </c>
      <c r="I46" s="479">
        <v>0</v>
      </c>
      <c r="J46" s="479">
        <v>0</v>
      </c>
      <c r="K46" s="479">
        <v>0</v>
      </c>
      <c r="L46" s="479">
        <v>0</v>
      </c>
      <c r="M46" s="479">
        <v>0</v>
      </c>
      <c r="N46" s="479">
        <v>0</v>
      </c>
      <c r="O46" s="480">
        <v>0</v>
      </c>
      <c r="P46" s="472"/>
      <c r="R46" s="481"/>
    </row>
    <row r="47" spans="1:18" ht="12.75" hidden="1" customHeight="1">
      <c r="A47" s="478"/>
      <c r="B47" s="482"/>
      <c r="C47" s="484" t="s">
        <v>342</v>
      </c>
      <c r="D47" s="479">
        <v>0</v>
      </c>
      <c r="E47" s="479">
        <v>0</v>
      </c>
      <c r="F47" s="479">
        <v>0</v>
      </c>
      <c r="G47" s="479">
        <v>0</v>
      </c>
      <c r="H47" s="479">
        <v>0</v>
      </c>
      <c r="I47" s="479">
        <v>0</v>
      </c>
      <c r="J47" s="479">
        <v>0</v>
      </c>
      <c r="K47" s="479">
        <v>0</v>
      </c>
      <c r="L47" s="479">
        <v>0</v>
      </c>
      <c r="M47" s="479">
        <v>0</v>
      </c>
      <c r="N47" s="479">
        <v>0</v>
      </c>
      <c r="O47" s="480">
        <v>0</v>
      </c>
      <c r="P47" s="472"/>
      <c r="R47" s="481"/>
    </row>
    <row r="48" spans="1:18" ht="12.75" customHeight="1">
      <c r="A48" s="478">
        <v>15</v>
      </c>
      <c r="B48" s="1315" t="s">
        <v>174</v>
      </c>
      <c r="C48" s="1316"/>
      <c r="D48" s="479">
        <v>0</v>
      </c>
      <c r="E48" s="479">
        <v>0</v>
      </c>
      <c r="F48" s="479">
        <v>0</v>
      </c>
      <c r="G48" s="479">
        <v>0</v>
      </c>
      <c r="H48" s="479">
        <v>0</v>
      </c>
      <c r="I48" s="479">
        <v>0.90400000000000003</v>
      </c>
      <c r="J48" s="479">
        <v>0.26300000000000001</v>
      </c>
      <c r="K48" s="479">
        <v>0</v>
      </c>
      <c r="L48" s="479">
        <v>0</v>
      </c>
      <c r="M48" s="479">
        <v>0</v>
      </c>
      <c r="N48" s="479">
        <v>0.26300000000000001</v>
      </c>
      <c r="O48" s="480">
        <v>0.90400000000000003</v>
      </c>
      <c r="P48" s="472"/>
      <c r="R48" s="481"/>
    </row>
    <row r="49" spans="1:18" ht="27" customHeight="1">
      <c r="A49" s="478">
        <v>16</v>
      </c>
      <c r="B49" s="1336" t="s">
        <v>343</v>
      </c>
      <c r="C49" s="1316"/>
      <c r="D49" s="479">
        <v>0</v>
      </c>
      <c r="E49" s="479">
        <v>7.0000000000000001E-3</v>
      </c>
      <c r="F49" s="479">
        <v>0</v>
      </c>
      <c r="G49" s="479">
        <v>0</v>
      </c>
      <c r="H49" s="479">
        <v>0</v>
      </c>
      <c r="I49" s="479">
        <v>0</v>
      </c>
      <c r="J49" s="479">
        <v>0</v>
      </c>
      <c r="K49" s="479">
        <v>0</v>
      </c>
      <c r="L49" s="479">
        <v>0</v>
      </c>
      <c r="M49" s="479">
        <v>0</v>
      </c>
      <c r="N49" s="479">
        <v>0</v>
      </c>
      <c r="O49" s="480">
        <v>7.0000000000000001E-3</v>
      </c>
      <c r="P49" s="472"/>
      <c r="R49" s="481"/>
    </row>
    <row r="50" spans="1:18" ht="12.75" customHeight="1">
      <c r="A50" s="478">
        <v>17</v>
      </c>
      <c r="B50" s="1315" t="s">
        <v>344</v>
      </c>
      <c r="C50" s="1316"/>
      <c r="D50" s="479">
        <v>20820.472080000003</v>
      </c>
      <c r="E50" s="479">
        <v>21170.802789999998</v>
      </c>
      <c r="F50" s="479">
        <v>22429.769969999998</v>
      </c>
      <c r="G50" s="479">
        <v>21089.03962</v>
      </c>
      <c r="H50" s="479">
        <v>34647.806909999999</v>
      </c>
      <c r="I50" s="479">
        <v>36179.977569999995</v>
      </c>
      <c r="J50" s="479">
        <v>20670.648499999999</v>
      </c>
      <c r="K50" s="479">
        <v>24397.9149</v>
      </c>
      <c r="L50" s="479">
        <v>34276.842159999993</v>
      </c>
      <c r="M50" s="479">
        <v>43686.647870000001</v>
      </c>
      <c r="N50" s="479">
        <v>132845.53962</v>
      </c>
      <c r="O50" s="480">
        <v>146524.38274999999</v>
      </c>
      <c r="P50" s="472"/>
      <c r="R50" s="481"/>
    </row>
    <row r="51" spans="1:18" ht="12.75" hidden="1" customHeight="1">
      <c r="A51" s="478"/>
      <c r="B51" s="482"/>
      <c r="C51" s="483" t="s">
        <v>345</v>
      </c>
      <c r="D51" s="479">
        <v>12637.066629999999</v>
      </c>
      <c r="E51" s="479">
        <v>11520.746949999999</v>
      </c>
      <c r="F51" s="479">
        <v>0</v>
      </c>
      <c r="G51" s="479">
        <v>2.809E-2</v>
      </c>
      <c r="H51" s="479">
        <v>0</v>
      </c>
      <c r="I51" s="479">
        <v>0</v>
      </c>
      <c r="J51" s="479">
        <v>0</v>
      </c>
      <c r="K51" s="479">
        <v>0.45650000000000002</v>
      </c>
      <c r="L51" s="479">
        <v>0</v>
      </c>
      <c r="M51" s="479">
        <v>0</v>
      </c>
      <c r="N51" s="479">
        <v>12637.066629999999</v>
      </c>
      <c r="O51" s="480">
        <v>11521.231539999999</v>
      </c>
      <c r="P51" s="472"/>
      <c r="R51" s="481"/>
    </row>
    <row r="52" spans="1:18" ht="12.75" hidden="1" customHeight="1">
      <c r="A52" s="478"/>
      <c r="B52" s="482"/>
      <c r="C52" s="484" t="s">
        <v>346</v>
      </c>
      <c r="D52" s="479">
        <v>8183.4054500000002</v>
      </c>
      <c r="E52" s="479">
        <v>9650.0558399999991</v>
      </c>
      <c r="F52" s="479">
        <v>22429.769969999998</v>
      </c>
      <c r="G52" s="479">
        <v>21089.01153</v>
      </c>
      <c r="H52" s="479">
        <v>34647.806909999999</v>
      </c>
      <c r="I52" s="479">
        <v>36179.977569999995</v>
      </c>
      <c r="J52" s="479">
        <v>20670.648499999999</v>
      </c>
      <c r="K52" s="479">
        <v>24397.4584</v>
      </c>
      <c r="L52" s="479">
        <v>34276.842159999993</v>
      </c>
      <c r="M52" s="479">
        <v>43686.647870000001</v>
      </c>
      <c r="N52" s="479">
        <v>120208.47299000001</v>
      </c>
      <c r="O52" s="480">
        <v>135003.15120999998</v>
      </c>
      <c r="P52" s="472"/>
      <c r="R52" s="481"/>
    </row>
    <row r="53" spans="1:18" ht="12.75" customHeight="1">
      <c r="A53" s="478">
        <v>18</v>
      </c>
      <c r="B53" s="1336" t="s">
        <v>188</v>
      </c>
      <c r="C53" s="1316"/>
      <c r="D53" s="479">
        <v>750.77800000000002</v>
      </c>
      <c r="E53" s="479">
        <v>322.80900000000003</v>
      </c>
      <c r="F53" s="479">
        <v>168.79599999999999</v>
      </c>
      <c r="G53" s="479">
        <v>371.661</v>
      </c>
      <c r="H53" s="479">
        <v>1753.9636700000001</v>
      </c>
      <c r="I53" s="479">
        <v>696.84699999999998</v>
      </c>
      <c r="J53" s="479">
        <v>370.83600000000001</v>
      </c>
      <c r="K53" s="479">
        <v>657.82452000000001</v>
      </c>
      <c r="L53" s="479">
        <v>2825.30987</v>
      </c>
      <c r="M53" s="479">
        <v>6059.933</v>
      </c>
      <c r="N53" s="479">
        <v>5869.68354</v>
      </c>
      <c r="O53" s="480">
        <v>8109.0745199999992</v>
      </c>
      <c r="P53" s="472"/>
      <c r="R53" s="481"/>
    </row>
    <row r="54" spans="1:18" ht="27.75" customHeight="1">
      <c r="A54" s="478">
        <v>19</v>
      </c>
      <c r="B54" s="1315" t="s">
        <v>189</v>
      </c>
      <c r="C54" s="1316"/>
      <c r="D54" s="479">
        <v>0</v>
      </c>
      <c r="E54" s="479">
        <v>0</v>
      </c>
      <c r="F54" s="479">
        <v>0</v>
      </c>
      <c r="G54" s="479">
        <v>0</v>
      </c>
      <c r="H54" s="479">
        <v>0</v>
      </c>
      <c r="I54" s="479">
        <v>0</v>
      </c>
      <c r="J54" s="479">
        <v>0</v>
      </c>
      <c r="K54" s="479">
        <v>0</v>
      </c>
      <c r="L54" s="479">
        <v>0</v>
      </c>
      <c r="M54" s="479">
        <v>615.04999999999995</v>
      </c>
      <c r="N54" s="479">
        <v>0</v>
      </c>
      <c r="O54" s="480">
        <v>615.04999999999995</v>
      </c>
      <c r="P54" s="472"/>
      <c r="R54" s="481"/>
    </row>
    <row r="55" spans="1:18" ht="12.75" customHeight="1">
      <c r="A55" s="478">
        <v>20</v>
      </c>
      <c r="B55" s="1315" t="s">
        <v>347</v>
      </c>
      <c r="C55" s="1316"/>
      <c r="D55" s="479">
        <v>597.15134000000012</v>
      </c>
      <c r="E55" s="479">
        <v>659.01939000000004</v>
      </c>
      <c r="F55" s="479">
        <v>349.09208999999998</v>
      </c>
      <c r="G55" s="479">
        <v>387.11484999999999</v>
      </c>
      <c r="H55" s="479">
        <v>326.39601999999996</v>
      </c>
      <c r="I55" s="479">
        <v>245.91849999999999</v>
      </c>
      <c r="J55" s="479">
        <v>112.04640000000001</v>
      </c>
      <c r="K55" s="479">
        <v>86.088250000000002</v>
      </c>
      <c r="L55" s="479">
        <v>160.87916000000001</v>
      </c>
      <c r="M55" s="479">
        <v>191.07747000000001</v>
      </c>
      <c r="N55" s="479">
        <v>1545.5650099999998</v>
      </c>
      <c r="O55" s="480">
        <v>1569.2184600000001</v>
      </c>
      <c r="P55" s="472"/>
      <c r="R55" s="481"/>
    </row>
    <row r="56" spans="1:18" ht="12.75" customHeight="1">
      <c r="A56" s="478">
        <v>21</v>
      </c>
      <c r="B56" s="1336" t="s">
        <v>348</v>
      </c>
      <c r="C56" s="1316"/>
      <c r="D56" s="479">
        <v>4.6091300000000004</v>
      </c>
      <c r="E56" s="479">
        <v>6.1961599999999999</v>
      </c>
      <c r="F56" s="479">
        <v>4.1809700000000003</v>
      </c>
      <c r="G56" s="479">
        <v>0.48199999999999998</v>
      </c>
      <c r="H56" s="479">
        <v>0</v>
      </c>
      <c r="I56" s="479">
        <v>0.38500000000000001</v>
      </c>
      <c r="J56" s="479">
        <v>1.637</v>
      </c>
      <c r="K56" s="479">
        <v>1.673</v>
      </c>
      <c r="L56" s="479">
        <v>0</v>
      </c>
      <c r="M56" s="479">
        <v>0</v>
      </c>
      <c r="N56" s="479">
        <v>10.427100000000001</v>
      </c>
      <c r="O56" s="480">
        <v>8.7361599999999999</v>
      </c>
      <c r="P56" s="472"/>
      <c r="R56" s="481"/>
    </row>
    <row r="57" spans="1:18" ht="12.75" customHeight="1">
      <c r="A57" s="478">
        <v>22</v>
      </c>
      <c r="B57" s="1336" t="s">
        <v>193</v>
      </c>
      <c r="C57" s="1316"/>
      <c r="D57" s="479">
        <v>6.1779999999999999</v>
      </c>
      <c r="E57" s="479">
        <v>2.9390000000000001</v>
      </c>
      <c r="F57" s="479">
        <v>9.6640000000000004E-2</v>
      </c>
      <c r="G57" s="479">
        <v>0.10936</v>
      </c>
      <c r="H57" s="479">
        <v>0.19446000000000002</v>
      </c>
      <c r="I57" s="479">
        <v>0.22091999999999998</v>
      </c>
      <c r="J57" s="479">
        <v>0.29169</v>
      </c>
      <c r="K57" s="479">
        <v>0.33885999999999999</v>
      </c>
      <c r="L57" s="479">
        <v>0.55347000000000002</v>
      </c>
      <c r="M57" s="479">
        <v>0.48581000000000002</v>
      </c>
      <c r="N57" s="479">
        <v>7.31426</v>
      </c>
      <c r="O57" s="480">
        <v>4.0939499999999995</v>
      </c>
      <c r="P57" s="472"/>
      <c r="R57" s="481"/>
    </row>
    <row r="58" spans="1:18" ht="12.75" customHeight="1">
      <c r="A58" s="478">
        <v>23</v>
      </c>
      <c r="B58" s="1315" t="s">
        <v>349</v>
      </c>
      <c r="C58" s="1316"/>
      <c r="D58" s="479">
        <v>1466.00452</v>
      </c>
      <c r="E58" s="479">
        <v>2252.8665499999997</v>
      </c>
      <c r="F58" s="479">
        <v>446.32026000000002</v>
      </c>
      <c r="G58" s="479">
        <v>771.83064999999999</v>
      </c>
      <c r="H58" s="479">
        <v>16.90371</v>
      </c>
      <c r="I58" s="479">
        <v>12.066840000000001</v>
      </c>
      <c r="J58" s="479">
        <v>5.4296699999999998</v>
      </c>
      <c r="K58" s="479">
        <v>3.5720000000000001</v>
      </c>
      <c r="L58" s="479">
        <v>3.3180000000000001</v>
      </c>
      <c r="M58" s="479">
        <v>2.8639999999999999</v>
      </c>
      <c r="N58" s="479">
        <v>1937.9761599999999</v>
      </c>
      <c r="O58" s="480">
        <v>3043.2000400000002</v>
      </c>
      <c r="P58" s="472"/>
      <c r="R58" s="481"/>
    </row>
    <row r="59" spans="1:18" ht="27.75" customHeight="1" thickBot="1">
      <c r="A59" s="488">
        <v>24</v>
      </c>
      <c r="B59" s="1339" t="s">
        <v>350</v>
      </c>
      <c r="C59" s="1340"/>
      <c r="D59" s="486">
        <v>80448.365229999996</v>
      </c>
      <c r="E59" s="486">
        <v>88431.758000000002</v>
      </c>
      <c r="F59" s="486">
        <v>23398.255929999999</v>
      </c>
      <c r="G59" s="486">
        <v>22620.23748</v>
      </c>
      <c r="H59" s="486">
        <v>36745.264769999994</v>
      </c>
      <c r="I59" s="486">
        <v>37136.31983</v>
      </c>
      <c r="J59" s="486">
        <v>21161.152260000003</v>
      </c>
      <c r="K59" s="486">
        <v>25147.411530000001</v>
      </c>
      <c r="L59" s="486">
        <v>37266.90266</v>
      </c>
      <c r="M59" s="486">
        <v>50556.058149999997</v>
      </c>
      <c r="N59" s="486">
        <v>199019.94084999998</v>
      </c>
      <c r="O59" s="487">
        <v>223891.78499000001</v>
      </c>
      <c r="P59" s="472"/>
      <c r="R59" s="481"/>
    </row>
    <row r="60" spans="1:18" ht="12.75" customHeight="1">
      <c r="A60" s="1341" t="s">
        <v>351</v>
      </c>
      <c r="B60" s="1342"/>
      <c r="C60" s="1343"/>
      <c r="D60" s="1333"/>
      <c r="E60" s="1334"/>
      <c r="F60" s="1334"/>
      <c r="G60" s="1334"/>
      <c r="H60" s="1334"/>
      <c r="I60" s="1334"/>
      <c r="J60" s="1334"/>
      <c r="K60" s="1334"/>
      <c r="L60" s="1334"/>
      <c r="M60" s="1334"/>
      <c r="N60" s="1334"/>
      <c r="O60" s="1335"/>
      <c r="P60" s="472"/>
      <c r="R60" s="481"/>
    </row>
    <row r="61" spans="1:18" ht="12.75" customHeight="1">
      <c r="A61" s="478">
        <v>25</v>
      </c>
      <c r="B61" s="1315" t="s">
        <v>165</v>
      </c>
      <c r="C61" s="1316"/>
      <c r="D61" s="479">
        <v>86.801910000000007</v>
      </c>
      <c r="E61" s="479">
        <v>328.65179000000001</v>
      </c>
      <c r="F61" s="479">
        <v>0</v>
      </c>
      <c r="G61" s="479">
        <v>38.551690000000001</v>
      </c>
      <c r="H61" s="479">
        <v>650.95600000000002</v>
      </c>
      <c r="I61" s="479">
        <v>55.376550000000002</v>
      </c>
      <c r="J61" s="479">
        <v>53.914999999999999</v>
      </c>
      <c r="K61" s="479">
        <v>550.78417000000002</v>
      </c>
      <c r="L61" s="479">
        <v>203.04300000000001</v>
      </c>
      <c r="M61" s="479">
        <v>74.651150000000001</v>
      </c>
      <c r="N61" s="479">
        <v>994.71590999999989</v>
      </c>
      <c r="O61" s="480">
        <v>1048.0153499999999</v>
      </c>
      <c r="P61" s="472"/>
      <c r="R61" s="481"/>
    </row>
    <row r="62" spans="1:18" ht="12.75" customHeight="1">
      <c r="A62" s="478">
        <v>26</v>
      </c>
      <c r="B62" s="1315" t="s">
        <v>198</v>
      </c>
      <c r="C62" s="1316"/>
      <c r="D62" s="479">
        <v>6325.3387999999995</v>
      </c>
      <c r="E62" s="479">
        <v>6364.2948899999992</v>
      </c>
      <c r="F62" s="479">
        <v>1156.6044999999999</v>
      </c>
      <c r="G62" s="479">
        <v>1124.6996100000001</v>
      </c>
      <c r="H62" s="479">
        <v>3479.2440899999997</v>
      </c>
      <c r="I62" s="479">
        <v>3123.2264500000001</v>
      </c>
      <c r="J62" s="479">
        <v>3383.69605</v>
      </c>
      <c r="K62" s="479">
        <v>3703.0107499999999</v>
      </c>
      <c r="L62" s="479">
        <v>4368.3502500000004</v>
      </c>
      <c r="M62" s="479">
        <v>5314.0933599999998</v>
      </c>
      <c r="N62" s="479">
        <v>18713.233690000001</v>
      </c>
      <c r="O62" s="480">
        <v>19629.325060000003</v>
      </c>
      <c r="P62" s="472"/>
      <c r="R62" s="481"/>
    </row>
    <row r="63" spans="1:18" ht="12.75" customHeight="1" thickBot="1">
      <c r="A63" s="494">
        <v>27</v>
      </c>
      <c r="B63" s="1344" t="s">
        <v>352</v>
      </c>
      <c r="C63" s="1345"/>
      <c r="D63" s="495">
        <v>-6238.5368899999994</v>
      </c>
      <c r="E63" s="495">
        <v>-6035.6430999999993</v>
      </c>
      <c r="F63" s="495">
        <v>-1156.6044999999999</v>
      </c>
      <c r="G63" s="495">
        <v>-1086.1479199999999</v>
      </c>
      <c r="H63" s="495">
        <v>-2828.28809</v>
      </c>
      <c r="I63" s="495">
        <v>-3067.8499000000002</v>
      </c>
      <c r="J63" s="495">
        <v>-3329.7810499999996</v>
      </c>
      <c r="K63" s="495">
        <v>-3152.22658</v>
      </c>
      <c r="L63" s="495">
        <v>-4165.3072499999998</v>
      </c>
      <c r="M63" s="495">
        <v>-5239.4422100000002</v>
      </c>
      <c r="N63" s="495">
        <v>-17718.517780000002</v>
      </c>
      <c r="O63" s="496">
        <v>-18581.309710000001</v>
      </c>
      <c r="P63" s="472"/>
      <c r="R63" s="481"/>
    </row>
    <row r="64" spans="1:18" ht="12.75" customHeight="1">
      <c r="A64" s="497">
        <v>28</v>
      </c>
      <c r="B64" s="1346" t="s">
        <v>353</v>
      </c>
      <c r="C64" s="1347"/>
      <c r="D64" s="498">
        <v>-38547.161109999994</v>
      </c>
      <c r="E64" s="498">
        <v>-33284.54204</v>
      </c>
      <c r="F64" s="498">
        <v>3856.2247100000045</v>
      </c>
      <c r="G64" s="498">
        <v>6605.33158</v>
      </c>
      <c r="H64" s="498">
        <v>-19037.870519999997</v>
      </c>
      <c r="I64" s="498">
        <v>-17479.722969999999</v>
      </c>
      <c r="J64" s="498">
        <v>-968.8283599999985</v>
      </c>
      <c r="K64" s="498">
        <v>-958.26620000000003</v>
      </c>
      <c r="L64" s="498">
        <v>-7866.344419999994</v>
      </c>
      <c r="M64" s="498">
        <v>-18632.254639999999</v>
      </c>
      <c r="N64" s="498">
        <v>-62563.979700000018</v>
      </c>
      <c r="O64" s="499">
        <v>-63749.454270000009</v>
      </c>
      <c r="P64" s="472"/>
      <c r="R64" s="481"/>
    </row>
    <row r="65" spans="1:18" ht="13.5" customHeight="1" thickBot="1">
      <c r="A65" s="490">
        <v>29</v>
      </c>
      <c r="B65" s="1337" t="s">
        <v>354</v>
      </c>
      <c r="C65" s="1338"/>
      <c r="D65" s="491">
        <v>-38547.161109999994</v>
      </c>
      <c r="E65" s="491">
        <v>-33284.54204</v>
      </c>
      <c r="F65" s="491">
        <v>-34690.936399999991</v>
      </c>
      <c r="G65" s="491">
        <v>-26679.210460000002</v>
      </c>
      <c r="H65" s="491">
        <v>-53728.806919999988</v>
      </c>
      <c r="I65" s="491">
        <v>-44158.933429999997</v>
      </c>
      <c r="J65" s="491">
        <v>-54697.635279999988</v>
      </c>
      <c r="K65" s="491">
        <v>-45117.199629999996</v>
      </c>
      <c r="L65" s="491">
        <v>-62563.979699999982</v>
      </c>
      <c r="M65" s="491">
        <v>-63749.454270000009</v>
      </c>
      <c r="N65" s="491"/>
      <c r="O65" s="492"/>
      <c r="P65" s="472"/>
      <c r="R65" s="481"/>
    </row>
    <row r="66" spans="1:18">
      <c r="A66" s="472"/>
      <c r="B66" s="472"/>
      <c r="C66" s="472"/>
      <c r="D66" s="493"/>
      <c r="E66" s="493"/>
      <c r="F66" s="493"/>
      <c r="G66" s="493"/>
      <c r="H66" s="493"/>
      <c r="I66" s="493"/>
      <c r="J66" s="493"/>
      <c r="K66" s="493"/>
      <c r="L66" s="493"/>
      <c r="M66" s="493"/>
      <c r="N66" s="493"/>
      <c r="O66" s="493"/>
      <c r="P66" s="472"/>
    </row>
    <row r="68" spans="1:18">
      <c r="E68" s="481"/>
      <c r="F68" s="481"/>
      <c r="G68" s="481"/>
      <c r="H68" s="481"/>
      <c r="I68" s="481"/>
      <c r="J68" s="481"/>
      <c r="K68" s="481"/>
      <c r="L68" s="481"/>
      <c r="M68" s="481"/>
      <c r="N68" s="481"/>
      <c r="O68" s="481"/>
    </row>
    <row r="70" spans="1:18">
      <c r="E70" s="481"/>
    </row>
  </sheetData>
  <mergeCells count="46">
    <mergeCell ref="D60:O60"/>
    <mergeCell ref="B61:C61"/>
    <mergeCell ref="B62:C62"/>
    <mergeCell ref="B63:C63"/>
    <mergeCell ref="B64:C64"/>
    <mergeCell ref="B65:C65"/>
    <mergeCell ref="B55:C55"/>
    <mergeCell ref="B56:C56"/>
    <mergeCell ref="B57:C57"/>
    <mergeCell ref="B58:C58"/>
    <mergeCell ref="B59:C59"/>
    <mergeCell ref="A60:C60"/>
    <mergeCell ref="B54:C54"/>
    <mergeCell ref="B36:C36"/>
    <mergeCell ref="B37:C37"/>
    <mergeCell ref="B38:C38"/>
    <mergeCell ref="A39:C39"/>
    <mergeCell ref="B41:C41"/>
    <mergeCell ref="B48:C48"/>
    <mergeCell ref="B49:C49"/>
    <mergeCell ref="B50:C50"/>
    <mergeCell ref="B53:C53"/>
    <mergeCell ref="D39:O39"/>
    <mergeCell ref="B40:C40"/>
    <mergeCell ref="B15:C15"/>
    <mergeCell ref="B16:C16"/>
    <mergeCell ref="B21:C21"/>
    <mergeCell ref="B24:C24"/>
    <mergeCell ref="B29:C29"/>
    <mergeCell ref="B35:C35"/>
    <mergeCell ref="B14:C14"/>
    <mergeCell ref="N1:O1"/>
    <mergeCell ref="A3:O3"/>
    <mergeCell ref="L5:O5"/>
    <mergeCell ref="A6:A7"/>
    <mergeCell ref="B6:C7"/>
    <mergeCell ref="D6:E6"/>
    <mergeCell ref="F6:G6"/>
    <mergeCell ref="H6:I6"/>
    <mergeCell ref="J6:K6"/>
    <mergeCell ref="L6:M6"/>
    <mergeCell ref="N6:O6"/>
    <mergeCell ref="A8:C8"/>
    <mergeCell ref="D8:O8"/>
    <mergeCell ref="B9:C9"/>
    <mergeCell ref="B10:C10"/>
  </mergeCells>
  <pageMargins left="0.7" right="0.7" top="0.75" bottom="0.75" header="0.3" footer="0.3"/>
  <pageSetup paperSize="9" scale="46" orientation="portrait" verticalDpi="0" r:id="rId1"/>
</worksheet>
</file>

<file path=xl/worksheets/sheet22.xml><?xml version="1.0" encoding="utf-8"?>
<worksheet xmlns="http://schemas.openxmlformats.org/spreadsheetml/2006/main" xmlns:r="http://schemas.openxmlformats.org/officeDocument/2006/relationships">
  <sheetPr>
    <pageSetUpPr fitToPage="1"/>
  </sheetPr>
  <dimension ref="A1:S73"/>
  <sheetViews>
    <sheetView showGridLines="0" workbookViewId="0">
      <selection activeCell="A3" sqref="A3:O3"/>
    </sheetView>
  </sheetViews>
  <sheetFormatPr defaultRowHeight="12.75"/>
  <cols>
    <col min="1" max="1" width="4.7109375" style="474" customWidth="1"/>
    <col min="2" max="2" width="13.42578125" style="474" customWidth="1"/>
    <col min="3" max="3" width="21.28515625" style="474" customWidth="1"/>
    <col min="4" max="4" width="11.28515625" style="474" bestFit="1" customWidth="1"/>
    <col min="5" max="5" width="11.5703125" style="474" bestFit="1" customWidth="1"/>
    <col min="6" max="15" width="11.28515625" style="474" bestFit="1" customWidth="1"/>
    <col min="16" max="256" width="9.140625" style="474"/>
    <col min="257" max="257" width="4.7109375" style="474" customWidth="1"/>
    <col min="258" max="258" width="13.42578125" style="474" customWidth="1"/>
    <col min="259" max="259" width="21.28515625" style="474" customWidth="1"/>
    <col min="260" max="260" width="11.28515625" style="474" bestFit="1" customWidth="1"/>
    <col min="261" max="261" width="11.5703125" style="474" bestFit="1" customWidth="1"/>
    <col min="262" max="271" width="11.28515625" style="474" bestFit="1" customWidth="1"/>
    <col min="272" max="512" width="9.140625" style="474"/>
    <col min="513" max="513" width="4.7109375" style="474" customWidth="1"/>
    <col min="514" max="514" width="13.42578125" style="474" customWidth="1"/>
    <col min="515" max="515" width="21.28515625" style="474" customWidth="1"/>
    <col min="516" max="516" width="11.28515625" style="474" bestFit="1" customWidth="1"/>
    <col min="517" max="517" width="11.5703125" style="474" bestFit="1" customWidth="1"/>
    <col min="518" max="527" width="11.28515625" style="474" bestFit="1" customWidth="1"/>
    <col min="528" max="768" width="9.140625" style="474"/>
    <col min="769" max="769" width="4.7109375" style="474" customWidth="1"/>
    <col min="770" max="770" width="13.42578125" style="474" customWidth="1"/>
    <col min="771" max="771" width="21.28515625" style="474" customWidth="1"/>
    <col min="772" max="772" width="11.28515625" style="474" bestFit="1" customWidth="1"/>
    <col min="773" max="773" width="11.5703125" style="474" bestFit="1" customWidth="1"/>
    <col min="774" max="783" width="11.28515625" style="474" bestFit="1" customWidth="1"/>
    <col min="784" max="1024" width="9.140625" style="474"/>
    <col min="1025" max="1025" width="4.7109375" style="474" customWidth="1"/>
    <col min="1026" max="1026" width="13.42578125" style="474" customWidth="1"/>
    <col min="1027" max="1027" width="21.28515625" style="474" customWidth="1"/>
    <col min="1028" max="1028" width="11.28515625" style="474" bestFit="1" customWidth="1"/>
    <col min="1029" max="1029" width="11.5703125" style="474" bestFit="1" customWidth="1"/>
    <col min="1030" max="1039" width="11.28515625" style="474" bestFit="1" customWidth="1"/>
    <col min="1040" max="1280" width="9.140625" style="474"/>
    <col min="1281" max="1281" width="4.7109375" style="474" customWidth="1"/>
    <col min="1282" max="1282" width="13.42578125" style="474" customWidth="1"/>
    <col min="1283" max="1283" width="21.28515625" style="474" customWidth="1"/>
    <col min="1284" max="1284" width="11.28515625" style="474" bestFit="1" customWidth="1"/>
    <col min="1285" max="1285" width="11.5703125" style="474" bestFit="1" customWidth="1"/>
    <col min="1286" max="1295" width="11.28515625" style="474" bestFit="1" customWidth="1"/>
    <col min="1296" max="1536" width="9.140625" style="474"/>
    <col min="1537" max="1537" width="4.7109375" style="474" customWidth="1"/>
    <col min="1538" max="1538" width="13.42578125" style="474" customWidth="1"/>
    <col min="1539" max="1539" width="21.28515625" style="474" customWidth="1"/>
    <col min="1540" max="1540" width="11.28515625" style="474" bestFit="1" customWidth="1"/>
    <col min="1541" max="1541" width="11.5703125" style="474" bestFit="1" customWidth="1"/>
    <col min="1542" max="1551" width="11.28515625" style="474" bestFit="1" customWidth="1"/>
    <col min="1552" max="1792" width="9.140625" style="474"/>
    <col min="1793" max="1793" width="4.7109375" style="474" customWidth="1"/>
    <col min="1794" max="1794" width="13.42578125" style="474" customWidth="1"/>
    <col min="1795" max="1795" width="21.28515625" style="474" customWidth="1"/>
    <col min="1796" max="1796" width="11.28515625" style="474" bestFit="1" customWidth="1"/>
    <col min="1797" max="1797" width="11.5703125" style="474" bestFit="1" customWidth="1"/>
    <col min="1798" max="1807" width="11.28515625" style="474" bestFit="1" customWidth="1"/>
    <col min="1808" max="2048" width="9.140625" style="474"/>
    <col min="2049" max="2049" width="4.7109375" style="474" customWidth="1"/>
    <col min="2050" max="2050" width="13.42578125" style="474" customWidth="1"/>
    <col min="2051" max="2051" width="21.28515625" style="474" customWidth="1"/>
    <col min="2052" max="2052" width="11.28515625" style="474" bestFit="1" customWidth="1"/>
    <col min="2053" max="2053" width="11.5703125" style="474" bestFit="1" customWidth="1"/>
    <col min="2054" max="2063" width="11.28515625" style="474" bestFit="1" customWidth="1"/>
    <col min="2064" max="2304" width="9.140625" style="474"/>
    <col min="2305" max="2305" width="4.7109375" style="474" customWidth="1"/>
    <col min="2306" max="2306" width="13.42578125" style="474" customWidth="1"/>
    <col min="2307" max="2307" width="21.28515625" style="474" customWidth="1"/>
    <col min="2308" max="2308" width="11.28515625" style="474" bestFit="1" customWidth="1"/>
    <col min="2309" max="2309" width="11.5703125" style="474" bestFit="1" customWidth="1"/>
    <col min="2310" max="2319" width="11.28515625" style="474" bestFit="1" customWidth="1"/>
    <col min="2320" max="2560" width="9.140625" style="474"/>
    <col min="2561" max="2561" width="4.7109375" style="474" customWidth="1"/>
    <col min="2562" max="2562" width="13.42578125" style="474" customWidth="1"/>
    <col min="2563" max="2563" width="21.28515625" style="474" customWidth="1"/>
    <col min="2564" max="2564" width="11.28515625" style="474" bestFit="1" customWidth="1"/>
    <col min="2565" max="2565" width="11.5703125" style="474" bestFit="1" customWidth="1"/>
    <col min="2566" max="2575" width="11.28515625" style="474" bestFit="1" customWidth="1"/>
    <col min="2576" max="2816" width="9.140625" style="474"/>
    <col min="2817" max="2817" width="4.7109375" style="474" customWidth="1"/>
    <col min="2818" max="2818" width="13.42578125" style="474" customWidth="1"/>
    <col min="2819" max="2819" width="21.28515625" style="474" customWidth="1"/>
    <col min="2820" max="2820" width="11.28515625" style="474" bestFit="1" customWidth="1"/>
    <col min="2821" max="2821" width="11.5703125" style="474" bestFit="1" customWidth="1"/>
    <col min="2822" max="2831" width="11.28515625" style="474" bestFit="1" customWidth="1"/>
    <col min="2832" max="3072" width="9.140625" style="474"/>
    <col min="3073" max="3073" width="4.7109375" style="474" customWidth="1"/>
    <col min="3074" max="3074" width="13.42578125" style="474" customWidth="1"/>
    <col min="3075" max="3075" width="21.28515625" style="474" customWidth="1"/>
    <col min="3076" max="3076" width="11.28515625" style="474" bestFit="1" customWidth="1"/>
    <col min="3077" max="3077" width="11.5703125" style="474" bestFit="1" customWidth="1"/>
    <col min="3078" max="3087" width="11.28515625" style="474" bestFit="1" customWidth="1"/>
    <col min="3088" max="3328" width="9.140625" style="474"/>
    <col min="3329" max="3329" width="4.7109375" style="474" customWidth="1"/>
    <col min="3330" max="3330" width="13.42578125" style="474" customWidth="1"/>
    <col min="3331" max="3331" width="21.28515625" style="474" customWidth="1"/>
    <col min="3332" max="3332" width="11.28515625" style="474" bestFit="1" customWidth="1"/>
    <col min="3333" max="3333" width="11.5703125" style="474" bestFit="1" customWidth="1"/>
    <col min="3334" max="3343" width="11.28515625" style="474" bestFit="1" customWidth="1"/>
    <col min="3344" max="3584" width="9.140625" style="474"/>
    <col min="3585" max="3585" width="4.7109375" style="474" customWidth="1"/>
    <col min="3586" max="3586" width="13.42578125" style="474" customWidth="1"/>
    <col min="3587" max="3587" width="21.28515625" style="474" customWidth="1"/>
    <col min="3588" max="3588" width="11.28515625" style="474" bestFit="1" customWidth="1"/>
    <col min="3589" max="3589" width="11.5703125" style="474" bestFit="1" customWidth="1"/>
    <col min="3590" max="3599" width="11.28515625" style="474" bestFit="1" customWidth="1"/>
    <col min="3600" max="3840" width="9.140625" style="474"/>
    <col min="3841" max="3841" width="4.7109375" style="474" customWidth="1"/>
    <col min="3842" max="3842" width="13.42578125" style="474" customWidth="1"/>
    <col min="3843" max="3843" width="21.28515625" style="474" customWidth="1"/>
    <col min="3844" max="3844" width="11.28515625" style="474" bestFit="1" customWidth="1"/>
    <col min="3845" max="3845" width="11.5703125" style="474" bestFit="1" customWidth="1"/>
    <col min="3846" max="3855" width="11.28515625" style="474" bestFit="1" customWidth="1"/>
    <col min="3856" max="4096" width="9.140625" style="474"/>
    <col min="4097" max="4097" width="4.7109375" style="474" customWidth="1"/>
    <col min="4098" max="4098" width="13.42578125" style="474" customWidth="1"/>
    <col min="4099" max="4099" width="21.28515625" style="474" customWidth="1"/>
    <col min="4100" max="4100" width="11.28515625" style="474" bestFit="1" customWidth="1"/>
    <col min="4101" max="4101" width="11.5703125" style="474" bestFit="1" customWidth="1"/>
    <col min="4102" max="4111" width="11.28515625" style="474" bestFit="1" customWidth="1"/>
    <col min="4112" max="4352" width="9.140625" style="474"/>
    <col min="4353" max="4353" width="4.7109375" style="474" customWidth="1"/>
    <col min="4354" max="4354" width="13.42578125" style="474" customWidth="1"/>
    <col min="4355" max="4355" width="21.28515625" style="474" customWidth="1"/>
    <col min="4356" max="4356" width="11.28515625" style="474" bestFit="1" customWidth="1"/>
    <col min="4357" max="4357" width="11.5703125" style="474" bestFit="1" customWidth="1"/>
    <col min="4358" max="4367" width="11.28515625" style="474" bestFit="1" customWidth="1"/>
    <col min="4368" max="4608" width="9.140625" style="474"/>
    <col min="4609" max="4609" width="4.7109375" style="474" customWidth="1"/>
    <col min="4610" max="4610" width="13.42578125" style="474" customWidth="1"/>
    <col min="4611" max="4611" width="21.28515625" style="474" customWidth="1"/>
    <col min="4612" max="4612" width="11.28515625" style="474" bestFit="1" customWidth="1"/>
    <col min="4613" max="4613" width="11.5703125" style="474" bestFit="1" customWidth="1"/>
    <col min="4614" max="4623" width="11.28515625" style="474" bestFit="1" customWidth="1"/>
    <col min="4624" max="4864" width="9.140625" style="474"/>
    <col min="4865" max="4865" width="4.7109375" style="474" customWidth="1"/>
    <col min="4866" max="4866" width="13.42578125" style="474" customWidth="1"/>
    <col min="4867" max="4867" width="21.28515625" style="474" customWidth="1"/>
    <col min="4868" max="4868" width="11.28515625" style="474" bestFit="1" customWidth="1"/>
    <col min="4869" max="4869" width="11.5703125" style="474" bestFit="1" customWidth="1"/>
    <col min="4870" max="4879" width="11.28515625" style="474" bestFit="1" customWidth="1"/>
    <col min="4880" max="5120" width="9.140625" style="474"/>
    <col min="5121" max="5121" width="4.7109375" style="474" customWidth="1"/>
    <col min="5122" max="5122" width="13.42578125" style="474" customWidth="1"/>
    <col min="5123" max="5123" width="21.28515625" style="474" customWidth="1"/>
    <col min="5124" max="5124" width="11.28515625" style="474" bestFit="1" customWidth="1"/>
    <col min="5125" max="5125" width="11.5703125" style="474" bestFit="1" customWidth="1"/>
    <col min="5126" max="5135" width="11.28515625" style="474" bestFit="1" customWidth="1"/>
    <col min="5136" max="5376" width="9.140625" style="474"/>
    <col min="5377" max="5377" width="4.7109375" style="474" customWidth="1"/>
    <col min="5378" max="5378" width="13.42578125" style="474" customWidth="1"/>
    <col min="5379" max="5379" width="21.28515625" style="474" customWidth="1"/>
    <col min="5380" max="5380" width="11.28515625" style="474" bestFit="1" customWidth="1"/>
    <col min="5381" max="5381" width="11.5703125" style="474" bestFit="1" customWidth="1"/>
    <col min="5382" max="5391" width="11.28515625" style="474" bestFit="1" customWidth="1"/>
    <col min="5392" max="5632" width="9.140625" style="474"/>
    <col min="5633" max="5633" width="4.7109375" style="474" customWidth="1"/>
    <col min="5634" max="5634" width="13.42578125" style="474" customWidth="1"/>
    <col min="5635" max="5635" width="21.28515625" style="474" customWidth="1"/>
    <col min="5636" max="5636" width="11.28515625" style="474" bestFit="1" customWidth="1"/>
    <col min="5637" max="5637" width="11.5703125" style="474" bestFit="1" customWidth="1"/>
    <col min="5638" max="5647" width="11.28515625" style="474" bestFit="1" customWidth="1"/>
    <col min="5648" max="5888" width="9.140625" style="474"/>
    <col min="5889" max="5889" width="4.7109375" style="474" customWidth="1"/>
    <col min="5890" max="5890" width="13.42578125" style="474" customWidth="1"/>
    <col min="5891" max="5891" width="21.28515625" style="474" customWidth="1"/>
    <col min="5892" max="5892" width="11.28515625" style="474" bestFit="1" customWidth="1"/>
    <col min="5893" max="5893" width="11.5703125" style="474" bestFit="1" customWidth="1"/>
    <col min="5894" max="5903" width="11.28515625" style="474" bestFit="1" customWidth="1"/>
    <col min="5904" max="6144" width="9.140625" style="474"/>
    <col min="6145" max="6145" width="4.7109375" style="474" customWidth="1"/>
    <col min="6146" max="6146" width="13.42578125" style="474" customWidth="1"/>
    <col min="6147" max="6147" width="21.28515625" style="474" customWidth="1"/>
    <col min="6148" max="6148" width="11.28515625" style="474" bestFit="1" customWidth="1"/>
    <col min="6149" max="6149" width="11.5703125" style="474" bestFit="1" customWidth="1"/>
    <col min="6150" max="6159" width="11.28515625" style="474" bestFit="1" customWidth="1"/>
    <col min="6160" max="6400" width="9.140625" style="474"/>
    <col min="6401" max="6401" width="4.7109375" style="474" customWidth="1"/>
    <col min="6402" max="6402" width="13.42578125" style="474" customWidth="1"/>
    <col min="6403" max="6403" width="21.28515625" style="474" customWidth="1"/>
    <col min="6404" max="6404" width="11.28515625" style="474" bestFit="1" customWidth="1"/>
    <col min="6405" max="6405" width="11.5703125" style="474" bestFit="1" customWidth="1"/>
    <col min="6406" max="6415" width="11.28515625" style="474" bestFit="1" customWidth="1"/>
    <col min="6416" max="6656" width="9.140625" style="474"/>
    <col min="6657" max="6657" width="4.7109375" style="474" customWidth="1"/>
    <col min="6658" max="6658" width="13.42578125" style="474" customWidth="1"/>
    <col min="6659" max="6659" width="21.28515625" style="474" customWidth="1"/>
    <col min="6660" max="6660" width="11.28515625" style="474" bestFit="1" customWidth="1"/>
    <col min="6661" max="6661" width="11.5703125" style="474" bestFit="1" customWidth="1"/>
    <col min="6662" max="6671" width="11.28515625" style="474" bestFit="1" customWidth="1"/>
    <col min="6672" max="6912" width="9.140625" style="474"/>
    <col min="6913" max="6913" width="4.7109375" style="474" customWidth="1"/>
    <col min="6914" max="6914" width="13.42578125" style="474" customWidth="1"/>
    <col min="6915" max="6915" width="21.28515625" style="474" customWidth="1"/>
    <col min="6916" max="6916" width="11.28515625" style="474" bestFit="1" customWidth="1"/>
    <col min="6917" max="6917" width="11.5703125" style="474" bestFit="1" customWidth="1"/>
    <col min="6918" max="6927" width="11.28515625" style="474" bestFit="1" customWidth="1"/>
    <col min="6928" max="7168" width="9.140625" style="474"/>
    <col min="7169" max="7169" width="4.7109375" style="474" customWidth="1"/>
    <col min="7170" max="7170" width="13.42578125" style="474" customWidth="1"/>
    <col min="7171" max="7171" width="21.28515625" style="474" customWidth="1"/>
    <col min="7172" max="7172" width="11.28515625" style="474" bestFit="1" customWidth="1"/>
    <col min="7173" max="7173" width="11.5703125" style="474" bestFit="1" customWidth="1"/>
    <col min="7174" max="7183" width="11.28515625" style="474" bestFit="1" customWidth="1"/>
    <col min="7184" max="7424" width="9.140625" style="474"/>
    <col min="7425" max="7425" width="4.7109375" style="474" customWidth="1"/>
    <col min="7426" max="7426" width="13.42578125" style="474" customWidth="1"/>
    <col min="7427" max="7427" width="21.28515625" style="474" customWidth="1"/>
    <col min="7428" max="7428" width="11.28515625" style="474" bestFit="1" customWidth="1"/>
    <col min="7429" max="7429" width="11.5703125" style="474" bestFit="1" customWidth="1"/>
    <col min="7430" max="7439" width="11.28515625" style="474" bestFit="1" customWidth="1"/>
    <col min="7440" max="7680" width="9.140625" style="474"/>
    <col min="7681" max="7681" width="4.7109375" style="474" customWidth="1"/>
    <col min="7682" max="7682" width="13.42578125" style="474" customWidth="1"/>
    <col min="7683" max="7683" width="21.28515625" style="474" customWidth="1"/>
    <col min="7684" max="7684" width="11.28515625" style="474" bestFit="1" customWidth="1"/>
    <col min="7685" max="7685" width="11.5703125" style="474" bestFit="1" customWidth="1"/>
    <col min="7686" max="7695" width="11.28515625" style="474" bestFit="1" customWidth="1"/>
    <col min="7696" max="7936" width="9.140625" style="474"/>
    <col min="7937" max="7937" width="4.7109375" style="474" customWidth="1"/>
    <col min="7938" max="7938" width="13.42578125" style="474" customWidth="1"/>
    <col min="7939" max="7939" width="21.28515625" style="474" customWidth="1"/>
    <col min="7940" max="7940" width="11.28515625" style="474" bestFit="1" customWidth="1"/>
    <col min="7941" max="7941" width="11.5703125" style="474" bestFit="1" customWidth="1"/>
    <col min="7942" max="7951" width="11.28515625" style="474" bestFit="1" customWidth="1"/>
    <col min="7952" max="8192" width="9.140625" style="474"/>
    <col min="8193" max="8193" width="4.7109375" style="474" customWidth="1"/>
    <col min="8194" max="8194" width="13.42578125" style="474" customWidth="1"/>
    <col min="8195" max="8195" width="21.28515625" style="474" customWidth="1"/>
    <col min="8196" max="8196" width="11.28515625" style="474" bestFit="1" customWidth="1"/>
    <col min="8197" max="8197" width="11.5703125" style="474" bestFit="1" customWidth="1"/>
    <col min="8198" max="8207" width="11.28515625" style="474" bestFit="1" customWidth="1"/>
    <col min="8208" max="8448" width="9.140625" style="474"/>
    <col min="8449" max="8449" width="4.7109375" style="474" customWidth="1"/>
    <col min="8450" max="8450" width="13.42578125" style="474" customWidth="1"/>
    <col min="8451" max="8451" width="21.28515625" style="474" customWidth="1"/>
    <col min="8452" max="8452" width="11.28515625" style="474" bestFit="1" customWidth="1"/>
    <col min="8453" max="8453" width="11.5703125" style="474" bestFit="1" customWidth="1"/>
    <col min="8454" max="8463" width="11.28515625" style="474" bestFit="1" customWidth="1"/>
    <col min="8464" max="8704" width="9.140625" style="474"/>
    <col min="8705" max="8705" width="4.7109375" style="474" customWidth="1"/>
    <col min="8706" max="8706" width="13.42578125" style="474" customWidth="1"/>
    <col min="8707" max="8707" width="21.28515625" style="474" customWidth="1"/>
    <col min="8708" max="8708" width="11.28515625" style="474" bestFit="1" customWidth="1"/>
    <col min="8709" max="8709" width="11.5703125" style="474" bestFit="1" customWidth="1"/>
    <col min="8710" max="8719" width="11.28515625" style="474" bestFit="1" customWidth="1"/>
    <col min="8720" max="8960" width="9.140625" style="474"/>
    <col min="8961" max="8961" width="4.7109375" style="474" customWidth="1"/>
    <col min="8962" max="8962" width="13.42578125" style="474" customWidth="1"/>
    <col min="8963" max="8963" width="21.28515625" style="474" customWidth="1"/>
    <col min="8964" max="8964" width="11.28515625" style="474" bestFit="1" customWidth="1"/>
    <col min="8965" max="8965" width="11.5703125" style="474" bestFit="1" customWidth="1"/>
    <col min="8966" max="8975" width="11.28515625" style="474" bestFit="1" customWidth="1"/>
    <col min="8976" max="9216" width="9.140625" style="474"/>
    <col min="9217" max="9217" width="4.7109375" style="474" customWidth="1"/>
    <col min="9218" max="9218" width="13.42578125" style="474" customWidth="1"/>
    <col min="9219" max="9219" width="21.28515625" style="474" customWidth="1"/>
    <col min="9220" max="9220" width="11.28515625" style="474" bestFit="1" customWidth="1"/>
    <col min="9221" max="9221" width="11.5703125" style="474" bestFit="1" customWidth="1"/>
    <col min="9222" max="9231" width="11.28515625" style="474" bestFit="1" customWidth="1"/>
    <col min="9232" max="9472" width="9.140625" style="474"/>
    <col min="9473" max="9473" width="4.7109375" style="474" customWidth="1"/>
    <col min="9474" max="9474" width="13.42578125" style="474" customWidth="1"/>
    <col min="9475" max="9475" width="21.28515625" style="474" customWidth="1"/>
    <col min="9476" max="9476" width="11.28515625" style="474" bestFit="1" customWidth="1"/>
    <col min="9477" max="9477" width="11.5703125" style="474" bestFit="1" customWidth="1"/>
    <col min="9478" max="9487" width="11.28515625" style="474" bestFit="1" customWidth="1"/>
    <col min="9488" max="9728" width="9.140625" style="474"/>
    <col min="9729" max="9729" width="4.7109375" style="474" customWidth="1"/>
    <col min="9730" max="9730" width="13.42578125" style="474" customWidth="1"/>
    <col min="9731" max="9731" width="21.28515625" style="474" customWidth="1"/>
    <col min="9732" max="9732" width="11.28515625" style="474" bestFit="1" customWidth="1"/>
    <col min="9733" max="9733" width="11.5703125" style="474" bestFit="1" customWidth="1"/>
    <col min="9734" max="9743" width="11.28515625" style="474" bestFit="1" customWidth="1"/>
    <col min="9744" max="9984" width="9.140625" style="474"/>
    <col min="9985" max="9985" width="4.7109375" style="474" customWidth="1"/>
    <col min="9986" max="9986" width="13.42578125" style="474" customWidth="1"/>
    <col min="9987" max="9987" width="21.28515625" style="474" customWidth="1"/>
    <col min="9988" max="9988" width="11.28515625" style="474" bestFit="1" customWidth="1"/>
    <col min="9989" max="9989" width="11.5703125" style="474" bestFit="1" customWidth="1"/>
    <col min="9990" max="9999" width="11.28515625" style="474" bestFit="1" customWidth="1"/>
    <col min="10000" max="10240" width="9.140625" style="474"/>
    <col min="10241" max="10241" width="4.7109375" style="474" customWidth="1"/>
    <col min="10242" max="10242" width="13.42578125" style="474" customWidth="1"/>
    <col min="10243" max="10243" width="21.28515625" style="474" customWidth="1"/>
    <col min="10244" max="10244" width="11.28515625" style="474" bestFit="1" customWidth="1"/>
    <col min="10245" max="10245" width="11.5703125" style="474" bestFit="1" customWidth="1"/>
    <col min="10246" max="10255" width="11.28515625" style="474" bestFit="1" customWidth="1"/>
    <col min="10256" max="10496" width="9.140625" style="474"/>
    <col min="10497" max="10497" width="4.7109375" style="474" customWidth="1"/>
    <col min="10498" max="10498" width="13.42578125" style="474" customWidth="1"/>
    <col min="10499" max="10499" width="21.28515625" style="474" customWidth="1"/>
    <col min="10500" max="10500" width="11.28515625" style="474" bestFit="1" customWidth="1"/>
    <col min="10501" max="10501" width="11.5703125" style="474" bestFit="1" customWidth="1"/>
    <col min="10502" max="10511" width="11.28515625" style="474" bestFit="1" customWidth="1"/>
    <col min="10512" max="10752" width="9.140625" style="474"/>
    <col min="10753" max="10753" width="4.7109375" style="474" customWidth="1"/>
    <col min="10754" max="10754" width="13.42578125" style="474" customWidth="1"/>
    <col min="10755" max="10755" width="21.28515625" style="474" customWidth="1"/>
    <col min="10756" max="10756" width="11.28515625" style="474" bestFit="1" customWidth="1"/>
    <col min="10757" max="10757" width="11.5703125" style="474" bestFit="1" customWidth="1"/>
    <col min="10758" max="10767" width="11.28515625" style="474" bestFit="1" customWidth="1"/>
    <col min="10768" max="11008" width="9.140625" style="474"/>
    <col min="11009" max="11009" width="4.7109375" style="474" customWidth="1"/>
    <col min="11010" max="11010" width="13.42578125" style="474" customWidth="1"/>
    <col min="11011" max="11011" width="21.28515625" style="474" customWidth="1"/>
    <col min="11012" max="11012" width="11.28515625" style="474" bestFit="1" customWidth="1"/>
    <col min="11013" max="11013" width="11.5703125" style="474" bestFit="1" customWidth="1"/>
    <col min="11014" max="11023" width="11.28515625" style="474" bestFit="1" customWidth="1"/>
    <col min="11024" max="11264" width="9.140625" style="474"/>
    <col min="11265" max="11265" width="4.7109375" style="474" customWidth="1"/>
    <col min="11266" max="11266" width="13.42578125" style="474" customWidth="1"/>
    <col min="11267" max="11267" width="21.28515625" style="474" customWidth="1"/>
    <col min="11268" max="11268" width="11.28515625" style="474" bestFit="1" customWidth="1"/>
    <col min="11269" max="11269" width="11.5703125" style="474" bestFit="1" customWidth="1"/>
    <col min="11270" max="11279" width="11.28515625" style="474" bestFit="1" customWidth="1"/>
    <col min="11280" max="11520" width="9.140625" style="474"/>
    <col min="11521" max="11521" width="4.7109375" style="474" customWidth="1"/>
    <col min="11522" max="11522" width="13.42578125" style="474" customWidth="1"/>
    <col min="11523" max="11523" width="21.28515625" style="474" customWidth="1"/>
    <col min="11524" max="11524" width="11.28515625" style="474" bestFit="1" customWidth="1"/>
    <col min="11525" max="11525" width="11.5703125" style="474" bestFit="1" customWidth="1"/>
    <col min="11526" max="11535" width="11.28515625" style="474" bestFit="1" customWidth="1"/>
    <col min="11536" max="11776" width="9.140625" style="474"/>
    <col min="11777" max="11777" width="4.7109375" style="474" customWidth="1"/>
    <col min="11778" max="11778" width="13.42578125" style="474" customWidth="1"/>
    <col min="11779" max="11779" width="21.28515625" style="474" customWidth="1"/>
    <col min="11780" max="11780" width="11.28515625" style="474" bestFit="1" customWidth="1"/>
    <col min="11781" max="11781" width="11.5703125" style="474" bestFit="1" customWidth="1"/>
    <col min="11782" max="11791" width="11.28515625" style="474" bestFit="1" customWidth="1"/>
    <col min="11792" max="12032" width="9.140625" style="474"/>
    <col min="12033" max="12033" width="4.7109375" style="474" customWidth="1"/>
    <col min="12034" max="12034" width="13.42578125" style="474" customWidth="1"/>
    <col min="12035" max="12035" width="21.28515625" style="474" customWidth="1"/>
    <col min="12036" max="12036" width="11.28515625" style="474" bestFit="1" customWidth="1"/>
    <col min="12037" max="12037" width="11.5703125" style="474" bestFit="1" customWidth="1"/>
    <col min="12038" max="12047" width="11.28515625" style="474" bestFit="1" customWidth="1"/>
    <col min="12048" max="12288" width="9.140625" style="474"/>
    <col min="12289" max="12289" width="4.7109375" style="474" customWidth="1"/>
    <col min="12290" max="12290" width="13.42578125" style="474" customWidth="1"/>
    <col min="12291" max="12291" width="21.28515625" style="474" customWidth="1"/>
    <col min="12292" max="12292" width="11.28515625" style="474" bestFit="1" customWidth="1"/>
    <col min="12293" max="12293" width="11.5703125" style="474" bestFit="1" customWidth="1"/>
    <col min="12294" max="12303" width="11.28515625" style="474" bestFit="1" customWidth="1"/>
    <col min="12304" max="12544" width="9.140625" style="474"/>
    <col min="12545" max="12545" width="4.7109375" style="474" customWidth="1"/>
    <col min="12546" max="12546" width="13.42578125" style="474" customWidth="1"/>
    <col min="12547" max="12547" width="21.28515625" style="474" customWidth="1"/>
    <col min="12548" max="12548" width="11.28515625" style="474" bestFit="1" customWidth="1"/>
    <col min="12549" max="12549" width="11.5703125" style="474" bestFit="1" customWidth="1"/>
    <col min="12550" max="12559" width="11.28515625" style="474" bestFit="1" customWidth="1"/>
    <col min="12560" max="12800" width="9.140625" style="474"/>
    <col min="12801" max="12801" width="4.7109375" style="474" customWidth="1"/>
    <col min="12802" max="12802" width="13.42578125" style="474" customWidth="1"/>
    <col min="12803" max="12803" width="21.28515625" style="474" customWidth="1"/>
    <col min="12804" max="12804" width="11.28515625" style="474" bestFit="1" customWidth="1"/>
    <col min="12805" max="12805" width="11.5703125" style="474" bestFit="1" customWidth="1"/>
    <col min="12806" max="12815" width="11.28515625" style="474" bestFit="1" customWidth="1"/>
    <col min="12816" max="13056" width="9.140625" style="474"/>
    <col min="13057" max="13057" width="4.7109375" style="474" customWidth="1"/>
    <col min="13058" max="13058" width="13.42578125" style="474" customWidth="1"/>
    <col min="13059" max="13059" width="21.28515625" style="474" customWidth="1"/>
    <col min="13060" max="13060" width="11.28515625" style="474" bestFit="1" customWidth="1"/>
    <col min="13061" max="13061" width="11.5703125" style="474" bestFit="1" customWidth="1"/>
    <col min="13062" max="13071" width="11.28515625" style="474" bestFit="1" customWidth="1"/>
    <col min="13072" max="13312" width="9.140625" style="474"/>
    <col min="13313" max="13313" width="4.7109375" style="474" customWidth="1"/>
    <col min="13314" max="13314" width="13.42578125" style="474" customWidth="1"/>
    <col min="13315" max="13315" width="21.28515625" style="474" customWidth="1"/>
    <col min="13316" max="13316" width="11.28515625" style="474" bestFit="1" customWidth="1"/>
    <col min="13317" max="13317" width="11.5703125" style="474" bestFit="1" customWidth="1"/>
    <col min="13318" max="13327" width="11.28515625" style="474" bestFit="1" customWidth="1"/>
    <col min="13328" max="13568" width="9.140625" style="474"/>
    <col min="13569" max="13569" width="4.7109375" style="474" customWidth="1"/>
    <col min="13570" max="13570" width="13.42578125" style="474" customWidth="1"/>
    <col min="13571" max="13571" width="21.28515625" style="474" customWidth="1"/>
    <col min="13572" max="13572" width="11.28515625" style="474" bestFit="1" customWidth="1"/>
    <col min="13573" max="13573" width="11.5703125" style="474" bestFit="1" customWidth="1"/>
    <col min="13574" max="13583" width="11.28515625" style="474" bestFit="1" customWidth="1"/>
    <col min="13584" max="13824" width="9.140625" style="474"/>
    <col min="13825" max="13825" width="4.7109375" style="474" customWidth="1"/>
    <col min="13826" max="13826" width="13.42578125" style="474" customWidth="1"/>
    <col min="13827" max="13827" width="21.28515625" style="474" customWidth="1"/>
    <col min="13828" max="13828" width="11.28515625" style="474" bestFit="1" customWidth="1"/>
    <col min="13829" max="13829" width="11.5703125" style="474" bestFit="1" customWidth="1"/>
    <col min="13830" max="13839" width="11.28515625" style="474" bestFit="1" customWidth="1"/>
    <col min="13840" max="14080" width="9.140625" style="474"/>
    <col min="14081" max="14081" width="4.7109375" style="474" customWidth="1"/>
    <col min="14082" max="14082" width="13.42578125" style="474" customWidth="1"/>
    <col min="14083" max="14083" width="21.28515625" style="474" customWidth="1"/>
    <col min="14084" max="14084" width="11.28515625" style="474" bestFit="1" customWidth="1"/>
    <col min="14085" max="14085" width="11.5703125" style="474" bestFit="1" customWidth="1"/>
    <col min="14086" max="14095" width="11.28515625" style="474" bestFit="1" customWidth="1"/>
    <col min="14096" max="14336" width="9.140625" style="474"/>
    <col min="14337" max="14337" width="4.7109375" style="474" customWidth="1"/>
    <col min="14338" max="14338" width="13.42578125" style="474" customWidth="1"/>
    <col min="14339" max="14339" width="21.28515625" style="474" customWidth="1"/>
    <col min="14340" max="14340" width="11.28515625" style="474" bestFit="1" customWidth="1"/>
    <col min="14341" max="14341" width="11.5703125" style="474" bestFit="1" customWidth="1"/>
    <col min="14342" max="14351" width="11.28515625" style="474" bestFit="1" customWidth="1"/>
    <col min="14352" max="14592" width="9.140625" style="474"/>
    <col min="14593" max="14593" width="4.7109375" style="474" customWidth="1"/>
    <col min="14594" max="14594" width="13.42578125" style="474" customWidth="1"/>
    <col min="14595" max="14595" width="21.28515625" style="474" customWidth="1"/>
    <col min="14596" max="14596" width="11.28515625" style="474" bestFit="1" customWidth="1"/>
    <col min="14597" max="14597" width="11.5703125" style="474" bestFit="1" customWidth="1"/>
    <col min="14598" max="14607" width="11.28515625" style="474" bestFit="1" customWidth="1"/>
    <col min="14608" max="14848" width="9.140625" style="474"/>
    <col min="14849" max="14849" width="4.7109375" style="474" customWidth="1"/>
    <col min="14850" max="14850" width="13.42578125" style="474" customWidth="1"/>
    <col min="14851" max="14851" width="21.28515625" style="474" customWidth="1"/>
    <col min="14852" max="14852" width="11.28515625" style="474" bestFit="1" customWidth="1"/>
    <col min="14853" max="14853" width="11.5703125" style="474" bestFit="1" customWidth="1"/>
    <col min="14854" max="14863" width="11.28515625" style="474" bestFit="1" customWidth="1"/>
    <col min="14864" max="15104" width="9.140625" style="474"/>
    <col min="15105" max="15105" width="4.7109375" style="474" customWidth="1"/>
    <col min="15106" max="15106" width="13.42578125" style="474" customWidth="1"/>
    <col min="15107" max="15107" width="21.28515625" style="474" customWidth="1"/>
    <col min="15108" max="15108" width="11.28515625" style="474" bestFit="1" customWidth="1"/>
    <col min="15109" max="15109" width="11.5703125" style="474" bestFit="1" customWidth="1"/>
    <col min="15110" max="15119" width="11.28515625" style="474" bestFit="1" customWidth="1"/>
    <col min="15120" max="15360" width="9.140625" style="474"/>
    <col min="15361" max="15361" width="4.7109375" style="474" customWidth="1"/>
    <col min="15362" max="15362" width="13.42578125" style="474" customWidth="1"/>
    <col min="15363" max="15363" width="21.28515625" style="474" customWidth="1"/>
    <col min="15364" max="15364" width="11.28515625" style="474" bestFit="1" customWidth="1"/>
    <col min="15365" max="15365" width="11.5703125" style="474" bestFit="1" customWidth="1"/>
    <col min="15366" max="15375" width="11.28515625" style="474" bestFit="1" customWidth="1"/>
    <col min="15376" max="15616" width="9.140625" style="474"/>
    <col min="15617" max="15617" width="4.7109375" style="474" customWidth="1"/>
    <col min="15618" max="15618" width="13.42578125" style="474" customWidth="1"/>
    <col min="15619" max="15619" width="21.28515625" style="474" customWidth="1"/>
    <col min="15620" max="15620" width="11.28515625" style="474" bestFit="1" customWidth="1"/>
    <col min="15621" max="15621" width="11.5703125" style="474" bestFit="1" customWidth="1"/>
    <col min="15622" max="15631" width="11.28515625" style="474" bestFit="1" customWidth="1"/>
    <col min="15632" max="15872" width="9.140625" style="474"/>
    <col min="15873" max="15873" width="4.7109375" style="474" customWidth="1"/>
    <col min="15874" max="15874" width="13.42578125" style="474" customWidth="1"/>
    <col min="15875" max="15875" width="21.28515625" style="474" customWidth="1"/>
    <col min="15876" max="15876" width="11.28515625" style="474" bestFit="1" customWidth="1"/>
    <col min="15877" max="15877" width="11.5703125" style="474" bestFit="1" customWidth="1"/>
    <col min="15878" max="15887" width="11.28515625" style="474" bestFit="1" customWidth="1"/>
    <col min="15888" max="16128" width="9.140625" style="474"/>
    <col min="16129" max="16129" width="4.7109375" style="474" customWidth="1"/>
    <col min="16130" max="16130" width="13.42578125" style="474" customWidth="1"/>
    <col min="16131" max="16131" width="21.28515625" style="474" customWidth="1"/>
    <col min="16132" max="16132" width="11.28515625" style="474" bestFit="1" customWidth="1"/>
    <col min="16133" max="16133" width="11.5703125" style="474" bestFit="1" customWidth="1"/>
    <col min="16134" max="16143" width="11.28515625" style="474" bestFit="1" customWidth="1"/>
    <col min="16144" max="16384" width="9.140625" style="474"/>
  </cols>
  <sheetData>
    <row r="1" spans="1:19" s="500" customFormat="1" ht="15" customHeight="1">
      <c r="N1" s="1312" t="s">
        <v>355</v>
      </c>
      <c r="O1" s="1312"/>
      <c r="P1" s="501"/>
      <c r="Q1" s="501"/>
    </row>
    <row r="2" spans="1:19" s="500" customFormat="1" ht="15" customHeight="1">
      <c r="L2" s="502"/>
      <c r="M2" s="502"/>
      <c r="N2" s="502"/>
      <c r="O2" s="502"/>
    </row>
    <row r="3" spans="1:19" s="500" customFormat="1" ht="14.25" customHeight="1">
      <c r="A3" s="1317" t="s">
        <v>522</v>
      </c>
      <c r="B3" s="1317"/>
      <c r="C3" s="1317"/>
      <c r="D3" s="1317"/>
      <c r="E3" s="1317"/>
      <c r="F3" s="1317"/>
      <c r="G3" s="1317"/>
      <c r="H3" s="1317"/>
      <c r="I3" s="1317"/>
      <c r="J3" s="1317"/>
      <c r="K3" s="1317"/>
      <c r="L3" s="1317"/>
      <c r="M3" s="1317"/>
      <c r="N3" s="1317"/>
      <c r="O3" s="1317"/>
    </row>
    <row r="4" spans="1:19" s="500" customFormat="1">
      <c r="A4" s="502"/>
      <c r="B4" s="502"/>
      <c r="C4" s="502"/>
      <c r="D4" s="502"/>
      <c r="E4" s="502"/>
      <c r="F4" s="502"/>
      <c r="G4" s="502"/>
      <c r="H4" s="502"/>
      <c r="I4" s="502"/>
      <c r="J4" s="502"/>
      <c r="K4" s="502"/>
      <c r="L4" s="502"/>
      <c r="M4" s="502"/>
    </row>
    <row r="5" spans="1:19" ht="13.5" customHeight="1" thickBot="1">
      <c r="A5" s="472"/>
      <c r="B5" s="472"/>
      <c r="C5" s="472"/>
      <c r="D5" s="472"/>
      <c r="E5" s="472"/>
      <c r="F5" s="472"/>
      <c r="G5" s="472"/>
      <c r="H5" s="472"/>
      <c r="I5" s="472"/>
      <c r="J5" s="472"/>
      <c r="K5" s="472"/>
      <c r="L5" s="503"/>
      <c r="M5" s="503"/>
      <c r="N5" s="1318" t="s">
        <v>37</v>
      </c>
      <c r="O5" s="1318"/>
      <c r="P5" s="504"/>
      <c r="Q5" s="504"/>
      <c r="R5" s="505"/>
      <c r="S5" s="505"/>
    </row>
    <row r="6" spans="1:19" ht="28.5" customHeight="1">
      <c r="A6" s="1348" t="s">
        <v>317</v>
      </c>
      <c r="B6" s="1351" t="s">
        <v>39</v>
      </c>
      <c r="C6" s="1352"/>
      <c r="D6" s="1357" t="s">
        <v>356</v>
      </c>
      <c r="E6" s="1358"/>
      <c r="F6" s="1358"/>
      <c r="G6" s="1358"/>
      <c r="H6" s="1358"/>
      <c r="I6" s="1359"/>
      <c r="J6" s="1357" t="s">
        <v>357</v>
      </c>
      <c r="K6" s="1358"/>
      <c r="L6" s="1358"/>
      <c r="M6" s="1358"/>
      <c r="N6" s="1358"/>
      <c r="O6" s="1360"/>
      <c r="P6" s="472"/>
    </row>
    <row r="7" spans="1:19" ht="26.25" customHeight="1">
      <c r="A7" s="1349"/>
      <c r="B7" s="1353"/>
      <c r="C7" s="1354"/>
      <c r="D7" s="1361" t="s">
        <v>318</v>
      </c>
      <c r="E7" s="1361"/>
      <c r="F7" s="1361" t="s">
        <v>319</v>
      </c>
      <c r="G7" s="1361"/>
      <c r="H7" s="1361" t="s">
        <v>320</v>
      </c>
      <c r="I7" s="1361"/>
      <c r="J7" s="1361" t="s">
        <v>318</v>
      </c>
      <c r="K7" s="1361"/>
      <c r="L7" s="1361" t="s">
        <v>319</v>
      </c>
      <c r="M7" s="1361"/>
      <c r="N7" s="1361" t="s">
        <v>320</v>
      </c>
      <c r="O7" s="1363"/>
      <c r="P7" s="472"/>
    </row>
    <row r="8" spans="1:19" ht="24.75" customHeight="1">
      <c r="A8" s="1350"/>
      <c r="B8" s="1355"/>
      <c r="C8" s="1356"/>
      <c r="D8" s="506">
        <v>40178</v>
      </c>
      <c r="E8" s="506">
        <v>40543</v>
      </c>
      <c r="F8" s="506">
        <v>40178</v>
      </c>
      <c r="G8" s="506">
        <v>40543</v>
      </c>
      <c r="H8" s="506">
        <v>40178</v>
      </c>
      <c r="I8" s="506">
        <v>40543</v>
      </c>
      <c r="J8" s="506">
        <v>40178</v>
      </c>
      <c r="K8" s="506">
        <v>40543</v>
      </c>
      <c r="L8" s="506">
        <v>40178</v>
      </c>
      <c r="M8" s="506">
        <v>40543</v>
      </c>
      <c r="N8" s="506">
        <v>40178</v>
      </c>
      <c r="O8" s="507">
        <v>40543</v>
      </c>
      <c r="P8" s="472"/>
    </row>
    <row r="9" spans="1:19" ht="12.75" customHeight="1">
      <c r="A9" s="1327" t="s">
        <v>323</v>
      </c>
      <c r="B9" s="1328"/>
      <c r="C9" s="1329"/>
      <c r="D9" s="1364"/>
      <c r="E9" s="1365"/>
      <c r="F9" s="1365"/>
      <c r="G9" s="1365"/>
      <c r="H9" s="1365"/>
      <c r="I9" s="1365"/>
      <c r="J9" s="1365"/>
      <c r="K9" s="1365"/>
      <c r="L9" s="1365"/>
      <c r="M9" s="1365"/>
      <c r="N9" s="1365"/>
      <c r="O9" s="1366"/>
      <c r="P9" s="472"/>
    </row>
    <row r="10" spans="1:19" ht="37.5" customHeight="1">
      <c r="A10" s="508">
        <v>1</v>
      </c>
      <c r="B10" s="1336" t="s">
        <v>324</v>
      </c>
      <c r="C10" s="1362"/>
      <c r="D10" s="479">
        <v>22654.027620000001</v>
      </c>
      <c r="E10" s="479">
        <v>26710.657350000001</v>
      </c>
      <c r="F10" s="479">
        <v>87.946309999999997</v>
      </c>
      <c r="G10" s="479">
        <v>0.46491999999999994</v>
      </c>
      <c r="H10" s="479">
        <v>0</v>
      </c>
      <c r="I10" s="479">
        <v>0</v>
      </c>
      <c r="J10" s="479">
        <v>0</v>
      </c>
      <c r="K10" s="479">
        <v>0</v>
      </c>
      <c r="L10" s="479">
        <v>0</v>
      </c>
      <c r="M10" s="479">
        <v>0</v>
      </c>
      <c r="N10" s="479">
        <v>0</v>
      </c>
      <c r="O10" s="480">
        <v>0</v>
      </c>
      <c r="P10" s="472"/>
    </row>
    <row r="11" spans="1:19" ht="30" customHeight="1">
      <c r="A11" s="508">
        <v>2</v>
      </c>
      <c r="B11" s="1336" t="s">
        <v>325</v>
      </c>
      <c r="C11" s="1362"/>
      <c r="D11" s="479">
        <v>32.734000000000002</v>
      </c>
      <c r="E11" s="479">
        <v>8.4600000000000009</v>
      </c>
      <c r="F11" s="479">
        <v>435.18799999999999</v>
      </c>
      <c r="G11" s="479">
        <v>109.98399999999999</v>
      </c>
      <c r="H11" s="479">
        <v>66.894999999999996</v>
      </c>
      <c r="I11" s="479">
        <v>0</v>
      </c>
      <c r="J11" s="479">
        <v>0</v>
      </c>
      <c r="K11" s="479">
        <v>0</v>
      </c>
      <c r="L11" s="479">
        <v>0</v>
      </c>
      <c r="M11" s="479">
        <v>0</v>
      </c>
      <c r="N11" s="479">
        <v>0</v>
      </c>
      <c r="O11" s="480">
        <v>0</v>
      </c>
      <c r="P11" s="472"/>
    </row>
    <row r="12" spans="1:19" ht="25.5" hidden="1" customHeight="1">
      <c r="A12" s="508"/>
      <c r="B12" s="509"/>
      <c r="C12" s="483" t="s">
        <v>326</v>
      </c>
      <c r="D12" s="479">
        <v>29.81</v>
      </c>
      <c r="E12" s="479">
        <v>0</v>
      </c>
      <c r="F12" s="479">
        <v>79.474999999999994</v>
      </c>
      <c r="G12" s="479">
        <v>99.867000000000004</v>
      </c>
      <c r="H12" s="479">
        <v>0</v>
      </c>
      <c r="I12" s="479">
        <v>0</v>
      </c>
      <c r="J12" s="479">
        <v>0</v>
      </c>
      <c r="K12" s="479">
        <v>0</v>
      </c>
      <c r="L12" s="479">
        <v>0</v>
      </c>
      <c r="M12" s="479">
        <v>0</v>
      </c>
      <c r="N12" s="479">
        <v>0</v>
      </c>
      <c r="O12" s="480">
        <v>0</v>
      </c>
      <c r="P12" s="472"/>
    </row>
    <row r="13" spans="1:19" ht="25.5" hidden="1" customHeight="1">
      <c r="A13" s="508"/>
      <c r="B13" s="509"/>
      <c r="C13" s="483" t="s">
        <v>327</v>
      </c>
      <c r="D13" s="479">
        <v>0</v>
      </c>
      <c r="E13" s="479">
        <v>0</v>
      </c>
      <c r="F13" s="479">
        <v>355.71300000000002</v>
      </c>
      <c r="G13" s="479">
        <v>10.117000000000001</v>
      </c>
      <c r="H13" s="479">
        <v>60.168999999999997</v>
      </c>
      <c r="I13" s="479">
        <v>0</v>
      </c>
      <c r="J13" s="479">
        <v>0</v>
      </c>
      <c r="K13" s="479">
        <v>0</v>
      </c>
      <c r="L13" s="479">
        <v>0</v>
      </c>
      <c r="M13" s="479">
        <v>0</v>
      </c>
      <c r="N13" s="479">
        <v>0</v>
      </c>
      <c r="O13" s="480">
        <v>0</v>
      </c>
      <c r="P13" s="472"/>
    </row>
    <row r="14" spans="1:19" ht="24.75" hidden="1" customHeight="1">
      <c r="A14" s="508"/>
      <c r="B14" s="509"/>
      <c r="C14" s="483" t="s">
        <v>328</v>
      </c>
      <c r="D14" s="479">
        <v>2.9239999999999999</v>
      </c>
      <c r="E14" s="479">
        <v>8.4600000000000009</v>
      </c>
      <c r="F14" s="479">
        <v>0</v>
      </c>
      <c r="G14" s="479">
        <v>0</v>
      </c>
      <c r="H14" s="479">
        <v>6.726</v>
      </c>
      <c r="I14" s="479">
        <v>0</v>
      </c>
      <c r="J14" s="479">
        <v>0</v>
      </c>
      <c r="K14" s="479">
        <v>0</v>
      </c>
      <c r="L14" s="479">
        <v>0</v>
      </c>
      <c r="M14" s="479">
        <v>0</v>
      </c>
      <c r="N14" s="479">
        <v>0</v>
      </c>
      <c r="O14" s="480">
        <v>0</v>
      </c>
      <c r="P14" s="472"/>
    </row>
    <row r="15" spans="1:19">
      <c r="A15" s="508">
        <v>3</v>
      </c>
      <c r="B15" s="1336" t="s">
        <v>174</v>
      </c>
      <c r="C15" s="1362"/>
      <c r="D15" s="479">
        <v>14.612</v>
      </c>
      <c r="E15" s="479">
        <v>0</v>
      </c>
      <c r="F15" s="479">
        <v>0</v>
      </c>
      <c r="G15" s="479">
        <v>0</v>
      </c>
      <c r="H15" s="479">
        <v>0</v>
      </c>
      <c r="I15" s="479">
        <v>2.597</v>
      </c>
      <c r="J15" s="479">
        <v>0</v>
      </c>
      <c r="K15" s="479">
        <v>0</v>
      </c>
      <c r="L15" s="479">
        <v>0</v>
      </c>
      <c r="M15" s="479">
        <v>0</v>
      </c>
      <c r="N15" s="479">
        <v>0</v>
      </c>
      <c r="O15" s="480">
        <v>2.597</v>
      </c>
      <c r="P15" s="472"/>
    </row>
    <row r="16" spans="1:19" ht="29.25" customHeight="1">
      <c r="A16" s="508">
        <v>4</v>
      </c>
      <c r="B16" s="1336" t="s">
        <v>329</v>
      </c>
      <c r="C16" s="1362"/>
      <c r="D16" s="479">
        <v>0</v>
      </c>
      <c r="E16" s="479">
        <v>0</v>
      </c>
      <c r="F16" s="479">
        <v>0</v>
      </c>
      <c r="G16" s="479">
        <v>0</v>
      </c>
      <c r="H16" s="479">
        <v>0</v>
      </c>
      <c r="I16" s="479">
        <v>0</v>
      </c>
      <c r="J16" s="479">
        <v>0</v>
      </c>
      <c r="K16" s="479">
        <v>0</v>
      </c>
      <c r="L16" s="479">
        <v>0</v>
      </c>
      <c r="M16" s="479">
        <v>0</v>
      </c>
      <c r="N16" s="479">
        <v>0</v>
      </c>
      <c r="O16" s="480">
        <v>0</v>
      </c>
      <c r="P16" s="472"/>
    </row>
    <row r="17" spans="1:16" ht="55.5" customHeight="1">
      <c r="A17" s="508">
        <v>5</v>
      </c>
      <c r="B17" s="1336" t="s">
        <v>330</v>
      </c>
      <c r="C17" s="1362"/>
      <c r="D17" s="479">
        <v>0</v>
      </c>
      <c r="E17" s="479">
        <v>0</v>
      </c>
      <c r="F17" s="479">
        <v>0</v>
      </c>
      <c r="G17" s="479">
        <v>0</v>
      </c>
      <c r="H17" s="479">
        <v>0</v>
      </c>
      <c r="I17" s="479">
        <v>0</v>
      </c>
      <c r="J17" s="479">
        <v>0</v>
      </c>
      <c r="K17" s="479">
        <v>0</v>
      </c>
      <c r="L17" s="479">
        <v>-120</v>
      </c>
      <c r="M17" s="479">
        <v>0</v>
      </c>
      <c r="N17" s="479">
        <v>0</v>
      </c>
      <c r="O17" s="480">
        <v>0</v>
      </c>
      <c r="P17" s="472"/>
    </row>
    <row r="18" spans="1:16" ht="25.5" hidden="1" customHeight="1">
      <c r="A18" s="508"/>
      <c r="B18" s="509"/>
      <c r="C18" s="483" t="s">
        <v>326</v>
      </c>
      <c r="D18" s="479">
        <v>0</v>
      </c>
      <c r="E18" s="479">
        <v>0</v>
      </c>
      <c r="F18" s="479">
        <v>0</v>
      </c>
      <c r="G18" s="479">
        <v>0</v>
      </c>
      <c r="H18" s="479">
        <v>0</v>
      </c>
      <c r="I18" s="479">
        <v>0</v>
      </c>
      <c r="J18" s="479">
        <v>0</v>
      </c>
      <c r="K18" s="479">
        <v>0</v>
      </c>
      <c r="L18" s="479">
        <v>0</v>
      </c>
      <c r="M18" s="479">
        <v>0</v>
      </c>
      <c r="N18" s="479">
        <v>0</v>
      </c>
      <c r="O18" s="480">
        <v>0</v>
      </c>
      <c r="P18" s="472"/>
    </row>
    <row r="19" spans="1:16" ht="25.5" hidden="1" customHeight="1">
      <c r="A19" s="508"/>
      <c r="B19" s="509"/>
      <c r="C19" s="483" t="s">
        <v>327</v>
      </c>
      <c r="D19" s="479">
        <v>0</v>
      </c>
      <c r="E19" s="479">
        <v>0</v>
      </c>
      <c r="F19" s="479">
        <v>0</v>
      </c>
      <c r="G19" s="479">
        <v>0</v>
      </c>
      <c r="H19" s="479">
        <v>0</v>
      </c>
      <c r="I19" s="479">
        <v>0</v>
      </c>
      <c r="J19" s="479">
        <v>0</v>
      </c>
      <c r="K19" s="479">
        <v>0</v>
      </c>
      <c r="L19" s="479">
        <v>0</v>
      </c>
      <c r="M19" s="479">
        <v>0</v>
      </c>
      <c r="N19" s="479">
        <v>0</v>
      </c>
      <c r="O19" s="480">
        <v>0</v>
      </c>
      <c r="P19" s="472"/>
    </row>
    <row r="20" spans="1:16" ht="24.75" hidden="1" customHeight="1">
      <c r="A20" s="508"/>
      <c r="B20" s="509"/>
      <c r="C20" s="483" t="s">
        <v>328</v>
      </c>
      <c r="D20" s="479">
        <v>0</v>
      </c>
      <c r="E20" s="479">
        <v>0</v>
      </c>
      <c r="F20" s="479">
        <v>0</v>
      </c>
      <c r="G20" s="479">
        <v>0</v>
      </c>
      <c r="H20" s="479">
        <v>0</v>
      </c>
      <c r="I20" s="479">
        <v>0</v>
      </c>
      <c r="J20" s="479">
        <v>0</v>
      </c>
      <c r="K20" s="479">
        <v>0</v>
      </c>
      <c r="L20" s="479">
        <v>0</v>
      </c>
      <c r="M20" s="479">
        <v>0</v>
      </c>
      <c r="N20" s="479">
        <v>0</v>
      </c>
      <c r="O20" s="480">
        <v>0</v>
      </c>
      <c r="P20" s="472"/>
    </row>
    <row r="21" spans="1:16" ht="12.75" hidden="1" customHeight="1">
      <c r="A21" s="508"/>
      <c r="B21" s="509"/>
      <c r="C21" s="483" t="s">
        <v>140</v>
      </c>
      <c r="D21" s="479">
        <v>0</v>
      </c>
      <c r="E21" s="479">
        <v>0</v>
      </c>
      <c r="F21" s="479">
        <v>0</v>
      </c>
      <c r="G21" s="479">
        <v>0</v>
      </c>
      <c r="H21" s="479">
        <v>0</v>
      </c>
      <c r="I21" s="479">
        <v>0</v>
      </c>
      <c r="J21" s="479">
        <v>0</v>
      </c>
      <c r="K21" s="479">
        <v>0</v>
      </c>
      <c r="L21" s="479">
        <v>-120</v>
      </c>
      <c r="M21" s="479">
        <v>0</v>
      </c>
      <c r="N21" s="479">
        <v>0</v>
      </c>
      <c r="O21" s="480">
        <v>0</v>
      </c>
      <c r="P21" s="472"/>
    </row>
    <row r="22" spans="1:16" ht="30.75" customHeight="1">
      <c r="A22" s="508">
        <v>6</v>
      </c>
      <c r="B22" s="1336" t="s">
        <v>130</v>
      </c>
      <c r="C22" s="1362"/>
      <c r="D22" s="479">
        <v>551.10219999999993</v>
      </c>
      <c r="E22" s="479">
        <v>1716.0889999999999</v>
      </c>
      <c r="F22" s="479">
        <v>2494.2260000000001</v>
      </c>
      <c r="G22" s="479">
        <v>3869.5720000000001</v>
      </c>
      <c r="H22" s="479">
        <v>254.57900000000001</v>
      </c>
      <c r="I22" s="479">
        <v>194.465</v>
      </c>
      <c r="J22" s="479">
        <v>0</v>
      </c>
      <c r="K22" s="479">
        <v>3.6</v>
      </c>
      <c r="L22" s="479">
        <v>0</v>
      </c>
      <c r="M22" s="479">
        <v>-630.25</v>
      </c>
      <c r="N22" s="479">
        <v>0</v>
      </c>
      <c r="O22" s="480">
        <v>0</v>
      </c>
      <c r="P22" s="472"/>
    </row>
    <row r="23" spans="1:16" ht="25.5" hidden="1" customHeight="1">
      <c r="A23" s="508"/>
      <c r="B23" s="509"/>
      <c r="C23" s="483" t="s">
        <v>326</v>
      </c>
      <c r="D23" s="479">
        <v>509.81200000000001</v>
      </c>
      <c r="E23" s="479">
        <v>1584.124</v>
      </c>
      <c r="F23" s="479">
        <v>2494.2260000000001</v>
      </c>
      <c r="G23" s="479">
        <v>3869.5720000000001</v>
      </c>
      <c r="H23" s="479">
        <v>69.046999999999997</v>
      </c>
      <c r="I23" s="479">
        <v>62.5</v>
      </c>
      <c r="J23" s="479">
        <v>0</v>
      </c>
      <c r="K23" s="479">
        <v>3.6</v>
      </c>
      <c r="L23" s="479">
        <v>0</v>
      </c>
      <c r="M23" s="479">
        <v>-630.25</v>
      </c>
      <c r="N23" s="479">
        <v>0</v>
      </c>
      <c r="O23" s="480">
        <v>0</v>
      </c>
      <c r="P23" s="472"/>
    </row>
    <row r="24" spans="1:16" ht="25.5" hidden="1" customHeight="1">
      <c r="A24" s="508"/>
      <c r="B24" s="509"/>
      <c r="C24" s="483" t="s">
        <v>327</v>
      </c>
      <c r="D24" s="479">
        <v>41.290199999999999</v>
      </c>
      <c r="E24" s="479">
        <v>131.965</v>
      </c>
      <c r="F24" s="479">
        <v>0</v>
      </c>
      <c r="G24" s="479">
        <v>0</v>
      </c>
      <c r="H24" s="479">
        <v>185.53200000000001</v>
      </c>
      <c r="I24" s="479">
        <v>131.965</v>
      </c>
      <c r="J24" s="479">
        <v>0</v>
      </c>
      <c r="K24" s="479">
        <v>0</v>
      </c>
      <c r="L24" s="479">
        <v>0</v>
      </c>
      <c r="M24" s="479">
        <v>0</v>
      </c>
      <c r="N24" s="479">
        <v>0</v>
      </c>
      <c r="O24" s="480">
        <v>0</v>
      </c>
      <c r="P24" s="472"/>
    </row>
    <row r="25" spans="1:16" ht="31.5" customHeight="1">
      <c r="A25" s="508">
        <v>7</v>
      </c>
      <c r="B25" s="1336" t="s">
        <v>331</v>
      </c>
      <c r="C25" s="1362"/>
      <c r="D25" s="479">
        <v>2710.8449299999997</v>
      </c>
      <c r="E25" s="479">
        <v>6235.6611899999998</v>
      </c>
      <c r="F25" s="479">
        <v>10441.227999999999</v>
      </c>
      <c r="G25" s="479">
        <v>12651.74735</v>
      </c>
      <c r="H25" s="479">
        <v>2838.6590000000001</v>
      </c>
      <c r="I25" s="479">
        <v>5194.53</v>
      </c>
      <c r="J25" s="479">
        <v>708</v>
      </c>
      <c r="K25" s="479">
        <v>770</v>
      </c>
      <c r="L25" s="479">
        <v>120</v>
      </c>
      <c r="M25" s="479">
        <v>-1350</v>
      </c>
      <c r="N25" s="479">
        <v>-314</v>
      </c>
      <c r="O25" s="480">
        <v>-4520</v>
      </c>
      <c r="P25" s="472"/>
    </row>
    <row r="26" spans="1:16" ht="25.5" hidden="1" customHeight="1">
      <c r="A26" s="508"/>
      <c r="B26" s="509"/>
      <c r="C26" s="483" t="s">
        <v>326</v>
      </c>
      <c r="D26" s="479">
        <v>2672.181</v>
      </c>
      <c r="E26" s="479">
        <v>6174.4618200000004</v>
      </c>
      <c r="F26" s="479">
        <v>10432.227999999999</v>
      </c>
      <c r="G26" s="479">
        <v>12651.74735</v>
      </c>
      <c r="H26" s="479">
        <v>2838.6590000000001</v>
      </c>
      <c r="I26" s="479">
        <v>5194.53</v>
      </c>
      <c r="J26" s="479">
        <v>708</v>
      </c>
      <c r="K26" s="479">
        <v>770</v>
      </c>
      <c r="L26" s="479">
        <v>120</v>
      </c>
      <c r="M26" s="479">
        <v>-1350</v>
      </c>
      <c r="N26" s="479">
        <v>-314</v>
      </c>
      <c r="O26" s="480">
        <v>-4520</v>
      </c>
      <c r="P26" s="472"/>
    </row>
    <row r="27" spans="1:16" ht="25.5" hidden="1" customHeight="1">
      <c r="A27" s="508"/>
      <c r="B27" s="509"/>
      <c r="C27" s="483" t="s">
        <v>327</v>
      </c>
      <c r="D27" s="479">
        <v>0</v>
      </c>
      <c r="E27" s="479">
        <v>6.0000000000000001E-3</v>
      </c>
      <c r="F27" s="479">
        <v>9</v>
      </c>
      <c r="G27" s="479">
        <v>0</v>
      </c>
      <c r="H27" s="479">
        <v>0</v>
      </c>
      <c r="I27" s="479">
        <v>0</v>
      </c>
      <c r="J27" s="479">
        <v>0</v>
      </c>
      <c r="K27" s="479">
        <v>0</v>
      </c>
      <c r="L27" s="479">
        <v>0</v>
      </c>
      <c r="M27" s="479">
        <v>0</v>
      </c>
      <c r="N27" s="479">
        <v>0</v>
      </c>
      <c r="O27" s="480">
        <v>0</v>
      </c>
      <c r="P27" s="472"/>
    </row>
    <row r="28" spans="1:16" ht="25.5" hidden="1" customHeight="1">
      <c r="A28" s="508"/>
      <c r="B28" s="509"/>
      <c r="C28" s="483" t="s">
        <v>328</v>
      </c>
      <c r="D28" s="479">
        <v>38.663930000000001</v>
      </c>
      <c r="E28" s="479">
        <v>61.193369999999994</v>
      </c>
      <c r="F28" s="479">
        <v>0</v>
      </c>
      <c r="G28" s="479">
        <v>0</v>
      </c>
      <c r="H28" s="479">
        <v>0</v>
      </c>
      <c r="I28" s="479">
        <v>0</v>
      </c>
      <c r="J28" s="479">
        <v>0</v>
      </c>
      <c r="K28" s="479">
        <v>0</v>
      </c>
      <c r="L28" s="479">
        <v>0</v>
      </c>
      <c r="M28" s="479">
        <v>0</v>
      </c>
      <c r="N28" s="479">
        <v>0</v>
      </c>
      <c r="O28" s="480">
        <v>0</v>
      </c>
      <c r="P28" s="472"/>
    </row>
    <row r="29" spans="1:16" ht="12.75" hidden="1" customHeight="1">
      <c r="A29" s="508"/>
      <c r="B29" s="509"/>
      <c r="C29" s="483" t="s">
        <v>332</v>
      </c>
      <c r="D29" s="479">
        <v>0</v>
      </c>
      <c r="E29" s="479">
        <v>0</v>
      </c>
      <c r="F29" s="479">
        <v>0</v>
      </c>
      <c r="G29" s="479">
        <v>0</v>
      </c>
      <c r="H29" s="479">
        <v>0</v>
      </c>
      <c r="I29" s="479">
        <v>0</v>
      </c>
      <c r="J29" s="479">
        <v>0</v>
      </c>
      <c r="K29" s="479">
        <v>0</v>
      </c>
      <c r="L29" s="479">
        <v>0</v>
      </c>
      <c r="M29" s="479">
        <v>0</v>
      </c>
      <c r="N29" s="479">
        <v>0</v>
      </c>
      <c r="O29" s="480">
        <v>0</v>
      </c>
      <c r="P29" s="472"/>
    </row>
    <row r="30" spans="1:16">
      <c r="A30" s="508">
        <v>8</v>
      </c>
      <c r="B30" s="1336" t="s">
        <v>333</v>
      </c>
      <c r="C30" s="1362"/>
      <c r="D30" s="479">
        <v>14273.49459</v>
      </c>
      <c r="E30" s="479">
        <v>20375.147950000002</v>
      </c>
      <c r="F30" s="479">
        <v>13449.42642</v>
      </c>
      <c r="G30" s="479">
        <v>10400.679529999999</v>
      </c>
      <c r="H30" s="479">
        <v>15630.686029999999</v>
      </c>
      <c r="I30" s="479">
        <v>13736.227959999998</v>
      </c>
      <c r="J30" s="479">
        <v>-189.34437000000003</v>
      </c>
      <c r="K30" s="479">
        <v>-43.054630000000003</v>
      </c>
      <c r="L30" s="479">
        <v>-2486.9176499999999</v>
      </c>
      <c r="M30" s="479">
        <v>-2266.51818</v>
      </c>
      <c r="N30" s="479">
        <v>-1906.9228599999999</v>
      </c>
      <c r="O30" s="480">
        <v>-2712.08887</v>
      </c>
      <c r="P30" s="472"/>
    </row>
    <row r="31" spans="1:16" ht="25.5" hidden="1" customHeight="1">
      <c r="A31" s="508"/>
      <c r="B31" s="509"/>
      <c r="C31" s="483" t="s">
        <v>334</v>
      </c>
      <c r="D31" s="479">
        <v>11174.472900000001</v>
      </c>
      <c r="E31" s="479">
        <v>18238.225050000001</v>
      </c>
      <c r="F31" s="479">
        <v>7195.1953800000001</v>
      </c>
      <c r="G31" s="479">
        <v>4416.3945899999999</v>
      </c>
      <c r="H31" s="479">
        <v>1869.84827</v>
      </c>
      <c r="I31" s="479">
        <v>350.73829000000001</v>
      </c>
      <c r="J31" s="479">
        <v>0</v>
      </c>
      <c r="K31" s="479">
        <v>0</v>
      </c>
      <c r="L31" s="479">
        <v>50</v>
      </c>
      <c r="M31" s="479">
        <v>0</v>
      </c>
      <c r="N31" s="479">
        <v>0</v>
      </c>
      <c r="O31" s="480">
        <v>0</v>
      </c>
      <c r="P31" s="472"/>
    </row>
    <row r="32" spans="1:16" ht="12.75" hidden="1" customHeight="1">
      <c r="A32" s="508"/>
      <c r="B32" s="509"/>
      <c r="C32" s="483" t="s">
        <v>136</v>
      </c>
      <c r="D32" s="479">
        <v>51.997</v>
      </c>
      <c r="E32" s="479">
        <v>0</v>
      </c>
      <c r="F32" s="479">
        <v>0</v>
      </c>
      <c r="G32" s="479">
        <v>0</v>
      </c>
      <c r="H32" s="479">
        <v>0</v>
      </c>
      <c r="I32" s="479">
        <v>0</v>
      </c>
      <c r="J32" s="479">
        <v>0</v>
      </c>
      <c r="K32" s="479">
        <v>0</v>
      </c>
      <c r="L32" s="479">
        <v>0</v>
      </c>
      <c r="M32" s="479">
        <v>0</v>
      </c>
      <c r="N32" s="479">
        <v>0</v>
      </c>
      <c r="O32" s="480">
        <v>0</v>
      </c>
      <c r="P32" s="472"/>
    </row>
    <row r="33" spans="1:16" ht="12.75" hidden="1" customHeight="1">
      <c r="A33" s="508"/>
      <c r="B33" s="509"/>
      <c r="C33" s="483" t="s">
        <v>138</v>
      </c>
      <c r="D33" s="479">
        <v>0</v>
      </c>
      <c r="E33" s="479">
        <v>0</v>
      </c>
      <c r="F33" s="479">
        <v>0</v>
      </c>
      <c r="G33" s="479">
        <v>0</v>
      </c>
      <c r="H33" s="479">
        <v>0</v>
      </c>
      <c r="I33" s="479">
        <v>0</v>
      </c>
      <c r="J33" s="479">
        <v>0</v>
      </c>
      <c r="K33" s="479">
        <v>0</v>
      </c>
      <c r="L33" s="479">
        <v>0</v>
      </c>
      <c r="M33" s="479">
        <v>0</v>
      </c>
      <c r="N33" s="479">
        <v>0</v>
      </c>
      <c r="O33" s="480">
        <v>0</v>
      </c>
      <c r="P33" s="472"/>
    </row>
    <row r="34" spans="1:16" ht="12.75" hidden="1" customHeight="1">
      <c r="A34" s="508"/>
      <c r="B34" s="509"/>
      <c r="C34" s="483" t="s">
        <v>140</v>
      </c>
      <c r="D34" s="479">
        <v>3043.6161199999997</v>
      </c>
      <c r="E34" s="479">
        <v>2131.9429</v>
      </c>
      <c r="F34" s="479">
        <v>6224.47804</v>
      </c>
      <c r="G34" s="479">
        <v>5966.3709400000007</v>
      </c>
      <c r="H34" s="479">
        <v>13716.81776</v>
      </c>
      <c r="I34" s="479">
        <v>13354.28967</v>
      </c>
      <c r="J34" s="479">
        <v>-189.34437000000003</v>
      </c>
      <c r="K34" s="479">
        <v>-43.054630000000003</v>
      </c>
      <c r="L34" s="479">
        <v>-2536.9176499999999</v>
      </c>
      <c r="M34" s="479">
        <v>-2266.51818</v>
      </c>
      <c r="N34" s="479">
        <v>-1906.9228599999999</v>
      </c>
      <c r="O34" s="480">
        <v>-2712.08887</v>
      </c>
      <c r="P34" s="472"/>
    </row>
    <row r="35" spans="1:16" ht="12.75" hidden="1" customHeight="1">
      <c r="A35" s="508"/>
      <c r="B35" s="509"/>
      <c r="C35" s="483" t="s">
        <v>142</v>
      </c>
      <c r="D35" s="479">
        <v>3.4085700000000001</v>
      </c>
      <c r="E35" s="479">
        <v>4.9800000000000004</v>
      </c>
      <c r="F35" s="479">
        <v>29.753</v>
      </c>
      <c r="G35" s="479">
        <v>17.914000000000001</v>
      </c>
      <c r="H35" s="479">
        <v>44.02</v>
      </c>
      <c r="I35" s="479">
        <v>31.2</v>
      </c>
      <c r="J35" s="479">
        <v>0</v>
      </c>
      <c r="K35" s="479">
        <v>0</v>
      </c>
      <c r="L35" s="479">
        <v>0</v>
      </c>
      <c r="M35" s="479">
        <v>0</v>
      </c>
      <c r="N35" s="479">
        <v>0</v>
      </c>
      <c r="O35" s="480">
        <v>0</v>
      </c>
      <c r="P35" s="472"/>
    </row>
    <row r="36" spans="1:16" ht="12.75" customHeight="1">
      <c r="A36" s="508">
        <v>9</v>
      </c>
      <c r="B36" s="1336" t="s">
        <v>335</v>
      </c>
      <c r="C36" s="1362"/>
      <c r="D36" s="479">
        <v>509.60561999999993</v>
      </c>
      <c r="E36" s="479">
        <v>515.31592000000001</v>
      </c>
      <c r="F36" s="479">
        <v>470.89787000000001</v>
      </c>
      <c r="G36" s="479">
        <v>480.12061999999997</v>
      </c>
      <c r="H36" s="479">
        <v>270.39049</v>
      </c>
      <c r="I36" s="479">
        <v>326.02724999999998</v>
      </c>
      <c r="J36" s="479">
        <v>32.575000000000003</v>
      </c>
      <c r="K36" s="479">
        <v>24.355</v>
      </c>
      <c r="L36" s="479">
        <v>116.979</v>
      </c>
      <c r="M36" s="479">
        <v>139.68</v>
      </c>
      <c r="N36" s="479">
        <v>235.35579999999999</v>
      </c>
      <c r="O36" s="480">
        <v>189.27424999999999</v>
      </c>
      <c r="P36" s="472"/>
    </row>
    <row r="37" spans="1:16" ht="27.75" customHeight="1">
      <c r="A37" s="508">
        <v>10</v>
      </c>
      <c r="B37" s="1336" t="s">
        <v>336</v>
      </c>
      <c r="C37" s="1362"/>
      <c r="D37" s="479">
        <v>102.88609999999998</v>
      </c>
      <c r="E37" s="479">
        <v>88.103800000000007</v>
      </c>
      <c r="F37" s="479">
        <v>16.752500000000001</v>
      </c>
      <c r="G37" s="479">
        <v>28.671250000000001</v>
      </c>
      <c r="H37" s="479">
        <v>3.66</v>
      </c>
      <c r="I37" s="479">
        <v>6.42</v>
      </c>
      <c r="J37" s="479">
        <v>3.1379999999999999</v>
      </c>
      <c r="K37" s="479">
        <v>3.0459999999999998</v>
      </c>
      <c r="L37" s="479">
        <v>12.298999999999999</v>
      </c>
      <c r="M37" s="479">
        <v>12.977</v>
      </c>
      <c r="N37" s="479">
        <v>36.186</v>
      </c>
      <c r="O37" s="480">
        <v>27.428000000000001</v>
      </c>
      <c r="P37" s="472"/>
    </row>
    <row r="38" spans="1:16" ht="12.75" customHeight="1">
      <c r="A38" s="508">
        <v>11</v>
      </c>
      <c r="B38" s="1336" t="s">
        <v>337</v>
      </c>
      <c r="C38" s="1362"/>
      <c r="D38" s="479">
        <v>870.59134999999992</v>
      </c>
      <c r="E38" s="479">
        <v>1134.2766000000001</v>
      </c>
      <c r="F38" s="479">
        <v>189.57144</v>
      </c>
      <c r="G38" s="479">
        <v>96.059839999999994</v>
      </c>
      <c r="H38" s="479">
        <v>68.077010000000001</v>
      </c>
      <c r="I38" s="479">
        <v>64.25851999999999</v>
      </c>
      <c r="J38" s="479">
        <v>0.80100000000000005</v>
      </c>
      <c r="K38" s="479">
        <v>1.494</v>
      </c>
      <c r="L38" s="479">
        <v>0</v>
      </c>
      <c r="M38" s="479">
        <v>0</v>
      </c>
      <c r="N38" s="479">
        <v>0</v>
      </c>
      <c r="O38" s="480">
        <v>0</v>
      </c>
      <c r="P38" s="472"/>
    </row>
    <row r="39" spans="1:16" ht="13.5" customHeight="1" thickBot="1">
      <c r="A39" s="510">
        <v>12</v>
      </c>
      <c r="B39" s="1337" t="s">
        <v>338</v>
      </c>
      <c r="C39" s="1338"/>
      <c r="D39" s="486">
        <v>41719.898410000002</v>
      </c>
      <c r="E39" s="486">
        <v>56783.711809999993</v>
      </c>
      <c r="F39" s="486">
        <v>27585.236540000002</v>
      </c>
      <c r="G39" s="486">
        <v>27637.299510000001</v>
      </c>
      <c r="H39" s="486">
        <v>19132.946530000001</v>
      </c>
      <c r="I39" s="486">
        <v>19524.525730000001</v>
      </c>
      <c r="J39" s="486">
        <v>555.16962999999998</v>
      </c>
      <c r="K39" s="486">
        <v>759.44037000000003</v>
      </c>
      <c r="L39" s="486">
        <v>-2357.6396500000001</v>
      </c>
      <c r="M39" s="486">
        <v>-4094.1111800000003</v>
      </c>
      <c r="N39" s="486">
        <v>-1949.3810599999999</v>
      </c>
      <c r="O39" s="487">
        <v>-7012.7896200000005</v>
      </c>
      <c r="P39" s="472"/>
    </row>
    <row r="40" spans="1:16" ht="12.75" customHeight="1">
      <c r="A40" s="1327" t="s">
        <v>339</v>
      </c>
      <c r="B40" s="1328"/>
      <c r="C40" s="1329"/>
      <c r="D40" s="1367"/>
      <c r="E40" s="1368"/>
      <c r="F40" s="1368"/>
      <c r="G40" s="1368"/>
      <c r="H40" s="1368"/>
      <c r="I40" s="1368"/>
      <c r="J40" s="1368"/>
      <c r="K40" s="1368"/>
      <c r="L40" s="1368"/>
      <c r="M40" s="1368"/>
      <c r="N40" s="1368"/>
      <c r="O40" s="1369"/>
      <c r="P40" s="472"/>
    </row>
    <row r="41" spans="1:16" ht="12.75" customHeight="1">
      <c r="A41" s="508">
        <v>13</v>
      </c>
      <c r="B41" s="1336" t="s">
        <v>340</v>
      </c>
      <c r="C41" s="1362"/>
      <c r="D41" s="479">
        <v>8620.5268000000015</v>
      </c>
      <c r="E41" s="479">
        <v>12444.084100000002</v>
      </c>
      <c r="F41" s="479">
        <v>5434.6909999999998</v>
      </c>
      <c r="G41" s="479">
        <v>5474.8819999999996</v>
      </c>
      <c r="H41" s="479">
        <v>949.29200000000003</v>
      </c>
      <c r="I41" s="479">
        <v>759.53399999999999</v>
      </c>
      <c r="J41" s="479">
        <v>2147.1882099999998</v>
      </c>
      <c r="K41" s="479">
        <v>3149.68235</v>
      </c>
      <c r="L41" s="479">
        <v>821.81131000000005</v>
      </c>
      <c r="M41" s="479">
        <v>496.50590999999997</v>
      </c>
      <c r="N41" s="479">
        <v>836.61608000000001</v>
      </c>
      <c r="O41" s="480">
        <v>647.20788000000005</v>
      </c>
      <c r="P41" s="472"/>
    </row>
    <row r="42" spans="1:16" ht="25.5" customHeight="1">
      <c r="A42" s="508">
        <v>14</v>
      </c>
      <c r="B42" s="1336" t="s">
        <v>173</v>
      </c>
      <c r="C42" s="1362"/>
      <c r="D42" s="479">
        <v>0</v>
      </c>
      <c r="E42" s="479">
        <v>0</v>
      </c>
      <c r="F42" s="479">
        <v>0</v>
      </c>
      <c r="G42" s="479">
        <v>0</v>
      </c>
      <c r="H42" s="479">
        <v>0</v>
      </c>
      <c r="I42" s="479">
        <v>0</v>
      </c>
      <c r="J42" s="479">
        <v>0</v>
      </c>
      <c r="K42" s="479">
        <v>0</v>
      </c>
      <c r="L42" s="479">
        <v>0</v>
      </c>
      <c r="M42" s="479">
        <v>0</v>
      </c>
      <c r="N42" s="479">
        <v>0</v>
      </c>
      <c r="O42" s="480">
        <v>0</v>
      </c>
      <c r="P42" s="472"/>
    </row>
    <row r="43" spans="1:16" ht="25.5" hidden="1" customHeight="1">
      <c r="A43" s="508"/>
      <c r="B43" s="509"/>
      <c r="C43" s="483" t="s">
        <v>326</v>
      </c>
      <c r="D43" s="479">
        <v>0</v>
      </c>
      <c r="E43" s="479">
        <v>0</v>
      </c>
      <c r="F43" s="479">
        <v>0</v>
      </c>
      <c r="G43" s="479">
        <v>0</v>
      </c>
      <c r="H43" s="479">
        <v>0</v>
      </c>
      <c r="I43" s="479">
        <v>0</v>
      </c>
      <c r="J43" s="479">
        <v>0</v>
      </c>
      <c r="K43" s="479">
        <v>0</v>
      </c>
      <c r="L43" s="479">
        <v>0</v>
      </c>
      <c r="M43" s="479">
        <v>0</v>
      </c>
      <c r="N43" s="479">
        <v>0</v>
      </c>
      <c r="O43" s="480">
        <v>0</v>
      </c>
      <c r="P43" s="472"/>
    </row>
    <row r="44" spans="1:16" ht="25.5" hidden="1" customHeight="1">
      <c r="A44" s="508"/>
      <c r="B44" s="509"/>
      <c r="C44" s="483" t="s">
        <v>327</v>
      </c>
      <c r="D44" s="479">
        <v>0</v>
      </c>
      <c r="E44" s="479">
        <v>0</v>
      </c>
      <c r="F44" s="479">
        <v>0</v>
      </c>
      <c r="G44" s="479">
        <v>0</v>
      </c>
      <c r="H44" s="479">
        <v>0</v>
      </c>
      <c r="I44" s="479">
        <v>0</v>
      </c>
      <c r="J44" s="479">
        <v>0</v>
      </c>
      <c r="K44" s="479">
        <v>0</v>
      </c>
      <c r="L44" s="479">
        <v>0</v>
      </c>
      <c r="M44" s="479">
        <v>0</v>
      </c>
      <c r="N44" s="479">
        <v>0</v>
      </c>
      <c r="O44" s="480">
        <v>0</v>
      </c>
      <c r="P44" s="472"/>
    </row>
    <row r="45" spans="1:16" ht="28.5" hidden="1" customHeight="1">
      <c r="A45" s="508"/>
      <c r="B45" s="509"/>
      <c r="C45" s="483" t="s">
        <v>328</v>
      </c>
      <c r="D45" s="479">
        <v>0</v>
      </c>
      <c r="E45" s="479">
        <v>0</v>
      </c>
      <c r="F45" s="479">
        <v>0</v>
      </c>
      <c r="G45" s="479">
        <v>0</v>
      </c>
      <c r="H45" s="479">
        <v>0</v>
      </c>
      <c r="I45" s="479">
        <v>0</v>
      </c>
      <c r="J45" s="479">
        <v>0</v>
      </c>
      <c r="K45" s="479">
        <v>0</v>
      </c>
      <c r="L45" s="479">
        <v>0</v>
      </c>
      <c r="M45" s="479">
        <v>0</v>
      </c>
      <c r="N45" s="479">
        <v>0</v>
      </c>
      <c r="O45" s="480">
        <v>0</v>
      </c>
      <c r="P45" s="472"/>
    </row>
    <row r="46" spans="1:16" ht="12.75" hidden="1" customHeight="1">
      <c r="A46" s="508"/>
      <c r="B46" s="509"/>
      <c r="C46" s="483" t="s">
        <v>136</v>
      </c>
      <c r="D46" s="479">
        <v>0</v>
      </c>
      <c r="E46" s="479">
        <v>0</v>
      </c>
      <c r="F46" s="479">
        <v>0</v>
      </c>
      <c r="G46" s="479">
        <v>0</v>
      </c>
      <c r="H46" s="479">
        <v>0</v>
      </c>
      <c r="I46" s="479">
        <v>0</v>
      </c>
      <c r="J46" s="479">
        <v>0</v>
      </c>
      <c r="K46" s="479">
        <v>0</v>
      </c>
      <c r="L46" s="479">
        <v>0</v>
      </c>
      <c r="M46" s="479">
        <v>0</v>
      </c>
      <c r="N46" s="479">
        <v>0</v>
      </c>
      <c r="O46" s="480">
        <v>0</v>
      </c>
      <c r="P46" s="472"/>
    </row>
    <row r="47" spans="1:16" ht="12.75" hidden="1" customHeight="1">
      <c r="A47" s="508"/>
      <c r="B47" s="509"/>
      <c r="C47" s="483" t="s">
        <v>341</v>
      </c>
      <c r="D47" s="479">
        <v>0</v>
      </c>
      <c r="E47" s="479">
        <v>0</v>
      </c>
      <c r="F47" s="479">
        <v>0</v>
      </c>
      <c r="G47" s="479">
        <v>0</v>
      </c>
      <c r="H47" s="479">
        <v>0</v>
      </c>
      <c r="I47" s="479">
        <v>0</v>
      </c>
      <c r="J47" s="479">
        <v>0</v>
      </c>
      <c r="K47" s="479">
        <v>0</v>
      </c>
      <c r="L47" s="479">
        <v>0</v>
      </c>
      <c r="M47" s="479">
        <v>0</v>
      </c>
      <c r="N47" s="479">
        <v>0</v>
      </c>
      <c r="O47" s="480">
        <v>0</v>
      </c>
      <c r="P47" s="472"/>
    </row>
    <row r="48" spans="1:16" ht="27" hidden="1" customHeight="1">
      <c r="A48" s="508"/>
      <c r="B48" s="509"/>
      <c r="C48" s="483" t="s">
        <v>342</v>
      </c>
      <c r="D48" s="479">
        <v>0</v>
      </c>
      <c r="E48" s="479">
        <v>0</v>
      </c>
      <c r="F48" s="479">
        <v>0</v>
      </c>
      <c r="G48" s="479">
        <v>0</v>
      </c>
      <c r="H48" s="479">
        <v>0</v>
      </c>
      <c r="I48" s="479">
        <v>0</v>
      </c>
      <c r="J48" s="479">
        <v>0</v>
      </c>
      <c r="K48" s="479">
        <v>0</v>
      </c>
      <c r="L48" s="479">
        <v>0</v>
      </c>
      <c r="M48" s="479">
        <v>0</v>
      </c>
      <c r="N48" s="479">
        <v>0</v>
      </c>
      <c r="O48" s="480">
        <v>0</v>
      </c>
      <c r="P48" s="472"/>
    </row>
    <row r="49" spans="1:16">
      <c r="A49" s="508">
        <v>15</v>
      </c>
      <c r="B49" s="1336" t="s">
        <v>174</v>
      </c>
      <c r="C49" s="1362"/>
      <c r="D49" s="479">
        <v>0</v>
      </c>
      <c r="E49" s="479">
        <v>0</v>
      </c>
      <c r="F49" s="479">
        <v>0</v>
      </c>
      <c r="G49" s="479">
        <v>0</v>
      </c>
      <c r="H49" s="479">
        <v>0</v>
      </c>
      <c r="I49" s="479">
        <v>0.90400000000000003</v>
      </c>
      <c r="J49" s="479">
        <v>0</v>
      </c>
      <c r="K49" s="479">
        <v>0</v>
      </c>
      <c r="L49" s="479">
        <v>0</v>
      </c>
      <c r="M49" s="479">
        <v>0</v>
      </c>
      <c r="N49" s="479">
        <v>0</v>
      </c>
      <c r="O49" s="480">
        <v>0</v>
      </c>
      <c r="P49" s="472"/>
    </row>
    <row r="50" spans="1:16" ht="26.25" customHeight="1">
      <c r="A50" s="508">
        <v>16</v>
      </c>
      <c r="B50" s="1336" t="s">
        <v>343</v>
      </c>
      <c r="C50" s="1362"/>
      <c r="D50" s="479">
        <v>0</v>
      </c>
      <c r="E50" s="479">
        <v>7.0000000000000001E-3</v>
      </c>
      <c r="F50" s="479">
        <v>0</v>
      </c>
      <c r="G50" s="479">
        <v>0</v>
      </c>
      <c r="H50" s="479">
        <v>0</v>
      </c>
      <c r="I50" s="479">
        <v>0</v>
      </c>
      <c r="J50" s="479">
        <v>0</v>
      </c>
      <c r="K50" s="479">
        <v>0</v>
      </c>
      <c r="L50" s="479">
        <v>0</v>
      </c>
      <c r="M50" s="479">
        <v>0</v>
      </c>
      <c r="N50" s="479">
        <v>0</v>
      </c>
      <c r="O50" s="480">
        <v>0</v>
      </c>
      <c r="P50" s="472"/>
    </row>
    <row r="51" spans="1:16">
      <c r="A51" s="508">
        <v>17</v>
      </c>
      <c r="B51" s="1336" t="s">
        <v>344</v>
      </c>
      <c r="C51" s="1362"/>
      <c r="D51" s="479">
        <v>4476.8276599999999</v>
      </c>
      <c r="E51" s="479">
        <v>2973.4658699999995</v>
      </c>
      <c r="F51" s="479">
        <v>9215.2873900000013</v>
      </c>
      <c r="G51" s="479">
        <v>3158.6609399999998</v>
      </c>
      <c r="H51" s="479">
        <v>15831.190570000002</v>
      </c>
      <c r="I51" s="479">
        <v>5104.5435900000011</v>
      </c>
      <c r="J51" s="479">
        <v>1756.87256</v>
      </c>
      <c r="K51" s="479">
        <v>1590.0062399999999</v>
      </c>
      <c r="L51" s="479">
        <v>4573.1048600000004</v>
      </c>
      <c r="M51" s="479">
        <v>2865.3687300000001</v>
      </c>
      <c r="N51" s="479">
        <v>8708.121650000001</v>
      </c>
      <c r="O51" s="480">
        <v>5882.0696699999999</v>
      </c>
      <c r="P51" s="472"/>
    </row>
    <row r="52" spans="1:16" ht="12.75" hidden="1" customHeight="1">
      <c r="A52" s="508"/>
      <c r="B52" s="509"/>
      <c r="C52" s="483" t="s">
        <v>345</v>
      </c>
      <c r="D52" s="479">
        <v>1250.4623900000001</v>
      </c>
      <c r="E52" s="479">
        <v>1129.4820999999999</v>
      </c>
      <c r="F52" s="479">
        <v>26.882390000000001</v>
      </c>
      <c r="G52" s="479">
        <v>60.319369999999992</v>
      </c>
      <c r="H52" s="479">
        <v>33.648710000000001</v>
      </c>
      <c r="I52" s="479">
        <v>62.216000000000001</v>
      </c>
      <c r="J52" s="479">
        <v>177.13300000000001</v>
      </c>
      <c r="K52" s="479">
        <v>268.27733999999998</v>
      </c>
      <c r="L52" s="479">
        <v>-6.9720000000000004</v>
      </c>
      <c r="M52" s="479">
        <v>34.467030000000001</v>
      </c>
      <c r="N52" s="479">
        <v>10.038</v>
      </c>
      <c r="O52" s="480">
        <v>92.648870000000002</v>
      </c>
      <c r="P52" s="472"/>
    </row>
    <row r="53" spans="1:16" ht="12.75" hidden="1" customHeight="1">
      <c r="A53" s="508"/>
      <c r="B53" s="509"/>
      <c r="C53" s="483" t="s">
        <v>346</v>
      </c>
      <c r="D53" s="479">
        <v>3226.3652700000007</v>
      </c>
      <c r="E53" s="479">
        <v>1843.98377</v>
      </c>
      <c r="F53" s="479">
        <v>9188.4050000000007</v>
      </c>
      <c r="G53" s="479">
        <v>3098.34157</v>
      </c>
      <c r="H53" s="479">
        <v>15797.541860000001</v>
      </c>
      <c r="I53" s="479">
        <v>5042.3275900000008</v>
      </c>
      <c r="J53" s="479">
        <v>1579.73956</v>
      </c>
      <c r="K53" s="479">
        <v>1321.7288999999998</v>
      </c>
      <c r="L53" s="479">
        <v>4580.0768600000001</v>
      </c>
      <c r="M53" s="479">
        <v>2830.9017000000003</v>
      </c>
      <c r="N53" s="479">
        <v>8698.0836500000005</v>
      </c>
      <c r="O53" s="480">
        <v>5789.4208000000008</v>
      </c>
      <c r="P53" s="472"/>
    </row>
    <row r="54" spans="1:16">
      <c r="A54" s="508">
        <v>18</v>
      </c>
      <c r="B54" s="1336" t="s">
        <v>188</v>
      </c>
      <c r="C54" s="1362"/>
      <c r="D54" s="479">
        <v>526.05200000000002</v>
      </c>
      <c r="E54" s="479">
        <v>319.92899999999997</v>
      </c>
      <c r="F54" s="479">
        <v>1391.796</v>
      </c>
      <c r="G54" s="479">
        <v>371.661</v>
      </c>
      <c r="H54" s="479">
        <v>530.96336999999994</v>
      </c>
      <c r="I54" s="479">
        <v>696.84699999999998</v>
      </c>
      <c r="J54" s="479">
        <v>4.9080000000000004</v>
      </c>
      <c r="K54" s="479">
        <v>0.73799999999999999</v>
      </c>
      <c r="L54" s="479">
        <v>42.292000000000002</v>
      </c>
      <c r="M54" s="479">
        <v>234.059</v>
      </c>
      <c r="N54" s="479">
        <v>1964.4369999999999</v>
      </c>
      <c r="O54" s="480">
        <v>604.79</v>
      </c>
      <c r="P54" s="472"/>
    </row>
    <row r="55" spans="1:16" ht="24.75" customHeight="1">
      <c r="A55" s="508">
        <v>19</v>
      </c>
      <c r="B55" s="1336" t="s">
        <v>189</v>
      </c>
      <c r="C55" s="1362"/>
      <c r="D55" s="479">
        <v>0</v>
      </c>
      <c r="E55" s="479">
        <v>0</v>
      </c>
      <c r="F55" s="479">
        <v>0</v>
      </c>
      <c r="G55" s="479">
        <v>0</v>
      </c>
      <c r="H55" s="479">
        <v>0</v>
      </c>
      <c r="I55" s="479">
        <v>0</v>
      </c>
      <c r="J55" s="479">
        <v>0</v>
      </c>
      <c r="K55" s="479">
        <v>0</v>
      </c>
      <c r="L55" s="479">
        <v>0</v>
      </c>
      <c r="M55" s="479">
        <v>0</v>
      </c>
      <c r="N55" s="479">
        <v>0</v>
      </c>
      <c r="O55" s="480">
        <v>0</v>
      </c>
      <c r="P55" s="472"/>
    </row>
    <row r="56" spans="1:16" ht="12.75" customHeight="1">
      <c r="A56" s="508">
        <v>20</v>
      </c>
      <c r="B56" s="1336" t="s">
        <v>347</v>
      </c>
      <c r="C56" s="1362"/>
      <c r="D56" s="479">
        <v>321.45670999999999</v>
      </c>
      <c r="E56" s="479">
        <v>347.95450999999997</v>
      </c>
      <c r="F56" s="479">
        <v>345.20219000000009</v>
      </c>
      <c r="G56" s="479">
        <v>384.60275999999999</v>
      </c>
      <c r="H56" s="479">
        <v>324.58040999999997</v>
      </c>
      <c r="I56" s="479">
        <v>243.27889999999999</v>
      </c>
      <c r="J56" s="479">
        <v>0.65900000000000003</v>
      </c>
      <c r="K56" s="479">
        <v>9.1630000000000003</v>
      </c>
      <c r="L56" s="479">
        <v>3.294</v>
      </c>
      <c r="M56" s="479">
        <v>5.0759999999999996</v>
      </c>
      <c r="N56" s="479">
        <v>1115.92</v>
      </c>
      <c r="O56" s="480">
        <v>30.803999999999998</v>
      </c>
      <c r="P56" s="472"/>
    </row>
    <row r="57" spans="1:16" ht="12.75" customHeight="1">
      <c r="A57" s="508">
        <v>21</v>
      </c>
      <c r="B57" s="1336" t="s">
        <v>348</v>
      </c>
      <c r="C57" s="1362"/>
      <c r="D57" s="479">
        <v>2.1407099999999999</v>
      </c>
      <c r="E57" s="479">
        <v>4.8394700000000004</v>
      </c>
      <c r="F57" s="479">
        <v>4.1809700000000003</v>
      </c>
      <c r="G57" s="479">
        <v>0.48199999999999998</v>
      </c>
      <c r="H57" s="479">
        <v>0</v>
      </c>
      <c r="I57" s="479">
        <v>0.38500000000000001</v>
      </c>
      <c r="J57" s="479">
        <v>0</v>
      </c>
      <c r="K57" s="479">
        <v>0</v>
      </c>
      <c r="L57" s="479">
        <v>0</v>
      </c>
      <c r="M57" s="479">
        <v>0</v>
      </c>
      <c r="N57" s="479">
        <v>15.25</v>
      </c>
      <c r="O57" s="480">
        <v>2.44</v>
      </c>
      <c r="P57" s="472"/>
    </row>
    <row r="58" spans="1:16" ht="27.75" customHeight="1">
      <c r="A58" s="508">
        <v>22</v>
      </c>
      <c r="B58" s="1336" t="s">
        <v>193</v>
      </c>
      <c r="C58" s="1362"/>
      <c r="D58" s="479">
        <v>6.45</v>
      </c>
      <c r="E58" s="479">
        <v>2.9390000000000001</v>
      </c>
      <c r="F58" s="479">
        <v>9.6640000000000004E-2</v>
      </c>
      <c r="G58" s="479">
        <v>0.10936</v>
      </c>
      <c r="H58" s="479">
        <v>0.19446000000000002</v>
      </c>
      <c r="I58" s="479">
        <v>0.22091999999999998</v>
      </c>
      <c r="J58" s="479">
        <v>0</v>
      </c>
      <c r="K58" s="479">
        <v>0</v>
      </c>
      <c r="L58" s="479">
        <v>0</v>
      </c>
      <c r="M58" s="479">
        <v>0</v>
      </c>
      <c r="N58" s="479">
        <v>0</v>
      </c>
      <c r="O58" s="480">
        <v>0</v>
      </c>
      <c r="P58" s="472"/>
    </row>
    <row r="59" spans="1:16" ht="12.75" customHeight="1">
      <c r="A59" s="508">
        <v>23</v>
      </c>
      <c r="B59" s="1336" t="s">
        <v>349</v>
      </c>
      <c r="C59" s="1362"/>
      <c r="D59" s="479">
        <v>1153.9239300000002</v>
      </c>
      <c r="E59" s="479">
        <v>1884.97255</v>
      </c>
      <c r="F59" s="479">
        <v>453.24002000000002</v>
      </c>
      <c r="G59" s="479">
        <v>776.47564999999997</v>
      </c>
      <c r="H59" s="479">
        <v>13.9305</v>
      </c>
      <c r="I59" s="479">
        <v>8.9768399999999993</v>
      </c>
      <c r="J59" s="479">
        <v>0.77400000000000002</v>
      </c>
      <c r="K59" s="479">
        <v>0.80500000000000005</v>
      </c>
      <c r="L59" s="479">
        <v>0</v>
      </c>
      <c r="M59" s="479">
        <v>0</v>
      </c>
      <c r="N59" s="479">
        <v>0</v>
      </c>
      <c r="O59" s="480">
        <v>0</v>
      </c>
      <c r="P59" s="472"/>
    </row>
    <row r="60" spans="1:16" ht="39" customHeight="1" thickBot="1">
      <c r="A60" s="488">
        <v>24</v>
      </c>
      <c r="B60" s="1339" t="s">
        <v>350</v>
      </c>
      <c r="C60" s="1340"/>
      <c r="D60" s="486">
        <v>15107.377810000002</v>
      </c>
      <c r="E60" s="486">
        <v>17978.191500000001</v>
      </c>
      <c r="F60" s="486">
        <v>16844.494210000001</v>
      </c>
      <c r="G60" s="486">
        <v>10166.87371</v>
      </c>
      <c r="H60" s="486">
        <v>17650.151310000001</v>
      </c>
      <c r="I60" s="486">
        <v>6814.6902499999997</v>
      </c>
      <c r="J60" s="486">
        <v>3910.4017699999999</v>
      </c>
      <c r="K60" s="486">
        <v>4750.3945899999999</v>
      </c>
      <c r="L60" s="486">
        <v>5440.5021699999998</v>
      </c>
      <c r="M60" s="486">
        <v>3601.0096399999998</v>
      </c>
      <c r="N60" s="486">
        <v>12640.344730000001</v>
      </c>
      <c r="O60" s="487">
        <v>7167.3115500000004</v>
      </c>
      <c r="P60" s="472"/>
    </row>
    <row r="61" spans="1:16" ht="12.75" customHeight="1">
      <c r="A61" s="1341" t="s">
        <v>351</v>
      </c>
      <c r="B61" s="1342"/>
      <c r="C61" s="1343"/>
      <c r="D61" s="1370"/>
      <c r="E61" s="1371"/>
      <c r="F61" s="1371"/>
      <c r="G61" s="1371"/>
      <c r="H61" s="1371"/>
      <c r="I61" s="1371"/>
      <c r="J61" s="1371"/>
      <c r="K61" s="1371"/>
      <c r="L61" s="1371"/>
      <c r="M61" s="1371"/>
      <c r="N61" s="1371"/>
      <c r="O61" s="1372"/>
      <c r="P61" s="472"/>
    </row>
    <row r="62" spans="1:16" ht="12.75" customHeight="1">
      <c r="A62" s="508">
        <v>25</v>
      </c>
      <c r="B62" s="1336" t="s">
        <v>165</v>
      </c>
      <c r="C62" s="1362"/>
      <c r="D62" s="479">
        <v>34.798000000000002</v>
      </c>
      <c r="E62" s="479">
        <v>226.57499999999999</v>
      </c>
      <c r="F62" s="479">
        <v>0</v>
      </c>
      <c r="G62" s="479">
        <v>9.2189999999999994</v>
      </c>
      <c r="H62" s="479">
        <v>639.34799999999996</v>
      </c>
      <c r="I62" s="479">
        <v>10.878</v>
      </c>
      <c r="J62" s="479">
        <v>0</v>
      </c>
      <c r="K62" s="479">
        <v>0</v>
      </c>
      <c r="L62" s="479">
        <v>0.505</v>
      </c>
      <c r="M62" s="479">
        <v>7</v>
      </c>
      <c r="N62" s="479">
        <v>30.6</v>
      </c>
      <c r="O62" s="480">
        <v>34</v>
      </c>
      <c r="P62" s="472"/>
    </row>
    <row r="63" spans="1:16" ht="12.75" customHeight="1">
      <c r="A63" s="508">
        <v>26</v>
      </c>
      <c r="B63" s="1336" t="s">
        <v>198</v>
      </c>
      <c r="C63" s="1362"/>
      <c r="D63" s="479">
        <v>802.42427000000009</v>
      </c>
      <c r="E63" s="479">
        <v>447.43675000000007</v>
      </c>
      <c r="F63" s="479">
        <v>261.44382999999999</v>
      </c>
      <c r="G63" s="479">
        <v>458.93119000000007</v>
      </c>
      <c r="H63" s="479">
        <v>1900.68253</v>
      </c>
      <c r="I63" s="479">
        <v>1715.7980299999999</v>
      </c>
      <c r="J63" s="479">
        <v>-9.0559999999999992</v>
      </c>
      <c r="K63" s="479">
        <v>2</v>
      </c>
      <c r="L63" s="479">
        <v>-43.414999999999999</v>
      </c>
      <c r="M63" s="479">
        <v>-0.73</v>
      </c>
      <c r="N63" s="479">
        <v>-89.991</v>
      </c>
      <c r="O63" s="480">
        <v>-15.875999999999999</v>
      </c>
      <c r="P63" s="472"/>
    </row>
    <row r="64" spans="1:16" ht="12.75" customHeight="1" thickBot="1">
      <c r="A64" s="510">
        <v>27</v>
      </c>
      <c r="B64" s="1337" t="s">
        <v>352</v>
      </c>
      <c r="C64" s="1338"/>
      <c r="D64" s="486">
        <v>-767.62627000000009</v>
      </c>
      <c r="E64" s="486">
        <v>-220.86175</v>
      </c>
      <c r="F64" s="486">
        <v>-261.44382999999999</v>
      </c>
      <c r="G64" s="486">
        <v>-449.71219000000008</v>
      </c>
      <c r="H64" s="486">
        <v>-1261.3345300000001</v>
      </c>
      <c r="I64" s="486">
        <v>-1704.92003</v>
      </c>
      <c r="J64" s="486">
        <v>9.0559999999999992</v>
      </c>
      <c r="K64" s="486">
        <v>-2</v>
      </c>
      <c r="L64" s="486">
        <v>43.92</v>
      </c>
      <c r="M64" s="486">
        <v>7.73</v>
      </c>
      <c r="N64" s="486">
        <v>120.59099999999999</v>
      </c>
      <c r="O64" s="487">
        <v>49.875999999999998</v>
      </c>
      <c r="P64" s="472"/>
    </row>
    <row r="65" spans="1:16" ht="12.75" customHeight="1">
      <c r="A65" s="489">
        <v>28</v>
      </c>
      <c r="B65" s="1346" t="s">
        <v>353</v>
      </c>
      <c r="C65" s="1347"/>
      <c r="D65" s="486">
        <v>25844.894330000003</v>
      </c>
      <c r="E65" s="486">
        <v>38584.658559999996</v>
      </c>
      <c r="F65" s="486">
        <v>10479.298500000003</v>
      </c>
      <c r="G65" s="486">
        <v>17020.713609999999</v>
      </c>
      <c r="H65" s="486">
        <v>221.46068999999878</v>
      </c>
      <c r="I65" s="486">
        <v>11004.915449999999</v>
      </c>
      <c r="J65" s="486">
        <v>-3346.17614</v>
      </c>
      <c r="K65" s="486">
        <v>-3992.9542200000001</v>
      </c>
      <c r="L65" s="486">
        <v>-7754.2218200000007</v>
      </c>
      <c r="M65" s="486">
        <v>-7687.3908200000005</v>
      </c>
      <c r="N65" s="486">
        <v>-14469.13479</v>
      </c>
      <c r="O65" s="487">
        <v>-14130.22517</v>
      </c>
      <c r="P65" s="472"/>
    </row>
    <row r="66" spans="1:16" ht="13.5" customHeight="1" thickBot="1">
      <c r="A66" s="490">
        <v>29</v>
      </c>
      <c r="B66" s="1337" t="s">
        <v>354</v>
      </c>
      <c r="C66" s="1338"/>
      <c r="D66" s="491">
        <v>25844.894330000003</v>
      </c>
      <c r="E66" s="491">
        <v>38584.658559999996</v>
      </c>
      <c r="F66" s="491">
        <v>36324.192830000007</v>
      </c>
      <c r="G66" s="491">
        <v>55605.372170000002</v>
      </c>
      <c r="H66" s="491">
        <v>36545.65352</v>
      </c>
      <c r="I66" s="491">
        <v>66610.287620000003</v>
      </c>
      <c r="J66" s="491">
        <v>-3346.17614</v>
      </c>
      <c r="K66" s="491">
        <v>-3992.9542200000001</v>
      </c>
      <c r="L66" s="491">
        <v>-11100.39796</v>
      </c>
      <c r="M66" s="491">
        <v>-11680.345039999998</v>
      </c>
      <c r="N66" s="491">
        <v>-25569.532749999998</v>
      </c>
      <c r="O66" s="492">
        <v>-25810.570210000002</v>
      </c>
      <c r="P66" s="472"/>
    </row>
    <row r="67" spans="1:16">
      <c r="A67" s="472"/>
      <c r="B67" s="472"/>
      <c r="C67" s="472"/>
      <c r="D67" s="472"/>
      <c r="E67" s="472"/>
      <c r="F67" s="472"/>
      <c r="G67" s="472"/>
      <c r="H67" s="472"/>
      <c r="I67" s="472"/>
      <c r="J67" s="472"/>
      <c r="K67" s="472"/>
      <c r="L67" s="472"/>
      <c r="M67" s="472"/>
      <c r="N67" s="472"/>
      <c r="O67" s="472"/>
      <c r="P67" s="472"/>
    </row>
    <row r="68" spans="1:16">
      <c r="A68" s="472"/>
      <c r="B68" s="472"/>
      <c r="C68" s="472"/>
      <c r="D68" s="472"/>
      <c r="E68" s="472"/>
      <c r="F68" s="472"/>
      <c r="G68" s="472"/>
      <c r="H68" s="472"/>
      <c r="I68" s="472"/>
      <c r="J68" s="472"/>
      <c r="K68" s="472"/>
      <c r="L68" s="472"/>
      <c r="M68" s="472"/>
      <c r="N68" s="472"/>
      <c r="O68" s="472"/>
      <c r="P68" s="472"/>
    </row>
    <row r="69" spans="1:16">
      <c r="A69" s="472"/>
      <c r="B69" s="472"/>
      <c r="C69" s="472"/>
      <c r="D69" s="472"/>
      <c r="E69" s="472"/>
      <c r="F69" s="472"/>
      <c r="G69" s="472"/>
      <c r="H69" s="472"/>
      <c r="I69" s="472"/>
      <c r="J69" s="472"/>
      <c r="K69" s="472"/>
      <c r="L69" s="472"/>
      <c r="M69" s="472"/>
      <c r="N69" s="472"/>
      <c r="O69" s="472"/>
    </row>
    <row r="72" spans="1:16">
      <c r="E72" s="481"/>
    </row>
    <row r="73" spans="1:16">
      <c r="E73" s="481"/>
    </row>
  </sheetData>
  <mergeCells count="48">
    <mergeCell ref="B65:C65"/>
    <mergeCell ref="B66:C66"/>
    <mergeCell ref="B60:C60"/>
    <mergeCell ref="A61:C61"/>
    <mergeCell ref="D61:O61"/>
    <mergeCell ref="B62:C62"/>
    <mergeCell ref="B63:C63"/>
    <mergeCell ref="B64:C64"/>
    <mergeCell ref="B59:C59"/>
    <mergeCell ref="D40:O40"/>
    <mergeCell ref="B41:C41"/>
    <mergeCell ref="B42:C42"/>
    <mergeCell ref="B49:C49"/>
    <mergeCell ref="B50:C50"/>
    <mergeCell ref="B51:C51"/>
    <mergeCell ref="A40:C40"/>
    <mergeCell ref="B54:C54"/>
    <mergeCell ref="B55:C55"/>
    <mergeCell ref="B56:C56"/>
    <mergeCell ref="B57:C57"/>
    <mergeCell ref="B58:C58"/>
    <mergeCell ref="B30:C30"/>
    <mergeCell ref="B36:C36"/>
    <mergeCell ref="B37:C37"/>
    <mergeCell ref="B38:C38"/>
    <mergeCell ref="B39:C39"/>
    <mergeCell ref="B25:C25"/>
    <mergeCell ref="J7:K7"/>
    <mergeCell ref="L7:M7"/>
    <mergeCell ref="N7:O7"/>
    <mergeCell ref="A9:C9"/>
    <mergeCell ref="D9:O9"/>
    <mergeCell ref="B10:C10"/>
    <mergeCell ref="B11:C11"/>
    <mergeCell ref="B15:C15"/>
    <mergeCell ref="B16:C16"/>
    <mergeCell ref="B17:C17"/>
    <mergeCell ref="B22:C22"/>
    <mergeCell ref="N1:O1"/>
    <mergeCell ref="A3:O3"/>
    <mergeCell ref="N5:O5"/>
    <mergeCell ref="A6:A8"/>
    <mergeCell ref="B6:C8"/>
    <mergeCell ref="D6:I6"/>
    <mergeCell ref="J6:O6"/>
    <mergeCell ref="D7:E7"/>
    <mergeCell ref="F7:G7"/>
    <mergeCell ref="H7:I7"/>
  </mergeCells>
  <pageMargins left="0.7" right="0.7" top="0.75" bottom="0.75" header="0.3" footer="0.3"/>
  <pageSetup paperSize="9" scale="55" orientation="landscape" verticalDpi="0" r:id="rId1"/>
</worksheet>
</file>

<file path=xl/worksheets/sheet23.xml><?xml version="1.0" encoding="utf-8"?>
<worksheet xmlns="http://schemas.openxmlformats.org/spreadsheetml/2006/main" xmlns:r="http://schemas.openxmlformats.org/officeDocument/2006/relationships">
  <dimension ref="B1:E47"/>
  <sheetViews>
    <sheetView showGridLines="0" workbookViewId="0">
      <selection activeCell="B3" sqref="B3:E3"/>
    </sheetView>
  </sheetViews>
  <sheetFormatPr defaultRowHeight="12.75"/>
  <cols>
    <col min="1" max="2" width="9.140625" style="135"/>
    <col min="3" max="3" width="33.7109375" style="135" customWidth="1"/>
    <col min="4" max="4" width="15.7109375" style="135" bestFit="1" customWidth="1"/>
    <col min="5" max="5" width="14.42578125" style="135" customWidth="1"/>
    <col min="6" max="16384" width="9.140625" style="135"/>
  </cols>
  <sheetData>
    <row r="1" spans="2:5" ht="14.25">
      <c r="B1" s="108"/>
      <c r="C1" s="134"/>
      <c r="D1" s="134"/>
      <c r="E1" s="132" t="s">
        <v>167</v>
      </c>
    </row>
    <row r="2" spans="2:5" ht="14.25">
      <c r="B2" s="108"/>
      <c r="C2" s="134"/>
      <c r="D2" s="134"/>
    </row>
    <row r="3" spans="2:5" ht="49.5" customHeight="1">
      <c r="B3" s="1373" t="s">
        <v>116</v>
      </c>
      <c r="C3" s="1373"/>
      <c r="D3" s="1373"/>
      <c r="E3" s="1373"/>
    </row>
    <row r="4" spans="2:5" ht="15" thickBot="1">
      <c r="B4" s="136"/>
      <c r="C4" s="136"/>
      <c r="D4" s="136"/>
      <c r="E4" s="136"/>
    </row>
    <row r="5" spans="2:5" ht="48.75" customHeight="1" thickBot="1">
      <c r="B5" s="109" t="s">
        <v>117</v>
      </c>
      <c r="C5" s="109" t="s">
        <v>118</v>
      </c>
      <c r="D5" s="110" t="s">
        <v>119</v>
      </c>
      <c r="E5" s="111" t="s">
        <v>120</v>
      </c>
    </row>
    <row r="6" spans="2:5" ht="25.5">
      <c r="B6" s="112">
        <v>1</v>
      </c>
      <c r="C6" s="113" t="s">
        <v>121</v>
      </c>
      <c r="D6" s="114">
        <v>23004.974460000001</v>
      </c>
      <c r="E6" s="115">
        <f>D6/$D$44</f>
        <v>0.13881744184504424</v>
      </c>
    </row>
    <row r="7" spans="2:5">
      <c r="B7" s="116">
        <v>2</v>
      </c>
      <c r="C7" s="117" t="s">
        <v>122</v>
      </c>
      <c r="D7" s="118">
        <v>500.07</v>
      </c>
      <c r="E7" s="119">
        <f>D7/$D$44</f>
        <v>3.0175403265129846E-3</v>
      </c>
    </row>
    <row r="8" spans="2:5">
      <c r="B8" s="116">
        <v>3</v>
      </c>
      <c r="C8" s="117" t="s">
        <v>123</v>
      </c>
      <c r="D8" s="118">
        <v>2.597</v>
      </c>
      <c r="E8" s="119">
        <f>D8/$D$44</f>
        <v>1.567091052843446E-5</v>
      </c>
    </row>
    <row r="9" spans="2:5" ht="25.5">
      <c r="B9" s="116">
        <v>4</v>
      </c>
      <c r="C9" s="117" t="s">
        <v>124</v>
      </c>
      <c r="D9" s="118">
        <v>0</v>
      </c>
      <c r="E9" s="119">
        <f>D9/$D$44</f>
        <v>0</v>
      </c>
    </row>
    <row r="10" spans="2:5" ht="38.25">
      <c r="B10" s="116">
        <v>5</v>
      </c>
      <c r="C10" s="117" t="s">
        <v>125</v>
      </c>
      <c r="D10" s="118">
        <v>0</v>
      </c>
      <c r="E10" s="119">
        <f>D10/$D$44</f>
        <v>0</v>
      </c>
    </row>
    <row r="11" spans="2:5">
      <c r="B11" s="120" t="s">
        <v>126</v>
      </c>
      <c r="C11" s="121" t="s">
        <v>127</v>
      </c>
      <c r="D11" s="122">
        <v>0</v>
      </c>
      <c r="E11" s="123">
        <v>0</v>
      </c>
    </row>
    <row r="12" spans="2:5">
      <c r="B12" s="120" t="s">
        <v>128</v>
      </c>
      <c r="C12" s="121" t="s">
        <v>129</v>
      </c>
      <c r="D12" s="122">
        <v>0</v>
      </c>
      <c r="E12" s="123">
        <v>0</v>
      </c>
    </row>
    <row r="13" spans="2:5">
      <c r="B13" s="116">
        <v>6</v>
      </c>
      <c r="C13" s="117" t="s">
        <v>130</v>
      </c>
      <c r="D13" s="118">
        <v>3045.2097799999997</v>
      </c>
      <c r="E13" s="119">
        <f>D13/$D$44</f>
        <v>1.8375514055715667E-2</v>
      </c>
    </row>
    <row r="14" spans="2:5">
      <c r="B14" s="120" t="s">
        <v>131</v>
      </c>
      <c r="C14" s="121" t="s">
        <v>127</v>
      </c>
      <c r="D14" s="122">
        <v>0</v>
      </c>
      <c r="E14" s="123">
        <f>D14/D13</f>
        <v>0</v>
      </c>
    </row>
    <row r="15" spans="2:5">
      <c r="B15" s="120" t="s">
        <v>132</v>
      </c>
      <c r="C15" s="121" t="s">
        <v>129</v>
      </c>
      <c r="D15" s="122">
        <v>3045.2097799999997</v>
      </c>
      <c r="E15" s="123">
        <f>D15/D13</f>
        <v>1</v>
      </c>
    </row>
    <row r="16" spans="2:5">
      <c r="B16" s="116">
        <v>7</v>
      </c>
      <c r="C16" s="117" t="s">
        <v>133</v>
      </c>
      <c r="D16" s="118">
        <v>9160.6755399999984</v>
      </c>
      <c r="E16" s="119">
        <f>D16/$D$44</f>
        <v>5.5277676845343862E-2</v>
      </c>
    </row>
    <row r="17" spans="2:5">
      <c r="B17" s="120" t="s">
        <v>21</v>
      </c>
      <c r="C17" s="121" t="s">
        <v>127</v>
      </c>
      <c r="D17" s="122">
        <v>206.48105000000001</v>
      </c>
      <c r="E17" s="123">
        <f>D17/D16</f>
        <v>2.2539937049227708E-2</v>
      </c>
    </row>
    <row r="18" spans="2:5">
      <c r="B18" s="120" t="s">
        <v>22</v>
      </c>
      <c r="C18" s="121" t="s">
        <v>129</v>
      </c>
      <c r="D18" s="122">
        <v>8954.1944899999999</v>
      </c>
      <c r="E18" s="123">
        <f>D18/D16</f>
        <v>0.97746006295077248</v>
      </c>
    </row>
    <row r="19" spans="2:5">
      <c r="B19" s="116">
        <v>8</v>
      </c>
      <c r="C19" s="117" t="s">
        <v>134</v>
      </c>
      <c r="D19" s="118">
        <v>70302.800329999984</v>
      </c>
      <c r="E19" s="119">
        <f>D19/$D$44</f>
        <v>0.4242236788100972</v>
      </c>
    </row>
    <row r="20" spans="2:5">
      <c r="B20" s="120" t="s">
        <v>135</v>
      </c>
      <c r="C20" s="121" t="s">
        <v>136</v>
      </c>
      <c r="D20" s="122">
        <v>25335.302889999999</v>
      </c>
      <c r="E20" s="123">
        <f>D20/D19</f>
        <v>0.36037402167590166</v>
      </c>
    </row>
    <row r="21" spans="2:5">
      <c r="B21" s="120" t="s">
        <v>137</v>
      </c>
      <c r="C21" s="121" t="s">
        <v>138</v>
      </c>
      <c r="D21" s="122">
        <v>0</v>
      </c>
      <c r="E21" s="123">
        <f>D21/D19</f>
        <v>0</v>
      </c>
    </row>
    <row r="22" spans="2:5">
      <c r="B22" s="120" t="s">
        <v>139</v>
      </c>
      <c r="C22" s="121" t="s">
        <v>140</v>
      </c>
      <c r="D22" s="122">
        <v>48609.477999999996</v>
      </c>
      <c r="E22" s="123">
        <f>D22/D19</f>
        <v>0.69143018161194214</v>
      </c>
    </row>
    <row r="23" spans="2:5">
      <c r="B23" s="120" t="s">
        <v>141</v>
      </c>
      <c r="C23" s="121" t="s">
        <v>142</v>
      </c>
      <c r="D23" s="122">
        <v>109.072</v>
      </c>
      <c r="E23" s="123">
        <f>D23/D19</f>
        <v>1.5514602475010689E-3</v>
      </c>
    </row>
    <row r="24" spans="2:5">
      <c r="B24" s="120" t="s">
        <v>143</v>
      </c>
      <c r="C24" s="121" t="s">
        <v>144</v>
      </c>
      <c r="D24" s="122">
        <v>-3751.0525600000001</v>
      </c>
      <c r="E24" s="123">
        <f>D24/D19</f>
        <v>-5.3355663535344711E-2</v>
      </c>
    </row>
    <row r="25" spans="2:5" ht="25.5">
      <c r="B25" s="116">
        <v>9</v>
      </c>
      <c r="C25" s="117" t="s">
        <v>145</v>
      </c>
      <c r="D25" s="118">
        <v>56881.295689999999</v>
      </c>
      <c r="E25" s="119">
        <f>D25/$D$44</f>
        <v>0.34323515421617817</v>
      </c>
    </row>
    <row r="26" spans="2:5">
      <c r="B26" s="120" t="s">
        <v>146</v>
      </c>
      <c r="C26" s="121" t="s">
        <v>136</v>
      </c>
      <c r="D26" s="122">
        <v>307.52499999999998</v>
      </c>
      <c r="E26" s="123">
        <f>D26/D25</f>
        <v>5.4064345101418696E-3</v>
      </c>
    </row>
    <row r="27" spans="2:5">
      <c r="B27" s="120" t="s">
        <v>147</v>
      </c>
      <c r="C27" s="121" t="s">
        <v>138</v>
      </c>
      <c r="D27" s="122">
        <v>0</v>
      </c>
      <c r="E27" s="123">
        <f>D27/D25</f>
        <v>0</v>
      </c>
    </row>
    <row r="28" spans="2:5">
      <c r="B28" s="120" t="s">
        <v>148</v>
      </c>
      <c r="C28" s="121" t="s">
        <v>140</v>
      </c>
      <c r="D28" s="122">
        <v>58820.209790000001</v>
      </c>
      <c r="E28" s="123">
        <f>D28/D25</f>
        <v>1.034087024152315</v>
      </c>
    </row>
    <row r="29" spans="2:5">
      <c r="B29" s="120" t="s">
        <v>149</v>
      </c>
      <c r="C29" s="121" t="s">
        <v>142</v>
      </c>
      <c r="D29" s="122">
        <v>3.411</v>
      </c>
      <c r="E29" s="123">
        <f>D29/D25</f>
        <v>5.996698842075902E-5</v>
      </c>
    </row>
    <row r="30" spans="2:5">
      <c r="B30" s="120" t="s">
        <v>150</v>
      </c>
      <c r="C30" s="121" t="s">
        <v>144</v>
      </c>
      <c r="D30" s="122">
        <v>-2249.8500999999997</v>
      </c>
      <c r="E30" s="123">
        <f>D30/D25</f>
        <v>-3.9553425650877605E-2</v>
      </c>
    </row>
    <row r="31" spans="2:5">
      <c r="B31" s="116">
        <v>10</v>
      </c>
      <c r="C31" s="117" t="s">
        <v>151</v>
      </c>
      <c r="D31" s="118">
        <v>302.94655</v>
      </c>
      <c r="E31" s="119">
        <f>D31/$D$44</f>
        <v>1.8280509356749699E-3</v>
      </c>
    </row>
    <row r="32" spans="2:5">
      <c r="B32" s="120" t="s">
        <v>152</v>
      </c>
      <c r="C32" s="121" t="s">
        <v>153</v>
      </c>
      <c r="D32" s="122">
        <v>509.87684000000002</v>
      </c>
      <c r="E32" s="123">
        <f>D32/D31</f>
        <v>1.6830587441910132</v>
      </c>
    </row>
    <row r="33" spans="2:5">
      <c r="B33" s="120" t="s">
        <v>154</v>
      </c>
      <c r="C33" s="121" t="s">
        <v>144</v>
      </c>
      <c r="D33" s="122">
        <v>-206.93029000000001</v>
      </c>
      <c r="E33" s="123">
        <f>D33/D31</f>
        <v>-0.68305874419101331</v>
      </c>
    </row>
    <row r="34" spans="2:5" ht="25.5">
      <c r="B34" s="116">
        <v>11</v>
      </c>
      <c r="C34" s="117" t="s">
        <v>155</v>
      </c>
      <c r="D34" s="118">
        <v>418.87036999999998</v>
      </c>
      <c r="E34" s="119">
        <f>D34/$D$44</f>
        <v>2.5275626073478006E-3</v>
      </c>
    </row>
    <row r="35" spans="2:5">
      <c r="B35" s="120" t="s">
        <v>156</v>
      </c>
      <c r="C35" s="121" t="s">
        <v>153</v>
      </c>
      <c r="D35" s="122">
        <v>750.50463999999999</v>
      </c>
      <c r="E35" s="123">
        <f>D35/D34</f>
        <v>1.7917348510471152</v>
      </c>
    </row>
    <row r="36" spans="2:5">
      <c r="B36" s="120" t="s">
        <v>157</v>
      </c>
      <c r="C36" s="121" t="s">
        <v>144</v>
      </c>
      <c r="D36" s="122">
        <v>-331.63426999999996</v>
      </c>
      <c r="E36" s="123">
        <f>D36/D34</f>
        <v>-0.79173485104711505</v>
      </c>
    </row>
    <row r="37" spans="2:5">
      <c r="B37" s="116">
        <v>12</v>
      </c>
      <c r="C37" s="117" t="s">
        <v>158</v>
      </c>
      <c r="D37" s="118">
        <v>14.240399999999999</v>
      </c>
      <c r="E37" s="119">
        <f>D37/$D$44</f>
        <v>8.5929932340823289E-5</v>
      </c>
    </row>
    <row r="38" spans="2:5">
      <c r="B38" s="120" t="s">
        <v>159</v>
      </c>
      <c r="C38" s="121" t="s">
        <v>160</v>
      </c>
      <c r="D38" s="122">
        <v>17.481399999999997</v>
      </c>
      <c r="E38" s="123">
        <f>D38/D37</f>
        <v>1.2275919215752364</v>
      </c>
    </row>
    <row r="39" spans="2:5">
      <c r="B39" s="120" t="s">
        <v>161</v>
      </c>
      <c r="C39" s="121" t="s">
        <v>144</v>
      </c>
      <c r="D39" s="122">
        <v>-3.2410000000000001</v>
      </c>
      <c r="E39" s="123">
        <f>D39/D37</f>
        <v>-0.22759192157523667</v>
      </c>
    </row>
    <row r="40" spans="2:5">
      <c r="B40" s="116">
        <v>13</v>
      </c>
      <c r="C40" s="117" t="s">
        <v>162</v>
      </c>
      <c r="D40" s="118">
        <v>0</v>
      </c>
      <c r="E40" s="119">
        <f>D40/$D$44</f>
        <v>0</v>
      </c>
    </row>
    <row r="41" spans="2:5" ht="25.5">
      <c r="B41" s="116">
        <v>14</v>
      </c>
      <c r="C41" s="117" t="s">
        <v>163</v>
      </c>
      <c r="D41" s="118">
        <v>448.17293000000001</v>
      </c>
      <c r="E41" s="119">
        <f>D41/$D$44</f>
        <v>2.7043811656897654E-3</v>
      </c>
    </row>
    <row r="42" spans="2:5" ht="38.25">
      <c r="B42" s="124">
        <v>15</v>
      </c>
      <c r="C42" s="125" t="s">
        <v>164</v>
      </c>
      <c r="D42" s="126">
        <v>164081.85304999998</v>
      </c>
      <c r="E42" s="127">
        <f>D42/$D$44</f>
        <v>0.99010860165047387</v>
      </c>
    </row>
    <row r="43" spans="2:5">
      <c r="B43" s="116">
        <v>16</v>
      </c>
      <c r="C43" s="117" t="s">
        <v>165</v>
      </c>
      <c r="D43" s="118">
        <v>1639.21308</v>
      </c>
      <c r="E43" s="119">
        <f>D43/$D$44</f>
        <v>9.8913983495261763E-3</v>
      </c>
    </row>
    <row r="44" spans="2:5" ht="51.75" thickBot="1">
      <c r="B44" s="128">
        <v>17</v>
      </c>
      <c r="C44" s="129" t="s">
        <v>166</v>
      </c>
      <c r="D44" s="130">
        <v>165721.06612999996</v>
      </c>
      <c r="E44" s="131">
        <f>D44/$D$44</f>
        <v>1</v>
      </c>
    </row>
    <row r="45" spans="2:5" ht="14.25">
      <c r="B45" s="136"/>
      <c r="C45" s="137"/>
      <c r="D45" s="134"/>
      <c r="E45" s="134"/>
    </row>
    <row r="46" spans="2:5" ht="14.25">
      <c r="B46" s="136"/>
      <c r="C46" s="137"/>
      <c r="D46" s="138"/>
      <c r="E46" s="134"/>
    </row>
    <row r="47" spans="2:5" ht="14.25">
      <c r="B47" s="136"/>
      <c r="C47" s="137"/>
      <c r="D47" s="134"/>
      <c r="E47" s="134"/>
    </row>
  </sheetData>
  <mergeCells count="1">
    <mergeCell ref="B3:E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B1:F41"/>
  <sheetViews>
    <sheetView showGridLines="0" workbookViewId="0">
      <selection activeCell="B3" sqref="B3:E3"/>
    </sheetView>
  </sheetViews>
  <sheetFormatPr defaultRowHeight="12.75"/>
  <cols>
    <col min="1" max="1" width="9.140625" style="139"/>
    <col min="2" max="2" width="10" style="139" bestFit="1" customWidth="1"/>
    <col min="3" max="3" width="35.28515625" style="139" customWidth="1"/>
    <col min="4" max="4" width="15.28515625" style="139" customWidth="1"/>
    <col min="5" max="5" width="15" style="139" customWidth="1"/>
    <col min="6" max="6" width="12.5703125" style="139" customWidth="1"/>
    <col min="7" max="255" width="9.140625" style="139"/>
    <col min="256" max="256" width="10" style="139" bestFit="1" customWidth="1"/>
    <col min="257" max="16384" width="9.140625" style="139"/>
  </cols>
  <sheetData>
    <row r="1" spans="2:6" ht="15" customHeight="1">
      <c r="E1" s="148" t="s">
        <v>200</v>
      </c>
      <c r="F1" s="108"/>
    </row>
    <row r="2" spans="2:6" ht="15" customHeight="1">
      <c r="F2" s="108"/>
    </row>
    <row r="3" spans="2:6" ht="43.5" customHeight="1">
      <c r="B3" s="1373" t="s">
        <v>169</v>
      </c>
      <c r="C3" s="1373"/>
      <c r="D3" s="1373"/>
      <c r="E3" s="1373"/>
      <c r="F3" s="108"/>
    </row>
    <row r="4" spans="2:6" ht="15" thickBot="1">
      <c r="B4" s="136"/>
      <c r="C4" s="136"/>
      <c r="D4" s="136"/>
      <c r="E4" s="136"/>
      <c r="F4" s="134"/>
    </row>
    <row r="5" spans="2:6" ht="49.5" customHeight="1" thickBot="1">
      <c r="B5" s="140" t="s">
        <v>117</v>
      </c>
      <c r="C5" s="140" t="s">
        <v>170</v>
      </c>
      <c r="D5" s="110" t="s">
        <v>119</v>
      </c>
      <c r="E5" s="111" t="s">
        <v>171</v>
      </c>
    </row>
    <row r="6" spans="2:6">
      <c r="B6" s="141">
        <v>1</v>
      </c>
      <c r="C6" s="113" t="s">
        <v>172</v>
      </c>
      <c r="D6" s="114">
        <v>24035.256770000004</v>
      </c>
      <c r="E6" s="115">
        <f>D6/$D$37</f>
        <v>0.15347117102812041</v>
      </c>
    </row>
    <row r="7" spans="2:6" ht="25.5">
      <c r="B7" s="142">
        <v>2</v>
      </c>
      <c r="C7" s="117" t="s">
        <v>173</v>
      </c>
      <c r="D7" s="118">
        <v>0</v>
      </c>
      <c r="E7" s="119">
        <f t="shared" ref="E7:E36" si="0">D7/$D$37</f>
        <v>0</v>
      </c>
    </row>
    <row r="8" spans="2:6">
      <c r="B8" s="120" t="s">
        <v>6</v>
      </c>
      <c r="C8" s="121" t="s">
        <v>127</v>
      </c>
      <c r="D8" s="122">
        <v>0</v>
      </c>
      <c r="E8" s="123">
        <v>0</v>
      </c>
    </row>
    <row r="9" spans="2:6">
      <c r="B9" s="120" t="s">
        <v>7</v>
      </c>
      <c r="C9" s="121" t="s">
        <v>129</v>
      </c>
      <c r="D9" s="122">
        <v>0</v>
      </c>
      <c r="E9" s="123">
        <v>0</v>
      </c>
    </row>
    <row r="10" spans="2:6">
      <c r="B10" s="142">
        <v>3</v>
      </c>
      <c r="C10" s="117" t="s">
        <v>174</v>
      </c>
      <c r="D10" s="118">
        <v>0.90383999999999998</v>
      </c>
      <c r="E10" s="119">
        <f t="shared" si="0"/>
        <v>5.7712461551562748E-6</v>
      </c>
    </row>
    <row r="11" spans="2:6" ht="25.5">
      <c r="B11" s="142">
        <v>4</v>
      </c>
      <c r="C11" s="117" t="s">
        <v>124</v>
      </c>
      <c r="D11" s="118">
        <v>7.0000000000000001E-3</v>
      </c>
      <c r="E11" s="119">
        <f t="shared" si="0"/>
        <v>4.4696763903007088E-8</v>
      </c>
    </row>
    <row r="12" spans="2:6">
      <c r="B12" s="142">
        <v>5</v>
      </c>
      <c r="C12" s="117" t="s">
        <v>175</v>
      </c>
      <c r="D12" s="118">
        <v>99440.080680000014</v>
      </c>
      <c r="E12" s="119">
        <f t="shared" si="0"/>
        <v>0.63494997266427666</v>
      </c>
    </row>
    <row r="13" spans="2:6">
      <c r="B13" s="120" t="s">
        <v>126</v>
      </c>
      <c r="C13" s="121" t="s">
        <v>176</v>
      </c>
      <c r="D13" s="122">
        <v>1270.5048800000002</v>
      </c>
      <c r="E13" s="123">
        <f>D13/D12</f>
        <v>1.2776587381183931E-2</v>
      </c>
    </row>
    <row r="14" spans="2:6">
      <c r="B14" s="120" t="s">
        <v>128</v>
      </c>
      <c r="C14" s="121" t="s">
        <v>177</v>
      </c>
      <c r="D14" s="122">
        <v>10278.170779999997</v>
      </c>
      <c r="E14" s="123">
        <f>D14/D12</f>
        <v>0.10336044288897288</v>
      </c>
    </row>
    <row r="15" spans="2:6">
      <c r="B15" s="120" t="s">
        <v>178</v>
      </c>
      <c r="C15" s="121" t="s">
        <v>179</v>
      </c>
      <c r="D15" s="122">
        <v>78706.892850000004</v>
      </c>
      <c r="E15" s="123">
        <f>D15/D12</f>
        <v>0.79150069380253441</v>
      </c>
    </row>
    <row r="16" spans="2:6">
      <c r="B16" s="120" t="s">
        <v>180</v>
      </c>
      <c r="C16" s="121" t="s">
        <v>181</v>
      </c>
      <c r="D16" s="122">
        <v>9171.4218399999972</v>
      </c>
      <c r="E16" s="123">
        <f>D16/D12</f>
        <v>9.223063554738857E-2</v>
      </c>
    </row>
    <row r="17" spans="2:5">
      <c r="B17" s="120" t="s">
        <v>182</v>
      </c>
      <c r="C17" s="121" t="s">
        <v>183</v>
      </c>
      <c r="D17" s="122">
        <v>13.090329999999998</v>
      </c>
      <c r="E17" s="123">
        <f>D17/D12</f>
        <v>1.3164037992009398E-4</v>
      </c>
    </row>
    <row r="18" spans="2:5">
      <c r="B18" s="142">
        <v>6</v>
      </c>
      <c r="C18" s="117" t="s">
        <v>184</v>
      </c>
      <c r="D18" s="118">
        <v>4939.1636200000003</v>
      </c>
      <c r="E18" s="119">
        <f t="shared" si="0"/>
        <v>3.1537804314494544E-2</v>
      </c>
    </row>
    <row r="19" spans="2:5">
      <c r="B19" s="120" t="s">
        <v>131</v>
      </c>
      <c r="C19" s="121" t="s">
        <v>176</v>
      </c>
      <c r="D19" s="122">
        <v>764.06992999999989</v>
      </c>
      <c r="E19" s="123">
        <f>D19/D18</f>
        <v>0.15469621757539587</v>
      </c>
    </row>
    <row r="20" spans="2:5">
      <c r="B20" s="120" t="s">
        <v>132</v>
      </c>
      <c r="C20" s="121" t="s">
        <v>177</v>
      </c>
      <c r="D20" s="122">
        <v>4064.82782</v>
      </c>
      <c r="E20" s="123">
        <f>D20/D18</f>
        <v>0.82297897634741646</v>
      </c>
    </row>
    <row r="21" spans="2:5">
      <c r="B21" s="120" t="s">
        <v>185</v>
      </c>
      <c r="C21" s="121" t="s">
        <v>179</v>
      </c>
      <c r="D21" s="122">
        <v>4.3209999999999997</v>
      </c>
      <c r="E21" s="123">
        <f>D21/D18</f>
        <v>8.7484447417435413E-4</v>
      </c>
    </row>
    <row r="22" spans="2:5">
      <c r="B22" s="120" t="s">
        <v>186</v>
      </c>
      <c r="C22" s="121" t="s">
        <v>181</v>
      </c>
      <c r="D22" s="122">
        <v>51.947870000000002</v>
      </c>
      <c r="E22" s="123">
        <f>D22/D18</f>
        <v>1.0517543858974245E-2</v>
      </c>
    </row>
    <row r="23" spans="2:5">
      <c r="B23" s="120" t="s">
        <v>187</v>
      </c>
      <c r="C23" s="121" t="s">
        <v>183</v>
      </c>
      <c r="D23" s="122">
        <v>53.997</v>
      </c>
      <c r="E23" s="123">
        <f>D23/D18</f>
        <v>1.0932417744039019E-2</v>
      </c>
    </row>
    <row r="24" spans="2:5">
      <c r="B24" s="142">
        <v>7</v>
      </c>
      <c r="C24" s="117" t="s">
        <v>188</v>
      </c>
      <c r="D24" s="118">
        <v>19665.80155</v>
      </c>
      <c r="E24" s="119">
        <f t="shared" si="0"/>
        <v>0.12557109840624869</v>
      </c>
    </row>
    <row r="25" spans="2:5">
      <c r="B25" s="120" t="s">
        <v>21</v>
      </c>
      <c r="C25" s="121" t="s">
        <v>127</v>
      </c>
      <c r="D25" s="122">
        <v>16871.376840000001</v>
      </c>
      <c r="E25" s="123">
        <f>D25/D24</f>
        <v>0.85790435732328441</v>
      </c>
    </row>
    <row r="26" spans="2:5">
      <c r="B26" s="120" t="s">
        <v>22</v>
      </c>
      <c r="C26" s="121" t="s">
        <v>129</v>
      </c>
      <c r="D26" s="122">
        <v>2794.4247099999998</v>
      </c>
      <c r="E26" s="123">
        <f>D26/D24</f>
        <v>0.14209564267671559</v>
      </c>
    </row>
    <row r="27" spans="2:5">
      <c r="B27" s="142">
        <v>8</v>
      </c>
      <c r="C27" s="117" t="s">
        <v>189</v>
      </c>
      <c r="D27" s="118">
        <v>615.04999999999995</v>
      </c>
      <c r="E27" s="119">
        <f t="shared" si="0"/>
        <v>3.9272492340777865E-3</v>
      </c>
    </row>
    <row r="28" spans="2:5">
      <c r="B28" s="142">
        <v>9</v>
      </c>
      <c r="C28" s="117" t="s">
        <v>190</v>
      </c>
      <c r="D28" s="118">
        <v>809.50395000000003</v>
      </c>
      <c r="E28" s="119">
        <f t="shared" si="0"/>
        <v>5.1688867045288078E-3</v>
      </c>
    </row>
    <row r="29" spans="2:5" ht="25.5">
      <c r="B29" s="142">
        <v>10</v>
      </c>
      <c r="C29" s="117" t="s">
        <v>191</v>
      </c>
      <c r="D29" s="118">
        <v>26.999470000000002</v>
      </c>
      <c r="E29" s="119">
        <f t="shared" si="0"/>
        <v>1.7239841944233184E-4</v>
      </c>
    </row>
    <row r="30" spans="2:5">
      <c r="B30" s="142">
        <v>11</v>
      </c>
      <c r="C30" s="117" t="s">
        <v>192</v>
      </c>
      <c r="D30" s="118">
        <v>0.9545800000000001</v>
      </c>
      <c r="E30" s="119">
        <f t="shared" si="0"/>
        <v>6.0952338409332156E-6</v>
      </c>
    </row>
    <row r="31" spans="2:5">
      <c r="B31" s="142">
        <v>12</v>
      </c>
      <c r="C31" s="117" t="s">
        <v>193</v>
      </c>
      <c r="D31" s="118">
        <v>1.23062</v>
      </c>
      <c r="E31" s="119">
        <f t="shared" si="0"/>
        <v>7.8578187991883696E-6</v>
      </c>
    </row>
    <row r="32" spans="2:5" ht="25.5">
      <c r="B32" s="142">
        <v>13</v>
      </c>
      <c r="C32" s="117" t="s">
        <v>194</v>
      </c>
      <c r="D32" s="118">
        <v>6982.9125000000004</v>
      </c>
      <c r="E32" s="119">
        <f t="shared" si="0"/>
        <v>4.4587655909693859E-2</v>
      </c>
    </row>
    <row r="33" spans="2:5" ht="25.5">
      <c r="B33" s="142">
        <v>14</v>
      </c>
      <c r="C33" s="117" t="s">
        <v>195</v>
      </c>
      <c r="D33" s="118">
        <v>0</v>
      </c>
      <c r="E33" s="119">
        <f t="shared" si="0"/>
        <v>0</v>
      </c>
    </row>
    <row r="34" spans="2:5" ht="25.5">
      <c r="B34" s="142">
        <v>15</v>
      </c>
      <c r="C34" s="117" t="s">
        <v>196</v>
      </c>
      <c r="D34" s="118">
        <v>699.50405999999998</v>
      </c>
      <c r="E34" s="119">
        <f t="shared" si="0"/>
        <v>4.4665096884307001E-3</v>
      </c>
    </row>
    <row r="35" spans="2:5" ht="38.25">
      <c r="B35" s="143">
        <v>16</v>
      </c>
      <c r="C35" s="144" t="s">
        <v>197</v>
      </c>
      <c r="D35" s="126">
        <v>157217.36863999994</v>
      </c>
      <c r="E35" s="127">
        <f t="shared" si="0"/>
        <v>1.0038725153648724</v>
      </c>
    </row>
    <row r="36" spans="2:5">
      <c r="B36" s="142">
        <v>17</v>
      </c>
      <c r="C36" s="117" t="s">
        <v>198</v>
      </c>
      <c r="D36" s="118">
        <v>-606.4780799999852</v>
      </c>
      <c r="E36" s="119">
        <f t="shared" si="0"/>
        <v>-3.872515364872626E-3</v>
      </c>
    </row>
    <row r="37" spans="2:5" ht="51.75" thickBot="1">
      <c r="B37" s="145">
        <v>18</v>
      </c>
      <c r="C37" s="129" t="s">
        <v>199</v>
      </c>
      <c r="D37" s="130">
        <v>156610.89055999997</v>
      </c>
      <c r="E37" s="131">
        <f>D37/$D$37</f>
        <v>1</v>
      </c>
    </row>
    <row r="38" spans="2:5">
      <c r="D38" s="146"/>
    </row>
    <row r="40" spans="2:5">
      <c r="D40" s="147"/>
    </row>
    <row r="41" spans="2:5">
      <c r="D41" s="147"/>
    </row>
  </sheetData>
  <mergeCells count="1">
    <mergeCell ref="B3:E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B1:M13"/>
  <sheetViews>
    <sheetView showGridLines="0" workbookViewId="0">
      <selection activeCell="B3" sqref="B3:K3"/>
    </sheetView>
  </sheetViews>
  <sheetFormatPr defaultRowHeight="12.75"/>
  <cols>
    <col min="1" max="1" width="9.140625" style="139"/>
    <col min="2" max="2" width="27.85546875" style="139" customWidth="1"/>
    <col min="3" max="3" width="11.42578125" style="139" customWidth="1"/>
    <col min="4" max="4" width="12.7109375" style="139" customWidth="1"/>
    <col min="5" max="5" width="15.85546875" style="139" customWidth="1"/>
    <col min="6" max="8" width="9.28515625" style="139" bestFit="1" customWidth="1"/>
    <col min="9" max="10" width="10.85546875" style="139" customWidth="1"/>
    <col min="11" max="11" width="9.28515625" style="139" bestFit="1" customWidth="1"/>
    <col min="12" max="16384" width="9.140625" style="139"/>
  </cols>
  <sheetData>
    <row r="1" spans="2:13">
      <c r="K1" s="672" t="s">
        <v>411</v>
      </c>
    </row>
    <row r="2" spans="2:13">
      <c r="K2" s="672"/>
    </row>
    <row r="3" spans="2:13" ht="14.25">
      <c r="B3" s="1374" t="s">
        <v>412</v>
      </c>
      <c r="C3" s="1374"/>
      <c r="D3" s="1374"/>
      <c r="E3" s="1374"/>
      <c r="F3" s="1374"/>
      <c r="G3" s="1374"/>
      <c r="H3" s="1374"/>
      <c r="I3" s="1374"/>
      <c r="J3" s="1374"/>
      <c r="K3" s="1374"/>
    </row>
    <row r="4" spans="2:13" ht="13.5" thickBot="1"/>
    <row r="5" spans="2:13" ht="50.25" customHeight="1">
      <c r="B5" s="1375" t="s">
        <v>413</v>
      </c>
      <c r="C5" s="1377" t="s">
        <v>427</v>
      </c>
      <c r="D5" s="1378"/>
      <c r="E5" s="1378"/>
      <c r="F5" s="1379"/>
      <c r="G5" s="1380" t="s">
        <v>428</v>
      </c>
      <c r="H5" s="1378"/>
      <c r="I5" s="1378"/>
      <c r="J5" s="1378"/>
      <c r="K5" s="1381"/>
    </row>
    <row r="6" spans="2:13" ht="59.25" customHeight="1" thickBot="1">
      <c r="B6" s="1376"/>
      <c r="C6" s="680" t="s">
        <v>414</v>
      </c>
      <c r="D6" s="681" t="s">
        <v>415</v>
      </c>
      <c r="E6" s="681" t="s">
        <v>429</v>
      </c>
      <c r="F6" s="682" t="s">
        <v>227</v>
      </c>
      <c r="G6" s="683" t="s">
        <v>256</v>
      </c>
      <c r="H6" s="681" t="s">
        <v>416</v>
      </c>
      <c r="I6" s="681" t="s">
        <v>417</v>
      </c>
      <c r="J6" s="681" t="s">
        <v>418</v>
      </c>
      <c r="K6" s="684" t="s">
        <v>227</v>
      </c>
    </row>
    <row r="7" spans="2:13">
      <c r="B7" s="713" t="s">
        <v>40</v>
      </c>
      <c r="C7" s="685">
        <v>-15082.585595000039</v>
      </c>
      <c r="D7" s="686">
        <v>16083.17627</v>
      </c>
      <c r="E7" s="686">
        <v>72737.032733999979</v>
      </c>
      <c r="F7" s="687">
        <v>73737.623408999934</v>
      </c>
      <c r="G7" s="685">
        <v>-34653</v>
      </c>
      <c r="H7" s="686">
        <v>-262009</v>
      </c>
      <c r="I7" s="686">
        <v>419810</v>
      </c>
      <c r="J7" s="686">
        <v>-49410</v>
      </c>
      <c r="K7" s="687">
        <f>J7+I7+H7+G7</f>
        <v>73738</v>
      </c>
      <c r="M7" s="147"/>
    </row>
    <row r="8" spans="2:13">
      <c r="B8" s="713" t="s">
        <v>204</v>
      </c>
      <c r="C8" s="685">
        <v>-382892.55057600007</v>
      </c>
      <c r="D8" s="686">
        <v>86868.508257000009</v>
      </c>
      <c r="E8" s="686">
        <v>409865.15036499995</v>
      </c>
      <c r="F8" s="687">
        <v>113841.10804599989</v>
      </c>
      <c r="G8" s="685">
        <v>-12640</v>
      </c>
      <c r="H8" s="686">
        <v>-285421</v>
      </c>
      <c r="I8" s="686">
        <v>427013</v>
      </c>
      <c r="J8" s="686">
        <v>-15111</v>
      </c>
      <c r="K8" s="687">
        <f t="shared" ref="K8:K9" si="0">J8+I8+H8+G8</f>
        <v>113841</v>
      </c>
      <c r="M8" s="147"/>
    </row>
    <row r="9" spans="2:13" ht="13.5" thickBot="1">
      <c r="B9" s="714" t="s">
        <v>205</v>
      </c>
      <c r="C9" s="688">
        <v>13572.217904000003</v>
      </c>
      <c r="D9" s="689">
        <v>509.64445199999966</v>
      </c>
      <c r="E9" s="689">
        <v>18008.966460000003</v>
      </c>
      <c r="F9" s="690">
        <v>32090.828816000008</v>
      </c>
      <c r="G9" s="688">
        <v>32922</v>
      </c>
      <c r="H9" s="689">
        <v>-20177</v>
      </c>
      <c r="I9" s="689">
        <v>18547</v>
      </c>
      <c r="J9" s="689">
        <v>799</v>
      </c>
      <c r="K9" s="687">
        <f t="shared" si="0"/>
        <v>32091</v>
      </c>
      <c r="M9" s="147"/>
    </row>
    <row r="10" spans="2:13" ht="13.5" thickBot="1">
      <c r="B10" s="691" t="s">
        <v>227</v>
      </c>
      <c r="C10" s="692">
        <f>C7+C8+C9</f>
        <v>-384402.91826700006</v>
      </c>
      <c r="D10" s="692">
        <f t="shared" ref="D10:K10" si="1">D7+D8+D9</f>
        <v>103461.328979</v>
      </c>
      <c r="E10" s="692">
        <f t="shared" si="1"/>
        <v>500611.14955899992</v>
      </c>
      <c r="F10" s="692">
        <f t="shared" si="1"/>
        <v>219669.56027099985</v>
      </c>
      <c r="G10" s="693">
        <f t="shared" si="1"/>
        <v>-14371</v>
      </c>
      <c r="H10" s="692">
        <f t="shared" si="1"/>
        <v>-567607</v>
      </c>
      <c r="I10" s="692">
        <f t="shared" si="1"/>
        <v>865370</v>
      </c>
      <c r="J10" s="692">
        <f t="shared" si="1"/>
        <v>-63722</v>
      </c>
      <c r="K10" s="694">
        <f t="shared" si="1"/>
        <v>219670</v>
      </c>
    </row>
    <row r="12" spans="2:13">
      <c r="C12" s="147"/>
      <c r="D12" s="147"/>
      <c r="E12" s="147"/>
      <c r="F12" s="147"/>
      <c r="G12" s="147"/>
      <c r="H12" s="147"/>
      <c r="I12" s="147"/>
      <c r="J12" s="147"/>
      <c r="K12" s="147"/>
    </row>
    <row r="13" spans="2:13">
      <c r="F13" s="147"/>
      <c r="K13" s="147"/>
    </row>
  </sheetData>
  <mergeCells count="4">
    <mergeCell ref="B3:K3"/>
    <mergeCell ref="B5:B6"/>
    <mergeCell ref="C5:F5"/>
    <mergeCell ref="G5:K5"/>
  </mergeCells>
  <pageMargins left="0.75" right="0.75" top="1" bottom="1" header="0.5" footer="0.5"/>
  <pageSetup paperSize="9" orientation="portrait" verticalDpi="0" r:id="rId1"/>
  <headerFooter alignWithMargins="0"/>
</worksheet>
</file>

<file path=xl/worksheets/sheet26.xml><?xml version="1.0" encoding="utf-8"?>
<worksheet xmlns="http://schemas.openxmlformats.org/spreadsheetml/2006/main" xmlns:r="http://schemas.openxmlformats.org/officeDocument/2006/relationships">
  <dimension ref="A1:L16"/>
  <sheetViews>
    <sheetView showGridLines="0" workbookViewId="0">
      <selection activeCell="B3" sqref="B3:K3"/>
    </sheetView>
  </sheetViews>
  <sheetFormatPr defaultRowHeight="12.75"/>
  <cols>
    <col min="1" max="1" width="9.140625" style="139"/>
    <col min="2" max="2" width="35.7109375" style="139" customWidth="1"/>
    <col min="3" max="3" width="10.140625" style="139" bestFit="1" customWidth="1"/>
    <col min="4" max="4" width="12.85546875" style="139" bestFit="1" customWidth="1"/>
    <col min="5" max="5" width="15.7109375" style="139" customWidth="1"/>
    <col min="6" max="6" width="10.140625" style="139" bestFit="1" customWidth="1"/>
    <col min="7" max="7" width="12.85546875" style="139" bestFit="1" customWidth="1"/>
    <col min="8" max="8" width="15.85546875" style="139" customWidth="1"/>
    <col min="9" max="9" width="9.140625" style="139"/>
    <col min="10" max="10" width="12.85546875" style="139" bestFit="1" customWidth="1"/>
    <col min="11" max="11" width="15.85546875" style="139" customWidth="1"/>
    <col min="12" max="12" width="19.140625" style="139" customWidth="1"/>
    <col min="13" max="13" width="19.42578125" style="139" customWidth="1"/>
    <col min="14" max="16384" width="9.140625" style="139"/>
  </cols>
  <sheetData>
    <row r="1" spans="1:12">
      <c r="J1" s="1382" t="s">
        <v>419</v>
      </c>
      <c r="K1" s="1382"/>
    </row>
    <row r="3" spans="1:12" ht="14.25">
      <c r="A3" s="147"/>
      <c r="B3" s="1239" t="s">
        <v>420</v>
      </c>
      <c r="C3" s="1239"/>
      <c r="D3" s="1239"/>
      <c r="E3" s="1239"/>
      <c r="F3" s="1239"/>
      <c r="G3" s="1239"/>
      <c r="H3" s="1239"/>
      <c r="I3" s="1239"/>
      <c r="J3" s="1239"/>
      <c r="K3" s="1239"/>
    </row>
    <row r="4" spans="1:12">
      <c r="A4" s="147"/>
    </row>
    <row r="5" spans="1:12" ht="13.5" thickBot="1">
      <c r="A5" s="147"/>
      <c r="J5" s="1383" t="s">
        <v>421</v>
      </c>
      <c r="K5" s="1383"/>
    </row>
    <row r="6" spans="1:12">
      <c r="B6" s="1384" t="s">
        <v>422</v>
      </c>
      <c r="C6" s="1386" t="s">
        <v>40</v>
      </c>
      <c r="D6" s="1387"/>
      <c r="E6" s="1388"/>
      <c r="F6" s="1389" t="s">
        <v>204</v>
      </c>
      <c r="G6" s="1387"/>
      <c r="H6" s="1390"/>
      <c r="I6" s="1386" t="s">
        <v>205</v>
      </c>
      <c r="J6" s="1387"/>
      <c r="K6" s="1390"/>
    </row>
    <row r="7" spans="1:12" ht="41.25" customHeight="1" thickBot="1">
      <c r="B7" s="1385"/>
      <c r="C7" s="680" t="s">
        <v>414</v>
      </c>
      <c r="D7" s="681" t="s">
        <v>415</v>
      </c>
      <c r="E7" s="682" t="s">
        <v>429</v>
      </c>
      <c r="F7" s="683" t="s">
        <v>414</v>
      </c>
      <c r="G7" s="681" t="s">
        <v>415</v>
      </c>
      <c r="H7" s="684" t="s">
        <v>429</v>
      </c>
      <c r="I7" s="680" t="s">
        <v>414</v>
      </c>
      <c r="J7" s="681" t="s">
        <v>415</v>
      </c>
      <c r="K7" s="684" t="s">
        <v>429</v>
      </c>
    </row>
    <row r="8" spans="1:12">
      <c r="B8" s="695" t="s">
        <v>423</v>
      </c>
      <c r="C8" s="696">
        <v>78928.571559999982</v>
      </c>
      <c r="D8" s="697">
        <v>20085.550499999998</v>
      </c>
      <c r="E8" s="698">
        <v>85876.291620000004</v>
      </c>
      <c r="F8" s="699">
        <v>34697.951139999997</v>
      </c>
      <c r="G8" s="697">
        <v>7671.2280099999989</v>
      </c>
      <c r="H8" s="700">
        <v>36550.379070000003</v>
      </c>
      <c r="I8" s="696">
        <v>5531.5706899999996</v>
      </c>
      <c r="J8" s="697">
        <v>407.91696000000002</v>
      </c>
      <c r="K8" s="700">
        <v>2839.1468899999991</v>
      </c>
      <c r="L8" s="147"/>
    </row>
    <row r="9" spans="1:12">
      <c r="B9" s="701" t="s">
        <v>424</v>
      </c>
      <c r="C9" s="702">
        <v>47629.206529999989</v>
      </c>
      <c r="D9" s="703">
        <v>9874.4883799999989</v>
      </c>
      <c r="E9" s="704">
        <v>118092.07188999999</v>
      </c>
      <c r="F9" s="705">
        <v>33346.3986</v>
      </c>
      <c r="G9" s="703">
        <v>9692.2579699999987</v>
      </c>
      <c r="H9" s="706">
        <v>32279.760870000002</v>
      </c>
      <c r="I9" s="702">
        <v>1073.8802999999998</v>
      </c>
      <c r="J9" s="703">
        <v>307.52499999999998</v>
      </c>
      <c r="K9" s="706">
        <v>5005.0852299999997</v>
      </c>
      <c r="L9" s="147"/>
    </row>
    <row r="10" spans="1:12" ht="25.5">
      <c r="B10" s="701" t="s">
        <v>425</v>
      </c>
      <c r="C10" s="702">
        <v>-9.0709999999988217E-2</v>
      </c>
      <c r="D10" s="703">
        <v>0</v>
      </c>
      <c r="E10" s="704">
        <v>0</v>
      </c>
      <c r="F10" s="705">
        <v>0</v>
      </c>
      <c r="G10" s="703">
        <v>407.96048999999999</v>
      </c>
      <c r="H10" s="706">
        <v>484.64855999999992</v>
      </c>
      <c r="I10" s="702">
        <v>0</v>
      </c>
      <c r="J10" s="703">
        <v>0</v>
      </c>
      <c r="K10" s="706">
        <v>0</v>
      </c>
    </row>
    <row r="11" spans="1:12" ht="13.5" thickBot="1">
      <c r="B11" s="707" t="s">
        <v>426</v>
      </c>
      <c r="C11" s="708">
        <v>31299.27432</v>
      </c>
      <c r="D11" s="709">
        <v>10211.062119999999</v>
      </c>
      <c r="E11" s="710">
        <v>-32215.780269999988</v>
      </c>
      <c r="F11" s="711">
        <v>1351.5525399999974</v>
      </c>
      <c r="G11" s="709">
        <v>-1613.0694699999997</v>
      </c>
      <c r="H11" s="712">
        <v>4755.2667599999977</v>
      </c>
      <c r="I11" s="708">
        <v>4457.6903900000007</v>
      </c>
      <c r="J11" s="709">
        <v>100.39196000000003</v>
      </c>
      <c r="K11" s="712">
        <v>-2165.9383400000002</v>
      </c>
    </row>
    <row r="14" spans="1:12">
      <c r="C14" s="147"/>
      <c r="D14" s="147"/>
      <c r="E14" s="147"/>
      <c r="F14" s="147"/>
      <c r="G14" s="147"/>
      <c r="H14" s="147"/>
      <c r="I14" s="147"/>
      <c r="J14" s="147"/>
      <c r="K14" s="147"/>
    </row>
    <row r="16" spans="1:12">
      <c r="C16" s="147"/>
      <c r="D16" s="147"/>
      <c r="E16" s="147"/>
      <c r="F16" s="147"/>
      <c r="G16" s="147"/>
      <c r="H16" s="147"/>
      <c r="I16" s="147"/>
      <c r="J16" s="147"/>
      <c r="K16" s="147"/>
    </row>
  </sheetData>
  <mergeCells count="7">
    <mergeCell ref="J1:K1"/>
    <mergeCell ref="B3:K3"/>
    <mergeCell ref="J5:K5"/>
    <mergeCell ref="B6:B7"/>
    <mergeCell ref="C6:E6"/>
    <mergeCell ref="F6:H6"/>
    <mergeCell ref="I6:K6"/>
  </mergeCells>
  <pageMargins left="0.75" right="0.75" top="1" bottom="1" header="0.5" footer="0.5"/>
  <pageSetup paperSize="9" orientation="portrait" verticalDpi="0" r:id="rId1"/>
  <headerFooter alignWithMargins="0"/>
</worksheet>
</file>

<file path=xl/worksheets/sheet27.xml><?xml version="1.0" encoding="utf-8"?>
<worksheet xmlns="http://schemas.openxmlformats.org/spreadsheetml/2006/main" xmlns:r="http://schemas.openxmlformats.org/officeDocument/2006/relationships">
  <dimension ref="A1:R99"/>
  <sheetViews>
    <sheetView showGridLines="0" topLeftCell="B1" workbookViewId="0">
      <selection activeCell="B3" sqref="B3:K3"/>
    </sheetView>
  </sheetViews>
  <sheetFormatPr defaultRowHeight="14.25"/>
  <cols>
    <col min="1" max="1" width="9.140625" style="69"/>
    <col min="2" max="2" width="6.7109375" style="69" customWidth="1"/>
    <col min="3" max="3" width="73.5703125" style="69" customWidth="1"/>
    <col min="4" max="7" width="11.140625" style="69" customWidth="1"/>
    <col min="8" max="8" width="11.28515625" style="69" bestFit="1" customWidth="1"/>
    <col min="9" max="9" width="10.5703125" style="70" bestFit="1" customWidth="1"/>
    <col min="10" max="10" width="10.140625" style="70" bestFit="1" customWidth="1"/>
    <col min="11" max="11" width="11.28515625" style="70" bestFit="1" customWidth="1"/>
    <col min="12" max="14" width="9.140625" style="70"/>
    <col min="15" max="15" width="12.28515625" style="70" bestFit="1" customWidth="1"/>
    <col min="16" max="257" width="9.140625" style="70"/>
    <col min="258" max="258" width="6.7109375" style="70" customWidth="1"/>
    <col min="259" max="259" width="73.5703125" style="70" customWidth="1"/>
    <col min="260" max="260" width="11.28515625" style="70" bestFit="1" customWidth="1"/>
    <col min="261" max="262" width="10.140625" style="70" bestFit="1" customWidth="1"/>
    <col min="263" max="264" width="11.28515625" style="70" bestFit="1" customWidth="1"/>
    <col min="265" max="266" width="10.140625" style="70" bestFit="1" customWidth="1"/>
    <col min="267" max="267" width="11.28515625" style="70" bestFit="1" customWidth="1"/>
    <col min="268" max="513" width="9.140625" style="70"/>
    <col min="514" max="514" width="6.7109375" style="70" customWidth="1"/>
    <col min="515" max="515" width="73.5703125" style="70" customWidth="1"/>
    <col min="516" max="516" width="11.28515625" style="70" bestFit="1" customWidth="1"/>
    <col min="517" max="518" width="10.140625" style="70" bestFit="1" customWidth="1"/>
    <col min="519" max="520" width="11.28515625" style="70" bestFit="1" customWidth="1"/>
    <col min="521" max="522" width="10.140625" style="70" bestFit="1" customWidth="1"/>
    <col min="523" max="523" width="11.28515625" style="70" bestFit="1" customWidth="1"/>
    <col min="524" max="769" width="9.140625" style="70"/>
    <col min="770" max="770" width="6.7109375" style="70" customWidth="1"/>
    <col min="771" max="771" width="73.5703125" style="70" customWidth="1"/>
    <col min="772" max="772" width="11.28515625" style="70" bestFit="1" customWidth="1"/>
    <col min="773" max="774" width="10.140625" style="70" bestFit="1" customWidth="1"/>
    <col min="775" max="776" width="11.28515625" style="70" bestFit="1" customWidth="1"/>
    <col min="777" max="778" width="10.140625" style="70" bestFit="1" customWidth="1"/>
    <col min="779" max="779" width="11.28515625" style="70" bestFit="1" customWidth="1"/>
    <col min="780" max="1025" width="9.140625" style="70"/>
    <col min="1026" max="1026" width="6.7109375" style="70" customWidth="1"/>
    <col min="1027" max="1027" width="73.5703125" style="70" customWidth="1"/>
    <col min="1028" max="1028" width="11.28515625" style="70" bestFit="1" customWidth="1"/>
    <col min="1029" max="1030" width="10.140625" style="70" bestFit="1" customWidth="1"/>
    <col min="1031" max="1032" width="11.28515625" style="70" bestFit="1" customWidth="1"/>
    <col min="1033" max="1034" width="10.140625" style="70" bestFit="1" customWidth="1"/>
    <col min="1035" max="1035" width="11.28515625" style="70" bestFit="1" customWidth="1"/>
    <col min="1036" max="1281" width="9.140625" style="70"/>
    <col min="1282" max="1282" width="6.7109375" style="70" customWidth="1"/>
    <col min="1283" max="1283" width="73.5703125" style="70" customWidth="1"/>
    <col min="1284" max="1284" width="11.28515625" style="70" bestFit="1" customWidth="1"/>
    <col min="1285" max="1286" width="10.140625" style="70" bestFit="1" customWidth="1"/>
    <col min="1287" max="1288" width="11.28515625" style="70" bestFit="1" customWidth="1"/>
    <col min="1289" max="1290" width="10.140625" style="70" bestFit="1" customWidth="1"/>
    <col min="1291" max="1291" width="11.28515625" style="70" bestFit="1" customWidth="1"/>
    <col min="1292" max="1537" width="9.140625" style="70"/>
    <col min="1538" max="1538" width="6.7109375" style="70" customWidth="1"/>
    <col min="1539" max="1539" width="73.5703125" style="70" customWidth="1"/>
    <col min="1540" max="1540" width="11.28515625" style="70" bestFit="1" customWidth="1"/>
    <col min="1541" max="1542" width="10.140625" style="70" bestFit="1" customWidth="1"/>
    <col min="1543" max="1544" width="11.28515625" style="70" bestFit="1" customWidth="1"/>
    <col min="1545" max="1546" width="10.140625" style="70" bestFit="1" customWidth="1"/>
    <col min="1547" max="1547" width="11.28515625" style="70" bestFit="1" customWidth="1"/>
    <col min="1548" max="1793" width="9.140625" style="70"/>
    <col min="1794" max="1794" width="6.7109375" style="70" customWidth="1"/>
    <col min="1795" max="1795" width="73.5703125" style="70" customWidth="1"/>
    <col min="1796" max="1796" width="11.28515625" style="70" bestFit="1" customWidth="1"/>
    <col min="1797" max="1798" width="10.140625" style="70" bestFit="1" customWidth="1"/>
    <col min="1799" max="1800" width="11.28515625" style="70" bestFit="1" customWidth="1"/>
    <col min="1801" max="1802" width="10.140625" style="70" bestFit="1" customWidth="1"/>
    <col min="1803" max="1803" width="11.28515625" style="70" bestFit="1" customWidth="1"/>
    <col min="1804" max="2049" width="9.140625" style="70"/>
    <col min="2050" max="2050" width="6.7109375" style="70" customWidth="1"/>
    <col min="2051" max="2051" width="73.5703125" style="70" customWidth="1"/>
    <col min="2052" max="2052" width="11.28515625" style="70" bestFit="1" customWidth="1"/>
    <col min="2053" max="2054" width="10.140625" style="70" bestFit="1" customWidth="1"/>
    <col min="2055" max="2056" width="11.28515625" style="70" bestFit="1" customWidth="1"/>
    <col min="2057" max="2058" width="10.140625" style="70" bestFit="1" customWidth="1"/>
    <col min="2059" max="2059" width="11.28515625" style="70" bestFit="1" customWidth="1"/>
    <col min="2060" max="2305" width="9.140625" style="70"/>
    <col min="2306" max="2306" width="6.7109375" style="70" customWidth="1"/>
    <col min="2307" max="2307" width="73.5703125" style="70" customWidth="1"/>
    <col min="2308" max="2308" width="11.28515625" style="70" bestFit="1" customWidth="1"/>
    <col min="2309" max="2310" width="10.140625" style="70" bestFit="1" customWidth="1"/>
    <col min="2311" max="2312" width="11.28515625" style="70" bestFit="1" customWidth="1"/>
    <col min="2313" max="2314" width="10.140625" style="70" bestFit="1" customWidth="1"/>
    <col min="2315" max="2315" width="11.28515625" style="70" bestFit="1" customWidth="1"/>
    <col min="2316" max="2561" width="9.140625" style="70"/>
    <col min="2562" max="2562" width="6.7109375" style="70" customWidth="1"/>
    <col min="2563" max="2563" width="73.5703125" style="70" customWidth="1"/>
    <col min="2564" max="2564" width="11.28515625" style="70" bestFit="1" customWidth="1"/>
    <col min="2565" max="2566" width="10.140625" style="70" bestFit="1" customWidth="1"/>
    <col min="2567" max="2568" width="11.28515625" style="70" bestFit="1" customWidth="1"/>
    <col min="2569" max="2570" width="10.140625" style="70" bestFit="1" customWidth="1"/>
    <col min="2571" max="2571" width="11.28515625" style="70" bestFit="1" customWidth="1"/>
    <col min="2572" max="2817" width="9.140625" style="70"/>
    <col min="2818" max="2818" width="6.7109375" style="70" customWidth="1"/>
    <col min="2819" max="2819" width="73.5703125" style="70" customWidth="1"/>
    <col min="2820" max="2820" width="11.28515625" style="70" bestFit="1" customWidth="1"/>
    <col min="2821" max="2822" width="10.140625" style="70" bestFit="1" customWidth="1"/>
    <col min="2823" max="2824" width="11.28515625" style="70" bestFit="1" customWidth="1"/>
    <col min="2825" max="2826" width="10.140625" style="70" bestFit="1" customWidth="1"/>
    <col min="2827" max="2827" width="11.28515625" style="70" bestFit="1" customWidth="1"/>
    <col min="2828" max="3073" width="9.140625" style="70"/>
    <col min="3074" max="3074" width="6.7109375" style="70" customWidth="1"/>
    <col min="3075" max="3075" width="73.5703125" style="70" customWidth="1"/>
    <col min="3076" max="3076" width="11.28515625" style="70" bestFit="1" customWidth="1"/>
    <col min="3077" max="3078" width="10.140625" style="70" bestFit="1" customWidth="1"/>
    <col min="3079" max="3080" width="11.28515625" style="70" bestFit="1" customWidth="1"/>
    <col min="3081" max="3082" width="10.140625" style="70" bestFit="1" customWidth="1"/>
    <col min="3083" max="3083" width="11.28515625" style="70" bestFit="1" customWidth="1"/>
    <col min="3084" max="3329" width="9.140625" style="70"/>
    <col min="3330" max="3330" width="6.7109375" style="70" customWidth="1"/>
    <col min="3331" max="3331" width="73.5703125" style="70" customWidth="1"/>
    <col min="3332" max="3332" width="11.28515625" style="70" bestFit="1" customWidth="1"/>
    <col min="3333" max="3334" width="10.140625" style="70" bestFit="1" customWidth="1"/>
    <col min="3335" max="3336" width="11.28515625" style="70" bestFit="1" customWidth="1"/>
    <col min="3337" max="3338" width="10.140625" style="70" bestFit="1" customWidth="1"/>
    <col min="3339" max="3339" width="11.28515625" style="70" bestFit="1" customWidth="1"/>
    <col min="3340" max="3585" width="9.140625" style="70"/>
    <col min="3586" max="3586" width="6.7109375" style="70" customWidth="1"/>
    <col min="3587" max="3587" width="73.5703125" style="70" customWidth="1"/>
    <col min="3588" max="3588" width="11.28515625" style="70" bestFit="1" customWidth="1"/>
    <col min="3589" max="3590" width="10.140625" style="70" bestFit="1" customWidth="1"/>
    <col min="3591" max="3592" width="11.28515625" style="70" bestFit="1" customWidth="1"/>
    <col min="3593" max="3594" width="10.140625" style="70" bestFit="1" customWidth="1"/>
    <col min="3595" max="3595" width="11.28515625" style="70" bestFit="1" customWidth="1"/>
    <col min="3596" max="3841" width="9.140625" style="70"/>
    <col min="3842" max="3842" width="6.7109375" style="70" customWidth="1"/>
    <col min="3843" max="3843" width="73.5703125" style="70" customWidth="1"/>
    <col min="3844" max="3844" width="11.28515625" style="70" bestFit="1" customWidth="1"/>
    <col min="3845" max="3846" width="10.140625" style="70" bestFit="1" customWidth="1"/>
    <col min="3847" max="3848" width="11.28515625" style="70" bestFit="1" customWidth="1"/>
    <col min="3849" max="3850" width="10.140625" style="70" bestFit="1" customWidth="1"/>
    <col min="3851" max="3851" width="11.28515625" style="70" bestFit="1" customWidth="1"/>
    <col min="3852" max="4097" width="9.140625" style="70"/>
    <col min="4098" max="4098" width="6.7109375" style="70" customWidth="1"/>
    <col min="4099" max="4099" width="73.5703125" style="70" customWidth="1"/>
    <col min="4100" max="4100" width="11.28515625" style="70" bestFit="1" customWidth="1"/>
    <col min="4101" max="4102" width="10.140625" style="70" bestFit="1" customWidth="1"/>
    <col min="4103" max="4104" width="11.28515625" style="70" bestFit="1" customWidth="1"/>
    <col min="4105" max="4106" width="10.140625" style="70" bestFit="1" customWidth="1"/>
    <col min="4107" max="4107" width="11.28515625" style="70" bestFit="1" customWidth="1"/>
    <col min="4108" max="4353" width="9.140625" style="70"/>
    <col min="4354" max="4354" width="6.7109375" style="70" customWidth="1"/>
    <col min="4355" max="4355" width="73.5703125" style="70" customWidth="1"/>
    <col min="4356" max="4356" width="11.28515625" style="70" bestFit="1" customWidth="1"/>
    <col min="4357" max="4358" width="10.140625" style="70" bestFit="1" customWidth="1"/>
    <col min="4359" max="4360" width="11.28515625" style="70" bestFit="1" customWidth="1"/>
    <col min="4361" max="4362" width="10.140625" style="70" bestFit="1" customWidth="1"/>
    <col min="4363" max="4363" width="11.28515625" style="70" bestFit="1" customWidth="1"/>
    <col min="4364" max="4609" width="9.140625" style="70"/>
    <col min="4610" max="4610" width="6.7109375" style="70" customWidth="1"/>
    <col min="4611" max="4611" width="73.5703125" style="70" customWidth="1"/>
    <col min="4612" max="4612" width="11.28515625" style="70" bestFit="1" customWidth="1"/>
    <col min="4613" max="4614" width="10.140625" style="70" bestFit="1" customWidth="1"/>
    <col min="4615" max="4616" width="11.28515625" style="70" bestFit="1" customWidth="1"/>
    <col min="4617" max="4618" width="10.140625" style="70" bestFit="1" customWidth="1"/>
    <col min="4619" max="4619" width="11.28515625" style="70" bestFit="1" customWidth="1"/>
    <col min="4620" max="4865" width="9.140625" style="70"/>
    <col min="4866" max="4866" width="6.7109375" style="70" customWidth="1"/>
    <col min="4867" max="4867" width="73.5703125" style="70" customWidth="1"/>
    <col min="4868" max="4868" width="11.28515625" style="70" bestFit="1" customWidth="1"/>
    <col min="4869" max="4870" width="10.140625" style="70" bestFit="1" customWidth="1"/>
    <col min="4871" max="4872" width="11.28515625" style="70" bestFit="1" customWidth="1"/>
    <col min="4873" max="4874" width="10.140625" style="70" bestFit="1" customWidth="1"/>
    <col min="4875" max="4875" width="11.28515625" style="70" bestFit="1" customWidth="1"/>
    <col min="4876" max="5121" width="9.140625" style="70"/>
    <col min="5122" max="5122" width="6.7109375" style="70" customWidth="1"/>
    <col min="5123" max="5123" width="73.5703125" style="70" customWidth="1"/>
    <col min="5124" max="5124" width="11.28515625" style="70" bestFit="1" customWidth="1"/>
    <col min="5125" max="5126" width="10.140625" style="70" bestFit="1" customWidth="1"/>
    <col min="5127" max="5128" width="11.28515625" style="70" bestFit="1" customWidth="1"/>
    <col min="5129" max="5130" width="10.140625" style="70" bestFit="1" customWidth="1"/>
    <col min="5131" max="5131" width="11.28515625" style="70" bestFit="1" customWidth="1"/>
    <col min="5132" max="5377" width="9.140625" style="70"/>
    <col min="5378" max="5378" width="6.7109375" style="70" customWidth="1"/>
    <col min="5379" max="5379" width="73.5703125" style="70" customWidth="1"/>
    <col min="5380" max="5380" width="11.28515625" style="70" bestFit="1" customWidth="1"/>
    <col min="5381" max="5382" width="10.140625" style="70" bestFit="1" customWidth="1"/>
    <col min="5383" max="5384" width="11.28515625" style="70" bestFit="1" customWidth="1"/>
    <col min="5385" max="5386" width="10.140625" style="70" bestFit="1" customWidth="1"/>
    <col min="5387" max="5387" width="11.28515625" style="70" bestFit="1" customWidth="1"/>
    <col min="5388" max="5633" width="9.140625" style="70"/>
    <col min="5634" max="5634" width="6.7109375" style="70" customWidth="1"/>
    <col min="5635" max="5635" width="73.5703125" style="70" customWidth="1"/>
    <col min="5636" max="5636" width="11.28515625" style="70" bestFit="1" customWidth="1"/>
    <col min="5637" max="5638" width="10.140625" style="70" bestFit="1" customWidth="1"/>
    <col min="5639" max="5640" width="11.28515625" style="70" bestFit="1" customWidth="1"/>
    <col min="5641" max="5642" width="10.140625" style="70" bestFit="1" customWidth="1"/>
    <col min="5643" max="5643" width="11.28515625" style="70" bestFit="1" customWidth="1"/>
    <col min="5644" max="5889" width="9.140625" style="70"/>
    <col min="5890" max="5890" width="6.7109375" style="70" customWidth="1"/>
    <col min="5891" max="5891" width="73.5703125" style="70" customWidth="1"/>
    <col min="5892" max="5892" width="11.28515625" style="70" bestFit="1" customWidth="1"/>
    <col min="5893" max="5894" width="10.140625" style="70" bestFit="1" customWidth="1"/>
    <col min="5895" max="5896" width="11.28515625" style="70" bestFit="1" customWidth="1"/>
    <col min="5897" max="5898" width="10.140625" style="70" bestFit="1" customWidth="1"/>
    <col min="5899" max="5899" width="11.28515625" style="70" bestFit="1" customWidth="1"/>
    <col min="5900" max="6145" width="9.140625" style="70"/>
    <col min="6146" max="6146" width="6.7109375" style="70" customWidth="1"/>
    <col min="6147" max="6147" width="73.5703125" style="70" customWidth="1"/>
    <col min="6148" max="6148" width="11.28515625" style="70" bestFit="1" customWidth="1"/>
    <col min="6149" max="6150" width="10.140625" style="70" bestFit="1" customWidth="1"/>
    <col min="6151" max="6152" width="11.28515625" style="70" bestFit="1" customWidth="1"/>
    <col min="6153" max="6154" width="10.140625" style="70" bestFit="1" customWidth="1"/>
    <col min="6155" max="6155" width="11.28515625" style="70" bestFit="1" customWidth="1"/>
    <col min="6156" max="6401" width="9.140625" style="70"/>
    <col min="6402" max="6402" width="6.7109375" style="70" customWidth="1"/>
    <col min="6403" max="6403" width="73.5703125" style="70" customWidth="1"/>
    <col min="6404" max="6404" width="11.28515625" style="70" bestFit="1" customWidth="1"/>
    <col min="6405" max="6406" width="10.140625" style="70" bestFit="1" customWidth="1"/>
    <col min="6407" max="6408" width="11.28515625" style="70" bestFit="1" customWidth="1"/>
    <col min="6409" max="6410" width="10.140625" style="70" bestFit="1" customWidth="1"/>
    <col min="6411" max="6411" width="11.28515625" style="70" bestFit="1" customWidth="1"/>
    <col min="6412" max="6657" width="9.140625" style="70"/>
    <col min="6658" max="6658" width="6.7109375" style="70" customWidth="1"/>
    <col min="6659" max="6659" width="73.5703125" style="70" customWidth="1"/>
    <col min="6660" max="6660" width="11.28515625" style="70" bestFit="1" customWidth="1"/>
    <col min="6661" max="6662" width="10.140625" style="70" bestFit="1" customWidth="1"/>
    <col min="6663" max="6664" width="11.28515625" style="70" bestFit="1" customWidth="1"/>
    <col min="6665" max="6666" width="10.140625" style="70" bestFit="1" customWidth="1"/>
    <col min="6667" max="6667" width="11.28515625" style="70" bestFit="1" customWidth="1"/>
    <col min="6668" max="6913" width="9.140625" style="70"/>
    <col min="6914" max="6914" width="6.7109375" style="70" customWidth="1"/>
    <col min="6915" max="6915" width="73.5703125" style="70" customWidth="1"/>
    <col min="6916" max="6916" width="11.28515625" style="70" bestFit="1" customWidth="1"/>
    <col min="6917" max="6918" width="10.140625" style="70" bestFit="1" customWidth="1"/>
    <col min="6919" max="6920" width="11.28515625" style="70" bestFit="1" customWidth="1"/>
    <col min="6921" max="6922" width="10.140625" style="70" bestFit="1" customWidth="1"/>
    <col min="6923" max="6923" width="11.28515625" style="70" bestFit="1" customWidth="1"/>
    <col min="6924" max="7169" width="9.140625" style="70"/>
    <col min="7170" max="7170" width="6.7109375" style="70" customWidth="1"/>
    <col min="7171" max="7171" width="73.5703125" style="70" customWidth="1"/>
    <col min="7172" max="7172" width="11.28515625" style="70" bestFit="1" customWidth="1"/>
    <col min="7173" max="7174" width="10.140625" style="70" bestFit="1" customWidth="1"/>
    <col min="7175" max="7176" width="11.28515625" style="70" bestFit="1" customWidth="1"/>
    <col min="7177" max="7178" width="10.140625" style="70" bestFit="1" customWidth="1"/>
    <col min="7179" max="7179" width="11.28515625" style="70" bestFit="1" customWidth="1"/>
    <col min="7180" max="7425" width="9.140625" style="70"/>
    <col min="7426" max="7426" width="6.7109375" style="70" customWidth="1"/>
    <col min="7427" max="7427" width="73.5703125" style="70" customWidth="1"/>
    <col min="7428" max="7428" width="11.28515625" style="70" bestFit="1" customWidth="1"/>
    <col min="7429" max="7430" width="10.140625" style="70" bestFit="1" customWidth="1"/>
    <col min="7431" max="7432" width="11.28515625" style="70" bestFit="1" customWidth="1"/>
    <col min="7433" max="7434" width="10.140625" style="70" bestFit="1" customWidth="1"/>
    <col min="7435" max="7435" width="11.28515625" style="70" bestFit="1" customWidth="1"/>
    <col min="7436" max="7681" width="9.140625" style="70"/>
    <col min="7682" max="7682" width="6.7109375" style="70" customWidth="1"/>
    <col min="7683" max="7683" width="73.5703125" style="70" customWidth="1"/>
    <col min="7684" max="7684" width="11.28515625" style="70" bestFit="1" customWidth="1"/>
    <col min="7685" max="7686" width="10.140625" style="70" bestFit="1" customWidth="1"/>
    <col min="7687" max="7688" width="11.28515625" style="70" bestFit="1" customWidth="1"/>
    <col min="7689" max="7690" width="10.140625" style="70" bestFit="1" customWidth="1"/>
    <col min="7691" max="7691" width="11.28515625" style="70" bestFit="1" customWidth="1"/>
    <col min="7692" max="7937" width="9.140625" style="70"/>
    <col min="7938" max="7938" width="6.7109375" style="70" customWidth="1"/>
    <col min="7939" max="7939" width="73.5703125" style="70" customWidth="1"/>
    <col min="7940" max="7940" width="11.28515625" style="70" bestFit="1" customWidth="1"/>
    <col min="7941" max="7942" width="10.140625" style="70" bestFit="1" customWidth="1"/>
    <col min="7943" max="7944" width="11.28515625" style="70" bestFit="1" customWidth="1"/>
    <col min="7945" max="7946" width="10.140625" style="70" bestFit="1" customWidth="1"/>
    <col min="7947" max="7947" width="11.28515625" style="70" bestFit="1" customWidth="1"/>
    <col min="7948" max="8193" width="9.140625" style="70"/>
    <col min="8194" max="8194" width="6.7109375" style="70" customWidth="1"/>
    <col min="8195" max="8195" width="73.5703125" style="70" customWidth="1"/>
    <col min="8196" max="8196" width="11.28515625" style="70" bestFit="1" customWidth="1"/>
    <col min="8197" max="8198" width="10.140625" style="70" bestFit="1" customWidth="1"/>
    <col min="8199" max="8200" width="11.28515625" style="70" bestFit="1" customWidth="1"/>
    <col min="8201" max="8202" width="10.140625" style="70" bestFit="1" customWidth="1"/>
    <col min="8203" max="8203" width="11.28515625" style="70" bestFit="1" customWidth="1"/>
    <col min="8204" max="8449" width="9.140625" style="70"/>
    <col min="8450" max="8450" width="6.7109375" style="70" customWidth="1"/>
    <col min="8451" max="8451" width="73.5703125" style="70" customWidth="1"/>
    <col min="8452" max="8452" width="11.28515625" style="70" bestFit="1" customWidth="1"/>
    <col min="8453" max="8454" width="10.140625" style="70" bestFit="1" customWidth="1"/>
    <col min="8455" max="8456" width="11.28515625" style="70" bestFit="1" customWidth="1"/>
    <col min="8457" max="8458" width="10.140625" style="70" bestFit="1" customWidth="1"/>
    <col min="8459" max="8459" width="11.28515625" style="70" bestFit="1" customWidth="1"/>
    <col min="8460" max="8705" width="9.140625" style="70"/>
    <col min="8706" max="8706" width="6.7109375" style="70" customWidth="1"/>
    <col min="8707" max="8707" width="73.5703125" style="70" customWidth="1"/>
    <col min="8708" max="8708" width="11.28515625" style="70" bestFit="1" customWidth="1"/>
    <col min="8709" max="8710" width="10.140625" style="70" bestFit="1" customWidth="1"/>
    <col min="8711" max="8712" width="11.28515625" style="70" bestFit="1" customWidth="1"/>
    <col min="8713" max="8714" width="10.140625" style="70" bestFit="1" customWidth="1"/>
    <col min="8715" max="8715" width="11.28515625" style="70" bestFit="1" customWidth="1"/>
    <col min="8716" max="8961" width="9.140625" style="70"/>
    <col min="8962" max="8962" width="6.7109375" style="70" customWidth="1"/>
    <col min="8963" max="8963" width="73.5703125" style="70" customWidth="1"/>
    <col min="8964" max="8964" width="11.28515625" style="70" bestFit="1" customWidth="1"/>
    <col min="8965" max="8966" width="10.140625" style="70" bestFit="1" customWidth="1"/>
    <col min="8967" max="8968" width="11.28515625" style="70" bestFit="1" customWidth="1"/>
    <col min="8969" max="8970" width="10.140625" style="70" bestFit="1" customWidth="1"/>
    <col min="8971" max="8971" width="11.28515625" style="70" bestFit="1" customWidth="1"/>
    <col min="8972" max="9217" width="9.140625" style="70"/>
    <col min="9218" max="9218" width="6.7109375" style="70" customWidth="1"/>
    <col min="9219" max="9219" width="73.5703125" style="70" customWidth="1"/>
    <col min="9220" max="9220" width="11.28515625" style="70" bestFit="1" customWidth="1"/>
    <col min="9221" max="9222" width="10.140625" style="70" bestFit="1" customWidth="1"/>
    <col min="9223" max="9224" width="11.28515625" style="70" bestFit="1" customWidth="1"/>
    <col min="9225" max="9226" width="10.140625" style="70" bestFit="1" customWidth="1"/>
    <col min="9227" max="9227" width="11.28515625" style="70" bestFit="1" customWidth="1"/>
    <col min="9228" max="9473" width="9.140625" style="70"/>
    <col min="9474" max="9474" width="6.7109375" style="70" customWidth="1"/>
    <col min="9475" max="9475" width="73.5703125" style="70" customWidth="1"/>
    <col min="9476" max="9476" width="11.28515625" style="70" bestFit="1" customWidth="1"/>
    <col min="9477" max="9478" width="10.140625" style="70" bestFit="1" customWidth="1"/>
    <col min="9479" max="9480" width="11.28515625" style="70" bestFit="1" customWidth="1"/>
    <col min="9481" max="9482" width="10.140625" style="70" bestFit="1" customWidth="1"/>
    <col min="9483" max="9483" width="11.28515625" style="70" bestFit="1" customWidth="1"/>
    <col min="9484" max="9729" width="9.140625" style="70"/>
    <col min="9730" max="9730" width="6.7109375" style="70" customWidth="1"/>
    <col min="9731" max="9731" width="73.5703125" style="70" customWidth="1"/>
    <col min="9732" max="9732" width="11.28515625" style="70" bestFit="1" customWidth="1"/>
    <col min="9733" max="9734" width="10.140625" style="70" bestFit="1" customWidth="1"/>
    <col min="9735" max="9736" width="11.28515625" style="70" bestFit="1" customWidth="1"/>
    <col min="9737" max="9738" width="10.140625" style="70" bestFit="1" customWidth="1"/>
    <col min="9739" max="9739" width="11.28515625" style="70" bestFit="1" customWidth="1"/>
    <col min="9740" max="9985" width="9.140625" style="70"/>
    <col min="9986" max="9986" width="6.7109375" style="70" customWidth="1"/>
    <col min="9987" max="9987" width="73.5703125" style="70" customWidth="1"/>
    <col min="9988" max="9988" width="11.28515625" style="70" bestFit="1" customWidth="1"/>
    <col min="9989" max="9990" width="10.140625" style="70" bestFit="1" customWidth="1"/>
    <col min="9991" max="9992" width="11.28515625" style="70" bestFit="1" customWidth="1"/>
    <col min="9993" max="9994" width="10.140625" style="70" bestFit="1" customWidth="1"/>
    <col min="9995" max="9995" width="11.28515625" style="70" bestFit="1" customWidth="1"/>
    <col min="9996" max="10241" width="9.140625" style="70"/>
    <col min="10242" max="10242" width="6.7109375" style="70" customWidth="1"/>
    <col min="10243" max="10243" width="73.5703125" style="70" customWidth="1"/>
    <col min="10244" max="10244" width="11.28515625" style="70" bestFit="1" customWidth="1"/>
    <col min="10245" max="10246" width="10.140625" style="70" bestFit="1" customWidth="1"/>
    <col min="10247" max="10248" width="11.28515625" style="70" bestFit="1" customWidth="1"/>
    <col min="10249" max="10250" width="10.140625" style="70" bestFit="1" customWidth="1"/>
    <col min="10251" max="10251" width="11.28515625" style="70" bestFit="1" customWidth="1"/>
    <col min="10252" max="10497" width="9.140625" style="70"/>
    <col min="10498" max="10498" width="6.7109375" style="70" customWidth="1"/>
    <col min="10499" max="10499" width="73.5703125" style="70" customWidth="1"/>
    <col min="10500" max="10500" width="11.28515625" style="70" bestFit="1" customWidth="1"/>
    <col min="10501" max="10502" width="10.140625" style="70" bestFit="1" customWidth="1"/>
    <col min="10503" max="10504" width="11.28515625" style="70" bestFit="1" customWidth="1"/>
    <col min="10505" max="10506" width="10.140625" style="70" bestFit="1" customWidth="1"/>
    <col min="10507" max="10507" width="11.28515625" style="70" bestFit="1" customWidth="1"/>
    <col min="10508" max="10753" width="9.140625" style="70"/>
    <col min="10754" max="10754" width="6.7109375" style="70" customWidth="1"/>
    <col min="10755" max="10755" width="73.5703125" style="70" customWidth="1"/>
    <col min="10756" max="10756" width="11.28515625" style="70" bestFit="1" customWidth="1"/>
    <col min="10757" max="10758" width="10.140625" style="70" bestFit="1" customWidth="1"/>
    <col min="10759" max="10760" width="11.28515625" style="70" bestFit="1" customWidth="1"/>
    <col min="10761" max="10762" width="10.140625" style="70" bestFit="1" customWidth="1"/>
    <col min="10763" max="10763" width="11.28515625" style="70" bestFit="1" customWidth="1"/>
    <col min="10764" max="11009" width="9.140625" style="70"/>
    <col min="11010" max="11010" width="6.7109375" style="70" customWidth="1"/>
    <col min="11011" max="11011" width="73.5703125" style="70" customWidth="1"/>
    <col min="11012" max="11012" width="11.28515625" style="70" bestFit="1" customWidth="1"/>
    <col min="11013" max="11014" width="10.140625" style="70" bestFit="1" customWidth="1"/>
    <col min="11015" max="11016" width="11.28515625" style="70" bestFit="1" customWidth="1"/>
    <col min="11017" max="11018" width="10.140625" style="70" bestFit="1" customWidth="1"/>
    <col min="11019" max="11019" width="11.28515625" style="70" bestFit="1" customWidth="1"/>
    <col min="11020" max="11265" width="9.140625" style="70"/>
    <col min="11266" max="11266" width="6.7109375" style="70" customWidth="1"/>
    <col min="11267" max="11267" width="73.5703125" style="70" customWidth="1"/>
    <col min="11268" max="11268" width="11.28515625" style="70" bestFit="1" customWidth="1"/>
    <col min="11269" max="11270" width="10.140625" style="70" bestFit="1" customWidth="1"/>
    <col min="11271" max="11272" width="11.28515625" style="70" bestFit="1" customWidth="1"/>
    <col min="11273" max="11274" width="10.140625" style="70" bestFit="1" customWidth="1"/>
    <col min="11275" max="11275" width="11.28515625" style="70" bestFit="1" customWidth="1"/>
    <col min="11276" max="11521" width="9.140625" style="70"/>
    <col min="11522" max="11522" width="6.7109375" style="70" customWidth="1"/>
    <col min="11523" max="11523" width="73.5703125" style="70" customWidth="1"/>
    <col min="11524" max="11524" width="11.28515625" style="70" bestFit="1" customWidth="1"/>
    <col min="11525" max="11526" width="10.140625" style="70" bestFit="1" customWidth="1"/>
    <col min="11527" max="11528" width="11.28515625" style="70" bestFit="1" customWidth="1"/>
    <col min="11529" max="11530" width="10.140625" style="70" bestFit="1" customWidth="1"/>
    <col min="11531" max="11531" width="11.28515625" style="70" bestFit="1" customWidth="1"/>
    <col min="11532" max="11777" width="9.140625" style="70"/>
    <col min="11778" max="11778" width="6.7109375" style="70" customWidth="1"/>
    <col min="11779" max="11779" width="73.5703125" style="70" customWidth="1"/>
    <col min="11780" max="11780" width="11.28515625" style="70" bestFit="1" customWidth="1"/>
    <col min="11781" max="11782" width="10.140625" style="70" bestFit="1" customWidth="1"/>
    <col min="11783" max="11784" width="11.28515625" style="70" bestFit="1" customWidth="1"/>
    <col min="11785" max="11786" width="10.140625" style="70" bestFit="1" customWidth="1"/>
    <col min="11787" max="11787" width="11.28515625" style="70" bestFit="1" customWidth="1"/>
    <col min="11788" max="12033" width="9.140625" style="70"/>
    <col min="12034" max="12034" width="6.7109375" style="70" customWidth="1"/>
    <col min="12035" max="12035" width="73.5703125" style="70" customWidth="1"/>
    <col min="12036" max="12036" width="11.28515625" style="70" bestFit="1" customWidth="1"/>
    <col min="12037" max="12038" width="10.140625" style="70" bestFit="1" customWidth="1"/>
    <col min="12039" max="12040" width="11.28515625" style="70" bestFit="1" customWidth="1"/>
    <col min="12041" max="12042" width="10.140625" style="70" bestFit="1" customWidth="1"/>
    <col min="12043" max="12043" width="11.28515625" style="70" bestFit="1" customWidth="1"/>
    <col min="12044" max="12289" width="9.140625" style="70"/>
    <col min="12290" max="12290" width="6.7109375" style="70" customWidth="1"/>
    <col min="12291" max="12291" width="73.5703125" style="70" customWidth="1"/>
    <col min="12292" max="12292" width="11.28515625" style="70" bestFit="1" customWidth="1"/>
    <col min="12293" max="12294" width="10.140625" style="70" bestFit="1" customWidth="1"/>
    <col min="12295" max="12296" width="11.28515625" style="70" bestFit="1" customWidth="1"/>
    <col min="12297" max="12298" width="10.140625" style="70" bestFit="1" customWidth="1"/>
    <col min="12299" max="12299" width="11.28515625" style="70" bestFit="1" customWidth="1"/>
    <col min="12300" max="12545" width="9.140625" style="70"/>
    <col min="12546" max="12546" width="6.7109375" style="70" customWidth="1"/>
    <col min="12547" max="12547" width="73.5703125" style="70" customWidth="1"/>
    <col min="12548" max="12548" width="11.28515625" style="70" bestFit="1" customWidth="1"/>
    <col min="12549" max="12550" width="10.140625" style="70" bestFit="1" customWidth="1"/>
    <col min="12551" max="12552" width="11.28515625" style="70" bestFit="1" customWidth="1"/>
    <col min="12553" max="12554" width="10.140625" style="70" bestFit="1" customWidth="1"/>
    <col min="12555" max="12555" width="11.28515625" style="70" bestFit="1" customWidth="1"/>
    <col min="12556" max="12801" width="9.140625" style="70"/>
    <col min="12802" max="12802" width="6.7109375" style="70" customWidth="1"/>
    <col min="12803" max="12803" width="73.5703125" style="70" customWidth="1"/>
    <col min="12804" max="12804" width="11.28515625" style="70" bestFit="1" customWidth="1"/>
    <col min="12805" max="12806" width="10.140625" style="70" bestFit="1" customWidth="1"/>
    <col min="12807" max="12808" width="11.28515625" style="70" bestFit="1" customWidth="1"/>
    <col min="12809" max="12810" width="10.140625" style="70" bestFit="1" customWidth="1"/>
    <col min="12811" max="12811" width="11.28515625" style="70" bestFit="1" customWidth="1"/>
    <col min="12812" max="13057" width="9.140625" style="70"/>
    <col min="13058" max="13058" width="6.7109375" style="70" customWidth="1"/>
    <col min="13059" max="13059" width="73.5703125" style="70" customWidth="1"/>
    <col min="13060" max="13060" width="11.28515625" style="70" bestFit="1" customWidth="1"/>
    <col min="13061" max="13062" width="10.140625" style="70" bestFit="1" customWidth="1"/>
    <col min="13063" max="13064" width="11.28515625" style="70" bestFit="1" customWidth="1"/>
    <col min="13065" max="13066" width="10.140625" style="70" bestFit="1" customWidth="1"/>
    <col min="13067" max="13067" width="11.28515625" style="70" bestFit="1" customWidth="1"/>
    <col min="13068" max="13313" width="9.140625" style="70"/>
    <col min="13314" max="13314" width="6.7109375" style="70" customWidth="1"/>
    <col min="13315" max="13315" width="73.5703125" style="70" customWidth="1"/>
    <col min="13316" max="13316" width="11.28515625" style="70" bestFit="1" customWidth="1"/>
    <col min="13317" max="13318" width="10.140625" style="70" bestFit="1" customWidth="1"/>
    <col min="13319" max="13320" width="11.28515625" style="70" bestFit="1" customWidth="1"/>
    <col min="13321" max="13322" width="10.140625" style="70" bestFit="1" customWidth="1"/>
    <col min="13323" max="13323" width="11.28515625" style="70" bestFit="1" customWidth="1"/>
    <col min="13324" max="13569" width="9.140625" style="70"/>
    <col min="13570" max="13570" width="6.7109375" style="70" customWidth="1"/>
    <col min="13571" max="13571" width="73.5703125" style="70" customWidth="1"/>
    <col min="13572" max="13572" width="11.28515625" style="70" bestFit="1" customWidth="1"/>
    <col min="13573" max="13574" width="10.140625" style="70" bestFit="1" customWidth="1"/>
    <col min="13575" max="13576" width="11.28515625" style="70" bestFit="1" customWidth="1"/>
    <col min="13577" max="13578" width="10.140625" style="70" bestFit="1" customWidth="1"/>
    <col min="13579" max="13579" width="11.28515625" style="70" bestFit="1" customWidth="1"/>
    <col min="13580" max="13825" width="9.140625" style="70"/>
    <col min="13826" max="13826" width="6.7109375" style="70" customWidth="1"/>
    <col min="13827" max="13827" width="73.5703125" style="70" customWidth="1"/>
    <col min="13828" max="13828" width="11.28515625" style="70" bestFit="1" customWidth="1"/>
    <col min="13829" max="13830" width="10.140625" style="70" bestFit="1" customWidth="1"/>
    <col min="13831" max="13832" width="11.28515625" style="70" bestFit="1" customWidth="1"/>
    <col min="13833" max="13834" width="10.140625" style="70" bestFit="1" customWidth="1"/>
    <col min="13835" max="13835" width="11.28515625" style="70" bestFit="1" customWidth="1"/>
    <col min="13836" max="14081" width="9.140625" style="70"/>
    <col min="14082" max="14082" width="6.7109375" style="70" customWidth="1"/>
    <col min="14083" max="14083" width="73.5703125" style="70" customWidth="1"/>
    <col min="14084" max="14084" width="11.28515625" style="70" bestFit="1" customWidth="1"/>
    <col min="14085" max="14086" width="10.140625" style="70" bestFit="1" customWidth="1"/>
    <col min="14087" max="14088" width="11.28515625" style="70" bestFit="1" customWidth="1"/>
    <col min="14089" max="14090" width="10.140625" style="70" bestFit="1" customWidth="1"/>
    <col min="14091" max="14091" width="11.28515625" style="70" bestFit="1" customWidth="1"/>
    <col min="14092" max="14337" width="9.140625" style="70"/>
    <col min="14338" max="14338" width="6.7109375" style="70" customWidth="1"/>
    <col min="14339" max="14339" width="73.5703125" style="70" customWidth="1"/>
    <col min="14340" max="14340" width="11.28515625" style="70" bestFit="1" customWidth="1"/>
    <col min="14341" max="14342" width="10.140625" style="70" bestFit="1" customWidth="1"/>
    <col min="14343" max="14344" width="11.28515625" style="70" bestFit="1" customWidth="1"/>
    <col min="14345" max="14346" width="10.140625" style="70" bestFit="1" customWidth="1"/>
    <col min="14347" max="14347" width="11.28515625" style="70" bestFit="1" customWidth="1"/>
    <col min="14348" max="14593" width="9.140625" style="70"/>
    <col min="14594" max="14594" width="6.7109375" style="70" customWidth="1"/>
    <col min="14595" max="14595" width="73.5703125" style="70" customWidth="1"/>
    <col min="14596" max="14596" width="11.28515625" style="70" bestFit="1" customWidth="1"/>
    <col min="14597" max="14598" width="10.140625" style="70" bestFit="1" customWidth="1"/>
    <col min="14599" max="14600" width="11.28515625" style="70" bestFit="1" customWidth="1"/>
    <col min="14601" max="14602" width="10.140625" style="70" bestFit="1" customWidth="1"/>
    <col min="14603" max="14603" width="11.28515625" style="70" bestFit="1" customWidth="1"/>
    <col min="14604" max="14849" width="9.140625" style="70"/>
    <col min="14850" max="14850" width="6.7109375" style="70" customWidth="1"/>
    <col min="14851" max="14851" width="73.5703125" style="70" customWidth="1"/>
    <col min="14852" max="14852" width="11.28515625" style="70" bestFit="1" customWidth="1"/>
    <col min="14853" max="14854" width="10.140625" style="70" bestFit="1" customWidth="1"/>
    <col min="14855" max="14856" width="11.28515625" style="70" bestFit="1" customWidth="1"/>
    <col min="14857" max="14858" width="10.140625" style="70" bestFit="1" customWidth="1"/>
    <col min="14859" max="14859" width="11.28515625" style="70" bestFit="1" customWidth="1"/>
    <col min="14860" max="15105" width="9.140625" style="70"/>
    <col min="15106" max="15106" width="6.7109375" style="70" customWidth="1"/>
    <col min="15107" max="15107" width="73.5703125" style="70" customWidth="1"/>
    <col min="15108" max="15108" width="11.28515625" style="70" bestFit="1" customWidth="1"/>
    <col min="15109" max="15110" width="10.140625" style="70" bestFit="1" customWidth="1"/>
    <col min="15111" max="15112" width="11.28515625" style="70" bestFit="1" customWidth="1"/>
    <col min="15113" max="15114" width="10.140625" style="70" bestFit="1" customWidth="1"/>
    <col min="15115" max="15115" width="11.28515625" style="70" bestFit="1" customWidth="1"/>
    <col min="15116" max="15361" width="9.140625" style="70"/>
    <col min="15362" max="15362" width="6.7109375" style="70" customWidth="1"/>
    <col min="15363" max="15363" width="73.5703125" style="70" customWidth="1"/>
    <col min="15364" max="15364" width="11.28515625" style="70" bestFit="1" customWidth="1"/>
    <col min="15365" max="15366" width="10.140625" style="70" bestFit="1" customWidth="1"/>
    <col min="15367" max="15368" width="11.28515625" style="70" bestFit="1" customWidth="1"/>
    <col min="15369" max="15370" width="10.140625" style="70" bestFit="1" customWidth="1"/>
    <col min="15371" max="15371" width="11.28515625" style="70" bestFit="1" customWidth="1"/>
    <col min="15372" max="15617" width="9.140625" style="70"/>
    <col min="15618" max="15618" width="6.7109375" style="70" customWidth="1"/>
    <col min="15619" max="15619" width="73.5703125" style="70" customWidth="1"/>
    <col min="15620" max="15620" width="11.28515625" style="70" bestFit="1" customWidth="1"/>
    <col min="15621" max="15622" width="10.140625" style="70" bestFit="1" customWidth="1"/>
    <col min="15623" max="15624" width="11.28515625" style="70" bestFit="1" customWidth="1"/>
    <col min="15625" max="15626" width="10.140625" style="70" bestFit="1" customWidth="1"/>
    <col min="15627" max="15627" width="11.28515625" style="70" bestFit="1" customWidth="1"/>
    <col min="15628" max="15873" width="9.140625" style="70"/>
    <col min="15874" max="15874" width="6.7109375" style="70" customWidth="1"/>
    <col min="15875" max="15875" width="73.5703125" style="70" customWidth="1"/>
    <col min="15876" max="15876" width="11.28515625" style="70" bestFit="1" customWidth="1"/>
    <col min="15877" max="15878" width="10.140625" style="70" bestFit="1" customWidth="1"/>
    <col min="15879" max="15880" width="11.28515625" style="70" bestFit="1" customWidth="1"/>
    <col min="15881" max="15882" width="10.140625" style="70" bestFit="1" customWidth="1"/>
    <col min="15883" max="15883" width="11.28515625" style="70" bestFit="1" customWidth="1"/>
    <col min="15884" max="16129" width="9.140625" style="70"/>
    <col min="16130" max="16130" width="6.7109375" style="70" customWidth="1"/>
    <col min="16131" max="16131" width="73.5703125" style="70" customWidth="1"/>
    <col min="16132" max="16132" width="11.28515625" style="70" bestFit="1" customWidth="1"/>
    <col min="16133" max="16134" width="10.140625" style="70" bestFit="1" customWidth="1"/>
    <col min="16135" max="16136" width="11.28515625" style="70" bestFit="1" customWidth="1"/>
    <col min="16137" max="16138" width="10.140625" style="70" bestFit="1" customWidth="1"/>
    <col min="16139" max="16139" width="11.28515625" style="70" bestFit="1" customWidth="1"/>
    <col min="16140" max="16384" width="9.140625" style="70"/>
  </cols>
  <sheetData>
    <row r="1" spans="2:18" ht="14.25" customHeight="1">
      <c r="K1" s="133" t="s">
        <v>113</v>
      </c>
    </row>
    <row r="2" spans="2:18" ht="14.25" customHeight="1">
      <c r="K2" s="133"/>
    </row>
    <row r="3" spans="2:18" ht="14.25" customHeight="1">
      <c r="B3" s="1391" t="s">
        <v>36</v>
      </c>
      <c r="C3" s="1391"/>
      <c r="D3" s="1391"/>
      <c r="E3" s="1391"/>
      <c r="F3" s="1391"/>
      <c r="G3" s="1391"/>
      <c r="H3" s="1391"/>
      <c r="I3" s="1391"/>
      <c r="J3" s="1391"/>
      <c r="K3" s="1391"/>
    </row>
    <row r="4" spans="2:18" ht="15.75" thickBot="1">
      <c r="C4" s="71"/>
      <c r="D4" s="71"/>
      <c r="E4" s="71"/>
      <c r="F4" s="71"/>
      <c r="G4" s="71"/>
      <c r="I4" s="1392" t="s">
        <v>37</v>
      </c>
      <c r="J4" s="1392"/>
      <c r="K4" s="1392"/>
    </row>
    <row r="5" spans="2:18" ht="15.75" customHeight="1" thickBot="1">
      <c r="B5" s="1393" t="s">
        <v>38</v>
      </c>
      <c r="C5" s="1393" t="s">
        <v>39</v>
      </c>
      <c r="D5" s="1395">
        <v>40178</v>
      </c>
      <c r="E5" s="1396"/>
      <c r="F5" s="1396"/>
      <c r="G5" s="1397"/>
      <c r="H5" s="1395">
        <v>40543</v>
      </c>
      <c r="I5" s="1396"/>
      <c r="J5" s="1396"/>
      <c r="K5" s="1397"/>
    </row>
    <row r="6" spans="2:18" ht="32.25" customHeight="1" thickBot="1">
      <c r="B6" s="1394"/>
      <c r="C6" s="1394"/>
      <c r="D6" s="1" t="s">
        <v>40</v>
      </c>
      <c r="E6" s="2" t="s">
        <v>41</v>
      </c>
      <c r="F6" s="3" t="s">
        <v>42</v>
      </c>
      <c r="G6" s="4" t="s">
        <v>43</v>
      </c>
      <c r="H6" s="1" t="s">
        <v>40</v>
      </c>
      <c r="I6" s="2" t="s">
        <v>41</v>
      </c>
      <c r="J6" s="3" t="s">
        <v>42</v>
      </c>
      <c r="K6" s="4" t="s">
        <v>43</v>
      </c>
    </row>
    <row r="7" spans="2:18" ht="14.25" customHeight="1">
      <c r="B7" s="1401" t="s">
        <v>44</v>
      </c>
      <c r="C7" s="1402"/>
      <c r="D7" s="1403"/>
      <c r="E7" s="1404"/>
      <c r="F7" s="1404"/>
      <c r="G7" s="1405"/>
      <c r="H7" s="1403"/>
      <c r="I7" s="1404"/>
      <c r="J7" s="1404"/>
      <c r="K7" s="1405"/>
    </row>
    <row r="8" spans="2:18" ht="25.5">
      <c r="B8" s="5">
        <v>1</v>
      </c>
      <c r="C8" s="6" t="s">
        <v>45</v>
      </c>
      <c r="D8" s="7">
        <v>8746.6409999999996</v>
      </c>
      <c r="E8" s="8">
        <v>8200.9698800000006</v>
      </c>
      <c r="F8" s="9">
        <v>4297.2096000000001</v>
      </c>
      <c r="G8" s="10">
        <f>F8+E8+D8</f>
        <v>21244.820480000002</v>
      </c>
      <c r="H8" s="7">
        <v>8762.9560000000001</v>
      </c>
      <c r="I8" s="8">
        <v>8877.468280000001</v>
      </c>
      <c r="J8" s="9">
        <v>4733.9165999999977</v>
      </c>
      <c r="K8" s="10">
        <f>J8+I8+H8</f>
        <v>22374.340879999996</v>
      </c>
      <c r="O8" s="72"/>
      <c r="Q8" s="72"/>
      <c r="R8" s="72"/>
    </row>
    <row r="9" spans="2:18">
      <c r="B9" s="5" t="s">
        <v>0</v>
      </c>
      <c r="C9" s="6" t="s">
        <v>46</v>
      </c>
      <c r="D9" s="7">
        <v>6363.5820000000003</v>
      </c>
      <c r="E9" s="8">
        <v>6931.53</v>
      </c>
      <c r="F9" s="9">
        <v>4293.9976000000015</v>
      </c>
      <c r="G9" s="10">
        <f t="shared" ref="G9:G34" si="0">F9+E9+D9</f>
        <v>17589.109600000003</v>
      </c>
      <c r="H9" s="7">
        <v>6379.4449999999997</v>
      </c>
      <c r="I9" s="8">
        <v>7608.0284000000001</v>
      </c>
      <c r="J9" s="9">
        <v>4730.7046</v>
      </c>
      <c r="K9" s="10">
        <f t="shared" ref="K9:K34" si="1">J9+I9+H9</f>
        <v>18718.178</v>
      </c>
      <c r="O9" s="72"/>
      <c r="Q9" s="72"/>
      <c r="R9" s="72"/>
    </row>
    <row r="10" spans="2:18">
      <c r="B10" s="5" t="s">
        <v>1</v>
      </c>
      <c r="C10" s="6" t="s">
        <v>47</v>
      </c>
      <c r="D10" s="7">
        <v>6363.5820000000003</v>
      </c>
      <c r="E10" s="8">
        <v>6927.9359999999997</v>
      </c>
      <c r="F10" s="9">
        <v>4204.9976000000015</v>
      </c>
      <c r="G10" s="10">
        <f t="shared" si="0"/>
        <v>17496.515599999999</v>
      </c>
      <c r="H10" s="7">
        <v>6379.4449999999997</v>
      </c>
      <c r="I10" s="8">
        <v>7604.4344000000001</v>
      </c>
      <c r="J10" s="9">
        <v>4730.7046</v>
      </c>
      <c r="K10" s="10">
        <f t="shared" si="1"/>
        <v>18714.583999999999</v>
      </c>
      <c r="O10" s="72"/>
      <c r="Q10" s="72"/>
      <c r="R10" s="72"/>
    </row>
    <row r="11" spans="2:18">
      <c r="B11" s="5" t="s">
        <v>2</v>
      </c>
      <c r="C11" s="6" t="s">
        <v>48</v>
      </c>
      <c r="D11" s="7">
        <v>0</v>
      </c>
      <c r="E11" s="8">
        <v>3.5939999999999999</v>
      </c>
      <c r="F11" s="9">
        <v>89</v>
      </c>
      <c r="G11" s="10">
        <f t="shared" si="0"/>
        <v>92.593999999999994</v>
      </c>
      <c r="H11" s="7">
        <v>0</v>
      </c>
      <c r="I11" s="8">
        <v>3.5939999999999999</v>
      </c>
      <c r="J11" s="9">
        <v>0</v>
      </c>
      <c r="K11" s="10">
        <f t="shared" si="1"/>
        <v>3.5939999999999999</v>
      </c>
      <c r="O11" s="72"/>
      <c r="Q11" s="72"/>
      <c r="R11" s="72"/>
    </row>
    <row r="12" spans="2:18">
      <c r="B12" s="5" t="s">
        <v>3</v>
      </c>
      <c r="C12" s="6" t="s">
        <v>49</v>
      </c>
      <c r="D12" s="7">
        <v>2383.0590000000002</v>
      </c>
      <c r="E12" s="8">
        <v>1269.4398799999999</v>
      </c>
      <c r="F12" s="9">
        <v>3.2120000000000002</v>
      </c>
      <c r="G12" s="10">
        <f t="shared" si="0"/>
        <v>3655.7108800000001</v>
      </c>
      <c r="H12" s="7">
        <v>2383.511</v>
      </c>
      <c r="I12" s="8">
        <v>1269.4398799999999</v>
      </c>
      <c r="J12" s="9">
        <v>3.2120000000000002</v>
      </c>
      <c r="K12" s="10">
        <f t="shared" si="1"/>
        <v>3656.1628799999999</v>
      </c>
      <c r="O12" s="72"/>
      <c r="Q12" s="72"/>
      <c r="R12" s="72"/>
    </row>
    <row r="13" spans="2:18">
      <c r="B13" s="5" t="s">
        <v>4</v>
      </c>
      <c r="C13" s="6" t="s">
        <v>50</v>
      </c>
      <c r="D13" s="7">
        <v>2383.0590000000002</v>
      </c>
      <c r="E13" s="8">
        <v>1269.4398799999999</v>
      </c>
      <c r="F13" s="9">
        <v>3.2120000000000002</v>
      </c>
      <c r="G13" s="10">
        <f t="shared" si="0"/>
        <v>3655.7108800000001</v>
      </c>
      <c r="H13" s="7">
        <v>2383.511</v>
      </c>
      <c r="I13" s="8">
        <v>1269.4398799999999</v>
      </c>
      <c r="J13" s="9">
        <v>2.6880000000000002</v>
      </c>
      <c r="K13" s="10">
        <f t="shared" si="1"/>
        <v>3655.63888</v>
      </c>
      <c r="O13" s="72"/>
      <c r="Q13" s="72"/>
      <c r="R13" s="72"/>
    </row>
    <row r="14" spans="2:18">
      <c r="B14" s="5" t="s">
        <v>5</v>
      </c>
      <c r="C14" s="6" t="s">
        <v>51</v>
      </c>
      <c r="D14" s="7">
        <v>0</v>
      </c>
      <c r="E14" s="8">
        <v>0</v>
      </c>
      <c r="F14" s="9">
        <v>0</v>
      </c>
      <c r="G14" s="10">
        <f t="shared" si="0"/>
        <v>0</v>
      </c>
      <c r="H14" s="7">
        <v>0</v>
      </c>
      <c r="I14" s="8">
        <v>0</v>
      </c>
      <c r="J14" s="9">
        <v>0.52400000000000002</v>
      </c>
      <c r="K14" s="10">
        <f t="shared" si="1"/>
        <v>0.52400000000000002</v>
      </c>
      <c r="O14" s="72"/>
      <c r="Q14" s="72"/>
      <c r="R14" s="72"/>
    </row>
    <row r="15" spans="2:18">
      <c r="B15" s="5">
        <v>2</v>
      </c>
      <c r="C15" s="6" t="s">
        <v>52</v>
      </c>
      <c r="D15" s="7">
        <v>7783.76</v>
      </c>
      <c r="E15" s="8">
        <v>2340.20784</v>
      </c>
      <c r="F15" s="9">
        <v>-179.68933999999985</v>
      </c>
      <c r="G15" s="10">
        <f t="shared" si="0"/>
        <v>9944.2785000000003</v>
      </c>
      <c r="H15" s="7">
        <v>9203.7000000000007</v>
      </c>
      <c r="I15" s="8">
        <v>1958.69877</v>
      </c>
      <c r="J15" s="9">
        <v>-777.59463999999923</v>
      </c>
      <c r="K15" s="10">
        <f t="shared" si="1"/>
        <v>10384.80413</v>
      </c>
      <c r="L15" s="72"/>
      <c r="O15" s="72"/>
      <c r="Q15" s="72"/>
      <c r="R15" s="72"/>
    </row>
    <row r="16" spans="2:18">
      <c r="B16" s="5" t="s">
        <v>6</v>
      </c>
      <c r="C16" s="6" t="s">
        <v>53</v>
      </c>
      <c r="D16" s="7">
        <v>5090.9790000000003</v>
      </c>
      <c r="E16" s="8">
        <v>1555.3328399999998</v>
      </c>
      <c r="F16" s="9">
        <v>115.76212000000011</v>
      </c>
      <c r="G16" s="10">
        <f t="shared" si="0"/>
        <v>6762.0739599999997</v>
      </c>
      <c r="H16" s="7">
        <v>5924.2719999999999</v>
      </c>
      <c r="I16" s="8">
        <v>1470.7976699999999</v>
      </c>
      <c r="J16" s="9">
        <v>101.24612000000012</v>
      </c>
      <c r="K16" s="10">
        <f t="shared" si="1"/>
        <v>7496.3157899999997</v>
      </c>
      <c r="O16" s="72"/>
      <c r="Q16" s="72"/>
      <c r="R16" s="72"/>
    </row>
    <row r="17" spans="2:18">
      <c r="B17" s="5" t="s">
        <v>7</v>
      </c>
      <c r="C17" s="6" t="s">
        <v>54</v>
      </c>
      <c r="D17" s="7">
        <v>2692.7809999999999</v>
      </c>
      <c r="E17" s="8">
        <v>1074.26</v>
      </c>
      <c r="F17" s="9">
        <v>0</v>
      </c>
      <c r="G17" s="10">
        <f t="shared" si="0"/>
        <v>3767.0410000000002</v>
      </c>
      <c r="H17" s="7">
        <v>3279.4279999999999</v>
      </c>
      <c r="I17" s="8">
        <v>698.43110000000001</v>
      </c>
      <c r="J17" s="9">
        <v>12.148000000000117</v>
      </c>
      <c r="K17" s="10">
        <f t="shared" si="1"/>
        <v>3990.0070999999998</v>
      </c>
      <c r="O17" s="72"/>
      <c r="Q17" s="72"/>
      <c r="R17" s="72"/>
    </row>
    <row r="18" spans="2:18">
      <c r="B18" s="5" t="s">
        <v>8</v>
      </c>
      <c r="C18" s="6" t="s">
        <v>55</v>
      </c>
      <c r="D18" s="7">
        <v>0</v>
      </c>
      <c r="E18" s="8">
        <v>-289.38499999999999</v>
      </c>
      <c r="F18" s="9">
        <v>-295.59345999999994</v>
      </c>
      <c r="G18" s="10">
        <f t="shared" si="0"/>
        <v>-584.97845999999993</v>
      </c>
      <c r="H18" s="7">
        <v>0</v>
      </c>
      <c r="I18" s="8">
        <v>-210.53</v>
      </c>
      <c r="J18" s="9">
        <v>-889.00775999999996</v>
      </c>
      <c r="K18" s="10">
        <f t="shared" si="1"/>
        <v>-1099.5377599999999</v>
      </c>
      <c r="O18" s="72"/>
      <c r="Q18" s="72"/>
      <c r="R18" s="72"/>
    </row>
    <row r="19" spans="2:18">
      <c r="B19" s="5" t="s">
        <v>9</v>
      </c>
      <c r="C19" s="6" t="s">
        <v>56</v>
      </c>
      <c r="D19" s="7">
        <v>0</v>
      </c>
      <c r="E19" s="8">
        <v>0</v>
      </c>
      <c r="F19" s="9">
        <v>0</v>
      </c>
      <c r="G19" s="10">
        <f t="shared" si="0"/>
        <v>0</v>
      </c>
      <c r="H19" s="7">
        <v>0</v>
      </c>
      <c r="I19" s="8">
        <v>0</v>
      </c>
      <c r="J19" s="9">
        <v>0</v>
      </c>
      <c r="K19" s="10">
        <f t="shared" si="1"/>
        <v>0</v>
      </c>
      <c r="O19" s="72"/>
      <c r="Q19" s="72"/>
      <c r="R19" s="72"/>
    </row>
    <row r="20" spans="2:18">
      <c r="B20" s="5" t="s">
        <v>10</v>
      </c>
      <c r="C20" s="6" t="s">
        <v>57</v>
      </c>
      <c r="D20" s="7">
        <v>0</v>
      </c>
      <c r="E20" s="8">
        <v>0</v>
      </c>
      <c r="F20" s="9">
        <v>0.14199999999999999</v>
      </c>
      <c r="G20" s="10">
        <f t="shared" si="0"/>
        <v>0.14199999999999999</v>
      </c>
      <c r="H20" s="7">
        <v>0</v>
      </c>
      <c r="I20" s="8">
        <v>0</v>
      </c>
      <c r="J20" s="9">
        <v>-1.9810000000000001</v>
      </c>
      <c r="K20" s="10">
        <f t="shared" si="1"/>
        <v>-1.9810000000000001</v>
      </c>
      <c r="O20" s="72"/>
      <c r="Q20" s="72"/>
      <c r="R20" s="72"/>
    </row>
    <row r="21" spans="2:18">
      <c r="B21" s="5">
        <v>3</v>
      </c>
      <c r="C21" s="6" t="s">
        <v>58</v>
      </c>
      <c r="D21" s="7">
        <v>0</v>
      </c>
      <c r="E21" s="8">
        <v>0</v>
      </c>
      <c r="F21" s="9">
        <v>0</v>
      </c>
      <c r="G21" s="10">
        <f t="shared" si="0"/>
        <v>0</v>
      </c>
      <c r="H21" s="7">
        <v>0</v>
      </c>
      <c r="I21" s="8">
        <v>0</v>
      </c>
      <c r="J21" s="9">
        <v>0</v>
      </c>
      <c r="K21" s="10">
        <f t="shared" si="1"/>
        <v>0</v>
      </c>
      <c r="O21" s="72"/>
      <c r="Q21" s="72"/>
      <c r="R21" s="72"/>
    </row>
    <row r="22" spans="2:18">
      <c r="B22" s="5" t="s">
        <v>11</v>
      </c>
      <c r="C22" s="6" t="s">
        <v>59</v>
      </c>
      <c r="D22" s="7">
        <v>0</v>
      </c>
      <c r="E22" s="8">
        <v>0</v>
      </c>
      <c r="F22" s="9">
        <v>0</v>
      </c>
      <c r="G22" s="10">
        <f t="shared" si="0"/>
        <v>0</v>
      </c>
      <c r="H22" s="7">
        <v>0</v>
      </c>
      <c r="I22" s="8">
        <v>0</v>
      </c>
      <c r="J22" s="9">
        <v>0</v>
      </c>
      <c r="K22" s="10">
        <f t="shared" si="1"/>
        <v>0</v>
      </c>
      <c r="O22" s="72"/>
      <c r="Q22" s="72"/>
      <c r="R22" s="72"/>
    </row>
    <row r="23" spans="2:18">
      <c r="B23" s="5" t="s">
        <v>12</v>
      </c>
      <c r="C23" s="6" t="s">
        <v>60</v>
      </c>
      <c r="D23" s="7">
        <v>0</v>
      </c>
      <c r="E23" s="8">
        <v>0</v>
      </c>
      <c r="F23" s="9">
        <v>0</v>
      </c>
      <c r="G23" s="10">
        <f t="shared" si="0"/>
        <v>0</v>
      </c>
      <c r="H23" s="7">
        <v>0</v>
      </c>
      <c r="I23" s="8">
        <v>0</v>
      </c>
      <c r="J23" s="9">
        <v>0</v>
      </c>
      <c r="K23" s="10">
        <f t="shared" si="1"/>
        <v>0</v>
      </c>
      <c r="O23" s="72"/>
      <c r="Q23" s="72"/>
      <c r="R23" s="72"/>
    </row>
    <row r="24" spans="2:18">
      <c r="B24" s="5" t="s">
        <v>13</v>
      </c>
      <c r="C24" s="6" t="s">
        <v>61</v>
      </c>
      <c r="D24" s="7">
        <v>0</v>
      </c>
      <c r="E24" s="8">
        <v>0</v>
      </c>
      <c r="F24" s="9">
        <v>0</v>
      </c>
      <c r="G24" s="10">
        <f t="shared" si="0"/>
        <v>0</v>
      </c>
      <c r="H24" s="7">
        <v>0</v>
      </c>
      <c r="I24" s="8">
        <v>0</v>
      </c>
      <c r="J24" s="9">
        <v>0</v>
      </c>
      <c r="K24" s="10">
        <f t="shared" si="1"/>
        <v>0</v>
      </c>
      <c r="O24" s="72"/>
      <c r="Q24" s="72"/>
      <c r="R24" s="72"/>
    </row>
    <row r="25" spans="2:18">
      <c r="B25" s="5">
        <v>4</v>
      </c>
      <c r="C25" s="6" t="s">
        <v>62</v>
      </c>
      <c r="D25" s="7">
        <v>76.778999999999996</v>
      </c>
      <c r="E25" s="8">
        <v>752.3125</v>
      </c>
      <c r="F25" s="9">
        <v>292.69484000000006</v>
      </c>
      <c r="G25" s="10">
        <f t="shared" si="0"/>
        <v>1121.7863400000001</v>
      </c>
      <c r="H25" s="7">
        <v>84.778000000000006</v>
      </c>
      <c r="I25" s="8">
        <v>757.07930999999996</v>
      </c>
      <c r="J25" s="9">
        <v>98.435910000000035</v>
      </c>
      <c r="K25" s="10">
        <f t="shared" si="1"/>
        <v>940.29322000000002</v>
      </c>
      <c r="O25" s="72"/>
      <c r="Q25" s="72"/>
      <c r="R25" s="72"/>
    </row>
    <row r="26" spans="2:18">
      <c r="B26" s="5" t="s">
        <v>14</v>
      </c>
      <c r="C26" s="6" t="s">
        <v>63</v>
      </c>
      <c r="D26" s="7">
        <v>0</v>
      </c>
      <c r="E26" s="8">
        <v>685.48821999999996</v>
      </c>
      <c r="F26" s="9">
        <v>277.67529000000002</v>
      </c>
      <c r="G26" s="10">
        <f t="shared" si="0"/>
        <v>963.16350999999997</v>
      </c>
      <c r="H26" s="7">
        <v>0</v>
      </c>
      <c r="I26" s="8">
        <v>700.72209999999995</v>
      </c>
      <c r="J26" s="9">
        <v>80.385999999999996</v>
      </c>
      <c r="K26" s="10">
        <f t="shared" si="1"/>
        <v>781.10809999999992</v>
      </c>
      <c r="O26" s="72"/>
      <c r="Q26" s="72"/>
      <c r="R26" s="72"/>
    </row>
    <row r="27" spans="2:18">
      <c r="B27" s="5" t="s">
        <v>15</v>
      </c>
      <c r="C27" s="6" t="s">
        <v>64</v>
      </c>
      <c r="D27" s="7">
        <v>0</v>
      </c>
      <c r="E27" s="8">
        <v>0.34499999999999997</v>
      </c>
      <c r="F27" s="9">
        <v>0</v>
      </c>
      <c r="G27" s="10">
        <f t="shared" si="0"/>
        <v>0.34499999999999997</v>
      </c>
      <c r="H27" s="7">
        <v>0</v>
      </c>
      <c r="I27" s="8">
        <v>0</v>
      </c>
      <c r="J27" s="9">
        <v>0</v>
      </c>
      <c r="K27" s="10">
        <f t="shared" si="1"/>
        <v>0</v>
      </c>
      <c r="O27" s="72"/>
      <c r="Q27" s="72"/>
      <c r="R27" s="72"/>
    </row>
    <row r="28" spans="2:18">
      <c r="B28" s="5" t="s">
        <v>16</v>
      </c>
      <c r="C28" s="6" t="s">
        <v>65</v>
      </c>
      <c r="D28" s="7">
        <v>76.778999999999996</v>
      </c>
      <c r="E28" s="8">
        <v>59.122279999999996</v>
      </c>
      <c r="F28" s="9">
        <v>15.019550000000017</v>
      </c>
      <c r="G28" s="10">
        <f t="shared" si="0"/>
        <v>150.92083000000002</v>
      </c>
      <c r="H28" s="7">
        <v>60.795000000000002</v>
      </c>
      <c r="I28" s="8">
        <v>53.316959999999995</v>
      </c>
      <c r="J28" s="9">
        <v>18.049910000000004</v>
      </c>
      <c r="K28" s="10">
        <f t="shared" si="1"/>
        <v>132.16187000000002</v>
      </c>
      <c r="O28" s="72"/>
      <c r="Q28" s="72"/>
      <c r="R28" s="72"/>
    </row>
    <row r="29" spans="2:18">
      <c r="B29" s="5" t="s">
        <v>17</v>
      </c>
      <c r="C29" s="6" t="s">
        <v>66</v>
      </c>
      <c r="D29" s="7">
        <v>0</v>
      </c>
      <c r="E29" s="8">
        <v>7.3570000000000002</v>
      </c>
      <c r="F29" s="9">
        <v>0</v>
      </c>
      <c r="G29" s="10">
        <f t="shared" si="0"/>
        <v>7.3570000000000002</v>
      </c>
      <c r="H29" s="7">
        <v>23.983000000000001</v>
      </c>
      <c r="I29" s="8">
        <v>3.0402499999999999</v>
      </c>
      <c r="J29" s="9">
        <v>0</v>
      </c>
      <c r="K29" s="10">
        <f t="shared" si="1"/>
        <v>27.023250000000001</v>
      </c>
      <c r="O29" s="72"/>
      <c r="Q29" s="72"/>
      <c r="R29" s="72"/>
    </row>
    <row r="30" spans="2:18">
      <c r="B30" s="5" t="s">
        <v>18</v>
      </c>
      <c r="C30" s="6" t="s">
        <v>67</v>
      </c>
      <c r="D30" s="7">
        <v>0</v>
      </c>
      <c r="E30" s="8">
        <v>0</v>
      </c>
      <c r="F30" s="9">
        <v>0</v>
      </c>
      <c r="G30" s="10">
        <f t="shared" si="0"/>
        <v>0</v>
      </c>
      <c r="H30" s="7">
        <v>0</v>
      </c>
      <c r="I30" s="8">
        <v>0</v>
      </c>
      <c r="J30" s="9">
        <v>0</v>
      </c>
      <c r="K30" s="10">
        <f t="shared" si="1"/>
        <v>0</v>
      </c>
      <c r="O30" s="72"/>
      <c r="Q30" s="72"/>
      <c r="R30" s="72"/>
    </row>
    <row r="31" spans="2:18" ht="25.5">
      <c r="B31" s="5" t="s">
        <v>19</v>
      </c>
      <c r="C31" s="6" t="s">
        <v>68</v>
      </c>
      <c r="D31" s="7">
        <v>0</v>
      </c>
      <c r="E31" s="8">
        <v>0</v>
      </c>
      <c r="F31" s="9">
        <v>0</v>
      </c>
      <c r="G31" s="10">
        <f t="shared" si="0"/>
        <v>0</v>
      </c>
      <c r="H31" s="7">
        <v>0</v>
      </c>
      <c r="I31" s="8">
        <v>0</v>
      </c>
      <c r="J31" s="9">
        <v>0</v>
      </c>
      <c r="K31" s="10">
        <f t="shared" si="1"/>
        <v>0</v>
      </c>
      <c r="O31" s="72"/>
      <c r="Q31" s="72"/>
      <c r="R31" s="72"/>
    </row>
    <row r="32" spans="2:18">
      <c r="B32" s="11">
        <v>5</v>
      </c>
      <c r="C32" s="12" t="s">
        <v>69</v>
      </c>
      <c r="D32" s="13">
        <v>16453.621999999999</v>
      </c>
      <c r="E32" s="14">
        <v>9785.2712199999987</v>
      </c>
      <c r="F32" s="15">
        <v>3735.8254200000019</v>
      </c>
      <c r="G32" s="16">
        <f t="shared" si="0"/>
        <v>29974.718639999999</v>
      </c>
      <c r="H32" s="13">
        <v>17881.878000000001</v>
      </c>
      <c r="I32" s="14">
        <v>10075.49374</v>
      </c>
      <c r="J32" s="15">
        <v>3857.3620499999988</v>
      </c>
      <c r="K32" s="16">
        <f t="shared" si="1"/>
        <v>31814.733789999998</v>
      </c>
      <c r="O32" s="72"/>
      <c r="Q32" s="72"/>
      <c r="R32" s="72"/>
    </row>
    <row r="33" spans="2:18" ht="15" thickBot="1">
      <c r="B33" s="17">
        <v>6</v>
      </c>
      <c r="C33" s="18" t="s">
        <v>70</v>
      </c>
      <c r="D33" s="19">
        <v>0</v>
      </c>
      <c r="E33" s="20">
        <v>3.5939999999999999</v>
      </c>
      <c r="F33" s="21">
        <v>89</v>
      </c>
      <c r="G33" s="22">
        <f t="shared" si="0"/>
        <v>92.593999999999994</v>
      </c>
      <c r="H33" s="19">
        <v>0</v>
      </c>
      <c r="I33" s="20">
        <v>3.5939999999999999</v>
      </c>
      <c r="J33" s="21">
        <v>0.52400000000000002</v>
      </c>
      <c r="K33" s="22">
        <f t="shared" si="1"/>
        <v>4.1180000000000003</v>
      </c>
      <c r="O33" s="72"/>
      <c r="Q33" s="72"/>
      <c r="R33" s="72"/>
    </row>
    <row r="34" spans="2:18" ht="15" thickBot="1">
      <c r="B34" s="23" t="s">
        <v>20</v>
      </c>
      <c r="C34" s="24" t="s">
        <v>44</v>
      </c>
      <c r="D34" s="25">
        <v>16453.621999999999</v>
      </c>
      <c r="E34" s="26">
        <v>9788.8652199999997</v>
      </c>
      <c r="F34" s="27">
        <v>3824.8254200000019</v>
      </c>
      <c r="G34" s="28">
        <f t="shared" si="0"/>
        <v>30067.31264</v>
      </c>
      <c r="H34" s="25">
        <v>17881.878000000001</v>
      </c>
      <c r="I34" s="26">
        <v>10079.087740000001</v>
      </c>
      <c r="J34" s="27">
        <v>3857.8860500000028</v>
      </c>
      <c r="K34" s="28">
        <f t="shared" si="1"/>
        <v>31818.851790000004</v>
      </c>
      <c r="O34" s="72"/>
      <c r="Q34" s="72"/>
      <c r="R34" s="72"/>
    </row>
    <row r="35" spans="2:18">
      <c r="B35" s="1406" t="s">
        <v>71</v>
      </c>
      <c r="C35" s="1407"/>
      <c r="D35" s="1408"/>
      <c r="E35" s="1409"/>
      <c r="F35" s="1409"/>
      <c r="G35" s="1410"/>
      <c r="H35" s="1408"/>
      <c r="I35" s="1409"/>
      <c r="J35" s="1409"/>
      <c r="K35" s="1410"/>
      <c r="O35" s="72"/>
      <c r="Q35" s="72"/>
      <c r="R35" s="72"/>
    </row>
    <row r="36" spans="2:18">
      <c r="B36" s="5">
        <v>7</v>
      </c>
      <c r="C36" s="6" t="s">
        <v>72</v>
      </c>
      <c r="D36" s="7">
        <v>107.29300000000001</v>
      </c>
      <c r="E36" s="8">
        <v>50.631999999999998</v>
      </c>
      <c r="F36" s="9">
        <v>0</v>
      </c>
      <c r="G36" s="10">
        <f>F36+E36+D36</f>
        <v>157.92500000000001</v>
      </c>
      <c r="H36" s="7">
        <v>90.977999999999994</v>
      </c>
      <c r="I36" s="8">
        <v>50.631999999999998</v>
      </c>
      <c r="J36" s="9">
        <v>0</v>
      </c>
      <c r="K36" s="10">
        <f>J36+I36+H36</f>
        <v>141.60999999999999</v>
      </c>
      <c r="O36" s="72"/>
      <c r="Q36" s="72"/>
      <c r="R36" s="72"/>
    </row>
    <row r="37" spans="2:18">
      <c r="B37" s="5" t="s">
        <v>21</v>
      </c>
      <c r="C37" s="6" t="s">
        <v>46</v>
      </c>
      <c r="D37" s="7">
        <v>106.84099999999999</v>
      </c>
      <c r="E37" s="8">
        <v>15.542</v>
      </c>
      <c r="F37" s="9">
        <v>0</v>
      </c>
      <c r="G37" s="10">
        <f t="shared" ref="G37:G43" si="2">F37+E37+D37</f>
        <v>122.383</v>
      </c>
      <c r="H37" s="7">
        <v>90.977999999999994</v>
      </c>
      <c r="I37" s="8">
        <v>15.542</v>
      </c>
      <c r="J37" s="9">
        <v>0</v>
      </c>
      <c r="K37" s="10">
        <f t="shared" ref="K37:K43" si="3">J37+I37+H37</f>
        <v>106.52</v>
      </c>
      <c r="O37" s="72"/>
      <c r="Q37" s="72"/>
      <c r="R37" s="72"/>
    </row>
    <row r="38" spans="2:18" s="69" customFormat="1">
      <c r="B38" s="5" t="s">
        <v>22</v>
      </c>
      <c r="C38" s="6" t="s">
        <v>49</v>
      </c>
      <c r="D38" s="7">
        <v>0.45200000000000001</v>
      </c>
      <c r="E38" s="8">
        <v>35.090000000000003</v>
      </c>
      <c r="F38" s="9">
        <v>0</v>
      </c>
      <c r="G38" s="10">
        <f t="shared" si="2"/>
        <v>35.542000000000002</v>
      </c>
      <c r="H38" s="7">
        <v>0</v>
      </c>
      <c r="I38" s="8">
        <v>35.090000000000003</v>
      </c>
      <c r="J38" s="9">
        <v>0</v>
      </c>
      <c r="K38" s="10">
        <f t="shared" si="3"/>
        <v>35.090000000000003</v>
      </c>
      <c r="O38" s="72"/>
      <c r="Q38" s="72"/>
      <c r="R38" s="72"/>
    </row>
    <row r="39" spans="2:18" s="69" customFormat="1">
      <c r="B39" s="5">
        <v>8</v>
      </c>
      <c r="C39" s="6" t="s">
        <v>73</v>
      </c>
      <c r="D39" s="7">
        <v>63.674199999999999</v>
      </c>
      <c r="E39" s="8">
        <v>5.75</v>
      </c>
      <c r="F39" s="9">
        <v>0.41599999999999998</v>
      </c>
      <c r="G39" s="10">
        <f t="shared" si="2"/>
        <v>69.840199999999996</v>
      </c>
      <c r="H39" s="7">
        <v>51.485800000000005</v>
      </c>
      <c r="I39" s="8">
        <v>8.01</v>
      </c>
      <c r="J39" s="9">
        <v>14.004</v>
      </c>
      <c r="K39" s="10">
        <f t="shared" si="3"/>
        <v>73.499800000000008</v>
      </c>
      <c r="O39" s="72"/>
      <c r="Q39" s="72"/>
      <c r="R39" s="72"/>
    </row>
    <row r="40" spans="2:18" s="69" customFormat="1">
      <c r="B40" s="5">
        <v>9</v>
      </c>
      <c r="C40" s="6" t="s">
        <v>74</v>
      </c>
      <c r="D40" s="7">
        <v>0</v>
      </c>
      <c r="E40" s="8">
        <v>183.52</v>
      </c>
      <c r="F40" s="9">
        <v>0</v>
      </c>
      <c r="G40" s="10">
        <f t="shared" si="2"/>
        <v>183.52</v>
      </c>
      <c r="H40" s="7">
        <v>0</v>
      </c>
      <c r="I40" s="8">
        <v>184.51499999999999</v>
      </c>
      <c r="J40" s="9">
        <v>0</v>
      </c>
      <c r="K40" s="10">
        <f t="shared" si="3"/>
        <v>184.51499999999999</v>
      </c>
      <c r="O40" s="72"/>
      <c r="Q40" s="72"/>
      <c r="R40" s="72"/>
    </row>
    <row r="41" spans="2:18" s="69" customFormat="1">
      <c r="B41" s="5">
        <v>10</v>
      </c>
      <c r="C41" s="6" t="s">
        <v>75</v>
      </c>
      <c r="D41" s="7">
        <v>4118.0110000000004</v>
      </c>
      <c r="E41" s="8">
        <v>1223.47</v>
      </c>
      <c r="F41" s="9">
        <v>0</v>
      </c>
      <c r="G41" s="10">
        <f t="shared" si="2"/>
        <v>5341.4810000000007</v>
      </c>
      <c r="H41" s="7">
        <v>4553.4650000000001</v>
      </c>
      <c r="I41" s="8">
        <v>1906.6545000000001</v>
      </c>
      <c r="J41" s="9">
        <v>116.25749999999999</v>
      </c>
      <c r="K41" s="10">
        <f>J41+I41+H41</f>
        <v>6576.3770000000004</v>
      </c>
      <c r="O41" s="72"/>
      <c r="Q41" s="72"/>
      <c r="R41" s="72"/>
    </row>
    <row r="42" spans="2:18" s="69" customFormat="1" ht="15" thickBot="1">
      <c r="B42" s="17">
        <v>11</v>
      </c>
      <c r="C42" s="18" t="s">
        <v>76</v>
      </c>
      <c r="D42" s="19">
        <v>4118.0110000000004</v>
      </c>
      <c r="E42" s="20">
        <v>1028.9970000000001</v>
      </c>
      <c r="F42" s="21">
        <v>0</v>
      </c>
      <c r="G42" s="22">
        <f t="shared" si="2"/>
        <v>5147.0080000000007</v>
      </c>
      <c r="H42" s="19">
        <v>4553.4650000000001</v>
      </c>
      <c r="I42" s="20">
        <v>1431.4770000000001</v>
      </c>
      <c r="J42" s="21">
        <v>116.25749999999999</v>
      </c>
      <c r="K42" s="22">
        <f t="shared" si="3"/>
        <v>6101.1995000000006</v>
      </c>
      <c r="O42" s="72"/>
      <c r="Q42" s="72"/>
      <c r="R42" s="72"/>
    </row>
    <row r="43" spans="2:18" s="69" customFormat="1" ht="18" customHeight="1" thickBot="1">
      <c r="B43" s="23" t="s">
        <v>23</v>
      </c>
      <c r="C43" s="24" t="s">
        <v>71</v>
      </c>
      <c r="D43" s="29">
        <v>4288.9782000000005</v>
      </c>
      <c r="E43" s="30">
        <v>1268.8989999999999</v>
      </c>
      <c r="F43" s="31">
        <v>0.41599999999999998</v>
      </c>
      <c r="G43" s="32">
        <f t="shared" si="2"/>
        <v>5558.2932000000001</v>
      </c>
      <c r="H43" s="29">
        <v>4695.9287999999997</v>
      </c>
      <c r="I43" s="30">
        <v>1674.634</v>
      </c>
      <c r="J43" s="31">
        <v>130.26150000000001</v>
      </c>
      <c r="K43" s="32">
        <f t="shared" si="3"/>
        <v>6500.8243000000002</v>
      </c>
      <c r="O43" s="72"/>
      <c r="Q43" s="72"/>
      <c r="R43" s="72"/>
    </row>
    <row r="44" spans="2:18" s="69" customFormat="1" ht="27.75" customHeight="1">
      <c r="B44" s="1406" t="s">
        <v>77</v>
      </c>
      <c r="C44" s="1407"/>
      <c r="D44" s="1408"/>
      <c r="E44" s="1409"/>
      <c r="F44" s="1409"/>
      <c r="G44" s="1410"/>
      <c r="H44" s="1408"/>
      <c r="I44" s="1409"/>
      <c r="J44" s="1409"/>
      <c r="K44" s="1410"/>
      <c r="O44" s="72"/>
      <c r="Q44" s="72"/>
      <c r="R44" s="72"/>
    </row>
    <row r="45" spans="2:18" s="69" customFormat="1" ht="25.5">
      <c r="B45" s="5">
        <v>12</v>
      </c>
      <c r="C45" s="6" t="s">
        <v>78</v>
      </c>
      <c r="D45" s="7">
        <v>48.582999999999998</v>
      </c>
      <c r="E45" s="8">
        <v>14.781000000000001</v>
      </c>
      <c r="F45" s="9">
        <v>255.90232999999995</v>
      </c>
      <c r="G45" s="10">
        <f>F45+E45+D45</f>
        <v>319.26632999999993</v>
      </c>
      <c r="H45" s="7">
        <v>44.508000000000003</v>
      </c>
      <c r="I45" s="8">
        <v>21.696999999999999</v>
      </c>
      <c r="J45" s="9">
        <v>256.21832999999998</v>
      </c>
      <c r="K45" s="10">
        <f>J45+I45+H45</f>
        <v>322.42332999999996</v>
      </c>
      <c r="O45" s="72"/>
      <c r="Q45" s="72"/>
      <c r="R45" s="72"/>
    </row>
    <row r="46" spans="2:18" s="69" customFormat="1" ht="25.5">
      <c r="B46" s="5">
        <v>13</v>
      </c>
      <c r="C46" s="6" t="s">
        <v>79</v>
      </c>
      <c r="D46" s="7">
        <v>0</v>
      </c>
      <c r="E46" s="8">
        <v>0</v>
      </c>
      <c r="F46" s="9">
        <v>0</v>
      </c>
      <c r="G46" s="10">
        <f t="shared" ref="G46:G54" si="4">F46+E46+D46</f>
        <v>0</v>
      </c>
      <c r="H46" s="7">
        <v>0</v>
      </c>
      <c r="I46" s="8">
        <v>0</v>
      </c>
      <c r="J46" s="9">
        <v>0</v>
      </c>
      <c r="K46" s="10">
        <f t="shared" ref="K46:K54" si="5">J46+I46+H46</f>
        <v>0</v>
      </c>
      <c r="O46" s="72"/>
      <c r="Q46" s="72"/>
      <c r="R46" s="72"/>
    </row>
    <row r="47" spans="2:18" s="69" customFormat="1" ht="25.5">
      <c r="B47" s="5">
        <v>14</v>
      </c>
      <c r="C47" s="6" t="s">
        <v>80</v>
      </c>
      <c r="D47" s="7">
        <v>0</v>
      </c>
      <c r="E47" s="8">
        <v>0</v>
      </c>
      <c r="F47" s="9">
        <v>0</v>
      </c>
      <c r="G47" s="10">
        <f t="shared" si="4"/>
        <v>0</v>
      </c>
      <c r="H47" s="7">
        <v>0</v>
      </c>
      <c r="I47" s="8">
        <v>0</v>
      </c>
      <c r="J47" s="9">
        <v>0</v>
      </c>
      <c r="K47" s="10">
        <f t="shared" si="5"/>
        <v>0</v>
      </c>
      <c r="O47" s="72"/>
      <c r="Q47" s="72"/>
      <c r="R47" s="72"/>
    </row>
    <row r="48" spans="2:18" s="69" customFormat="1" ht="25.5">
      <c r="B48" s="5">
        <v>15</v>
      </c>
      <c r="C48" s="6" t="s">
        <v>81</v>
      </c>
      <c r="D48" s="7">
        <v>183.21600000000001</v>
      </c>
      <c r="E48" s="8">
        <v>1.1919999999999999</v>
      </c>
      <c r="F48" s="9">
        <v>7.367</v>
      </c>
      <c r="G48" s="10">
        <f t="shared" si="4"/>
        <v>191.77500000000001</v>
      </c>
      <c r="H48" s="7">
        <v>206.042</v>
      </c>
      <c r="I48" s="8">
        <v>0.23799999999999999</v>
      </c>
      <c r="J48" s="9">
        <v>7.2889999999999997</v>
      </c>
      <c r="K48" s="10">
        <f t="shared" si="5"/>
        <v>213.56899999999999</v>
      </c>
      <c r="O48" s="72"/>
      <c r="Q48" s="72"/>
      <c r="R48" s="72"/>
    </row>
    <row r="49" spans="2:18" s="69" customFormat="1" ht="25.5">
      <c r="B49" s="5">
        <v>16</v>
      </c>
      <c r="C49" s="6" t="s">
        <v>82</v>
      </c>
      <c r="D49" s="7">
        <v>0</v>
      </c>
      <c r="E49" s="8">
        <v>0</v>
      </c>
      <c r="F49" s="9">
        <v>0</v>
      </c>
      <c r="G49" s="10">
        <f t="shared" si="4"/>
        <v>0</v>
      </c>
      <c r="H49" s="7">
        <v>0</v>
      </c>
      <c r="I49" s="8">
        <v>0</v>
      </c>
      <c r="J49" s="9">
        <v>0</v>
      </c>
      <c r="K49" s="10">
        <f t="shared" si="5"/>
        <v>0</v>
      </c>
      <c r="O49" s="72"/>
      <c r="Q49" s="72"/>
      <c r="R49" s="72"/>
    </row>
    <row r="50" spans="2:18" s="69" customFormat="1">
      <c r="B50" s="5">
        <v>17</v>
      </c>
      <c r="C50" s="6" t="s">
        <v>83</v>
      </c>
      <c r="D50" s="7">
        <v>0</v>
      </c>
      <c r="E50" s="8">
        <v>0</v>
      </c>
      <c r="F50" s="9">
        <v>0</v>
      </c>
      <c r="G50" s="10">
        <f t="shared" si="4"/>
        <v>0</v>
      </c>
      <c r="H50" s="7">
        <v>0</v>
      </c>
      <c r="I50" s="8">
        <v>0</v>
      </c>
      <c r="J50" s="9">
        <v>0</v>
      </c>
      <c r="K50" s="10">
        <f t="shared" si="5"/>
        <v>0</v>
      </c>
      <c r="O50" s="72"/>
      <c r="Q50" s="72"/>
      <c r="R50" s="72"/>
    </row>
    <row r="51" spans="2:18" s="69" customFormat="1" ht="15" thickBot="1">
      <c r="B51" s="33">
        <v>18</v>
      </c>
      <c r="C51" s="34" t="s">
        <v>84</v>
      </c>
      <c r="D51" s="7">
        <v>0</v>
      </c>
      <c r="E51" s="8">
        <v>0</v>
      </c>
      <c r="F51" s="9">
        <v>0</v>
      </c>
      <c r="G51" s="10">
        <f t="shared" si="4"/>
        <v>0</v>
      </c>
      <c r="H51" s="7">
        <v>0</v>
      </c>
      <c r="I51" s="8">
        <v>0</v>
      </c>
      <c r="J51" s="9">
        <v>0</v>
      </c>
      <c r="K51" s="10">
        <f t="shared" si="5"/>
        <v>0</v>
      </c>
      <c r="O51" s="72"/>
      <c r="Q51" s="72"/>
      <c r="R51" s="72"/>
    </row>
    <row r="52" spans="2:18" s="69" customFormat="1" ht="15" thickBot="1">
      <c r="B52" s="23" t="s">
        <v>24</v>
      </c>
      <c r="C52" s="24" t="s">
        <v>85</v>
      </c>
      <c r="D52" s="29">
        <v>231.79900000000001</v>
      </c>
      <c r="E52" s="30">
        <v>15.973000000000001</v>
      </c>
      <c r="F52" s="31">
        <v>263.26932999999997</v>
      </c>
      <c r="G52" s="32">
        <f t="shared" si="4"/>
        <v>511.04133000000002</v>
      </c>
      <c r="H52" s="29">
        <v>250.55</v>
      </c>
      <c r="I52" s="30">
        <v>21.934999999999999</v>
      </c>
      <c r="J52" s="31">
        <v>263.50732999999997</v>
      </c>
      <c r="K52" s="32">
        <f t="shared" si="5"/>
        <v>535.99233000000004</v>
      </c>
      <c r="O52" s="72"/>
      <c r="Q52" s="72"/>
      <c r="R52" s="72"/>
    </row>
    <row r="53" spans="2:18" s="69" customFormat="1" ht="15" thickBot="1">
      <c r="B53" s="23" t="s">
        <v>25</v>
      </c>
      <c r="C53" s="24" t="s">
        <v>86</v>
      </c>
      <c r="D53" s="29">
        <v>16286.157499999999</v>
      </c>
      <c r="E53" s="30">
        <v>9773.4882199999993</v>
      </c>
      <c r="F53" s="31">
        <v>3561.55609</v>
      </c>
      <c r="G53" s="32">
        <f t="shared" si="4"/>
        <v>29621.201809999999</v>
      </c>
      <c r="H53" s="29">
        <v>17679.322499999998</v>
      </c>
      <c r="I53" s="30">
        <v>10057.27174</v>
      </c>
      <c r="J53" s="31">
        <v>3710.6362200000008</v>
      </c>
      <c r="K53" s="32">
        <f t="shared" si="5"/>
        <v>31447.230459999999</v>
      </c>
      <c r="O53" s="72"/>
      <c r="Q53" s="72"/>
      <c r="R53" s="72"/>
    </row>
    <row r="54" spans="2:18" s="69" customFormat="1" ht="15" thickBot="1">
      <c r="B54" s="23" t="s">
        <v>26</v>
      </c>
      <c r="C54" s="35" t="s">
        <v>87</v>
      </c>
      <c r="D54" s="29">
        <v>4224.6437000000005</v>
      </c>
      <c r="E54" s="30">
        <v>1268.3030000000001</v>
      </c>
      <c r="F54" s="31">
        <v>0.41599999999999998</v>
      </c>
      <c r="G54" s="32">
        <f t="shared" si="4"/>
        <v>5493.3627000000006</v>
      </c>
      <c r="H54" s="29">
        <v>4647.9342999999999</v>
      </c>
      <c r="I54" s="30">
        <v>1674.5150000000001</v>
      </c>
      <c r="J54" s="31">
        <v>14.004</v>
      </c>
      <c r="K54" s="32">
        <f t="shared" si="5"/>
        <v>6336.4533000000001</v>
      </c>
      <c r="O54" s="72"/>
      <c r="Q54" s="72"/>
      <c r="R54" s="72"/>
    </row>
    <row r="55" spans="2:18" s="69" customFormat="1" ht="15.75" customHeight="1" thickBot="1">
      <c r="B55" s="36"/>
      <c r="C55" s="37" t="s">
        <v>88</v>
      </c>
      <c r="D55" s="1398"/>
      <c r="E55" s="1399"/>
      <c r="F55" s="1399"/>
      <c r="G55" s="1400"/>
      <c r="H55" s="1398"/>
      <c r="I55" s="1399"/>
      <c r="J55" s="1399"/>
      <c r="K55" s="1400"/>
      <c r="O55" s="72"/>
      <c r="Q55" s="72"/>
      <c r="R55" s="72"/>
    </row>
    <row r="56" spans="2:18" s="69" customFormat="1">
      <c r="B56" s="5">
        <v>19</v>
      </c>
      <c r="C56" s="38" t="s">
        <v>89</v>
      </c>
      <c r="D56" s="7">
        <v>0</v>
      </c>
      <c r="E56" s="8">
        <v>0</v>
      </c>
      <c r="F56" s="9">
        <v>0</v>
      </c>
      <c r="G56" s="10">
        <f>F56+E56+D56</f>
        <v>0</v>
      </c>
      <c r="H56" s="7">
        <v>0</v>
      </c>
      <c r="I56" s="8">
        <v>0</v>
      </c>
      <c r="J56" s="9">
        <v>0</v>
      </c>
      <c r="K56" s="10">
        <f>J56+I56+H56</f>
        <v>0</v>
      </c>
      <c r="O56" s="72"/>
      <c r="Q56" s="72"/>
      <c r="R56" s="72"/>
    </row>
    <row r="57" spans="2:18" s="69" customFormat="1">
      <c r="B57" s="5">
        <v>20</v>
      </c>
      <c r="C57" s="39" t="s">
        <v>90</v>
      </c>
      <c r="D57" s="13">
        <v>4224.6437000000005</v>
      </c>
      <c r="E57" s="14">
        <v>1268.3030000000001</v>
      </c>
      <c r="F57" s="15">
        <v>0.41599999999999998</v>
      </c>
      <c r="G57" s="16">
        <f t="shared" ref="G57:G64" si="6">F57+E57+D57</f>
        <v>5493.3627000000006</v>
      </c>
      <c r="H57" s="13">
        <v>4647.9342999999999</v>
      </c>
      <c r="I57" s="14">
        <v>1674.5150000000001</v>
      </c>
      <c r="J57" s="15">
        <v>14.004</v>
      </c>
      <c r="K57" s="16">
        <f t="shared" ref="K57:K64" si="7">J57+I57+H57</f>
        <v>6336.4533000000001</v>
      </c>
      <c r="O57" s="72"/>
      <c r="Q57" s="72"/>
      <c r="R57" s="72"/>
    </row>
    <row r="58" spans="2:18" s="69" customFormat="1">
      <c r="B58" s="5">
        <v>21</v>
      </c>
      <c r="C58" s="39" t="s">
        <v>91</v>
      </c>
      <c r="D58" s="13">
        <v>4224.6437000000005</v>
      </c>
      <c r="E58" s="14">
        <v>1268.3030000000001</v>
      </c>
      <c r="F58" s="15">
        <v>0.41599999999999998</v>
      </c>
      <c r="G58" s="16">
        <f t="shared" si="6"/>
        <v>5493.3627000000006</v>
      </c>
      <c r="H58" s="13">
        <v>4647.9342999999999</v>
      </c>
      <c r="I58" s="14">
        <v>1674.5150000000001</v>
      </c>
      <c r="J58" s="15">
        <v>14.004</v>
      </c>
      <c r="K58" s="16">
        <f t="shared" si="7"/>
        <v>6336.4533000000001</v>
      </c>
      <c r="O58" s="72"/>
      <c r="Q58" s="72"/>
      <c r="R58" s="72"/>
    </row>
    <row r="59" spans="2:18" s="69" customFormat="1">
      <c r="B59" s="5" t="s">
        <v>27</v>
      </c>
      <c r="C59" s="39" t="s">
        <v>92</v>
      </c>
      <c r="D59" s="13">
        <v>4224.6437000000005</v>
      </c>
      <c r="E59" s="14">
        <v>1268.3030000000001</v>
      </c>
      <c r="F59" s="15">
        <v>0.41599999999999998</v>
      </c>
      <c r="G59" s="16">
        <f t="shared" si="6"/>
        <v>5493.3627000000006</v>
      </c>
      <c r="H59" s="13">
        <v>4647.9342999999999</v>
      </c>
      <c r="I59" s="14">
        <v>1674.5150000000001</v>
      </c>
      <c r="J59" s="15">
        <v>14.004</v>
      </c>
      <c r="K59" s="16">
        <f t="shared" si="7"/>
        <v>6336.4533000000001</v>
      </c>
      <c r="O59" s="72"/>
      <c r="Q59" s="72"/>
      <c r="R59" s="72"/>
    </row>
    <row r="60" spans="2:18" s="69" customFormat="1">
      <c r="B60" s="5" t="s">
        <v>28</v>
      </c>
      <c r="C60" s="39" t="s">
        <v>93</v>
      </c>
      <c r="D60" s="7">
        <v>0</v>
      </c>
      <c r="E60" s="8">
        <v>0</v>
      </c>
      <c r="F60" s="9">
        <v>0</v>
      </c>
      <c r="G60" s="10">
        <f t="shared" si="6"/>
        <v>0</v>
      </c>
      <c r="H60" s="7">
        <v>0</v>
      </c>
      <c r="I60" s="8">
        <v>0</v>
      </c>
      <c r="J60" s="9">
        <v>0</v>
      </c>
      <c r="K60" s="10">
        <f t="shared" si="7"/>
        <v>0</v>
      </c>
      <c r="O60" s="72"/>
      <c r="Q60" s="72"/>
      <c r="R60" s="72"/>
    </row>
    <row r="61" spans="2:18" s="69" customFormat="1">
      <c r="B61" s="5">
        <v>22</v>
      </c>
      <c r="C61" s="39" t="s">
        <v>94</v>
      </c>
      <c r="D61" s="13">
        <v>4360.1453358040735</v>
      </c>
      <c r="E61" s="14">
        <v>4991.2427510283314</v>
      </c>
      <c r="F61" s="15">
        <v>3116.911067464579</v>
      </c>
      <c r="G61" s="16">
        <f t="shared" si="6"/>
        <v>12468.299154296983</v>
      </c>
      <c r="H61" s="13">
        <v>5006.0220610361594</v>
      </c>
      <c r="I61" s="14">
        <v>4545.4303237639997</v>
      </c>
      <c r="J61" s="15">
        <v>3165.5898582720001</v>
      </c>
      <c r="K61" s="16">
        <f t="shared" si="7"/>
        <v>12717.042243072159</v>
      </c>
      <c r="O61" s="72"/>
      <c r="Q61" s="72"/>
      <c r="R61" s="72"/>
    </row>
    <row r="62" spans="2:18" s="69" customFormat="1">
      <c r="B62" s="5" t="s">
        <v>29</v>
      </c>
      <c r="C62" s="39" t="s">
        <v>95</v>
      </c>
      <c r="D62" s="13">
        <v>6540.2180037061098</v>
      </c>
      <c r="E62" s="14">
        <v>7486.8641265424958</v>
      </c>
      <c r="F62" s="15">
        <v>4675.3666011968644</v>
      </c>
      <c r="G62" s="16">
        <f t="shared" si="6"/>
        <v>18702.448731445467</v>
      </c>
      <c r="H62" s="13">
        <v>7509.033091554239</v>
      </c>
      <c r="I62" s="14">
        <v>6818.1454856460005</v>
      </c>
      <c r="J62" s="15">
        <v>4748.3847874080038</v>
      </c>
      <c r="K62" s="16">
        <f t="shared" si="7"/>
        <v>19075.563364608242</v>
      </c>
      <c r="O62" s="72"/>
      <c r="Q62" s="72"/>
      <c r="R62" s="72"/>
    </row>
    <row r="63" spans="2:18" s="69" customFormat="1">
      <c r="B63" s="33" t="s">
        <v>30</v>
      </c>
      <c r="C63" s="39" t="s">
        <v>96</v>
      </c>
      <c r="D63" s="13">
        <v>10900.363339510184</v>
      </c>
      <c r="E63" s="14">
        <v>12478.106877570826</v>
      </c>
      <c r="F63" s="15">
        <v>7792.2776686614452</v>
      </c>
      <c r="G63" s="16">
        <f t="shared" si="6"/>
        <v>31170.747885742458</v>
      </c>
      <c r="H63" s="13">
        <v>12515.055152590397</v>
      </c>
      <c r="I63" s="14">
        <v>11363.57580941</v>
      </c>
      <c r="J63" s="15">
        <v>7913.9746456800049</v>
      </c>
      <c r="K63" s="16">
        <f t="shared" si="7"/>
        <v>31792.605607680402</v>
      </c>
      <c r="O63" s="72"/>
      <c r="Q63" s="72"/>
      <c r="R63" s="72"/>
    </row>
    <row r="64" spans="2:18" s="69" customFormat="1" ht="15" thickBot="1">
      <c r="B64" s="40" t="s">
        <v>31</v>
      </c>
      <c r="C64" s="41" t="s">
        <v>97</v>
      </c>
      <c r="D64" s="7">
        <v>0</v>
      </c>
      <c r="E64" s="8">
        <v>0</v>
      </c>
      <c r="F64" s="9">
        <v>0</v>
      </c>
      <c r="G64" s="10">
        <f t="shared" si="6"/>
        <v>0</v>
      </c>
      <c r="H64" s="7">
        <v>0</v>
      </c>
      <c r="I64" s="8">
        <v>0</v>
      </c>
      <c r="J64" s="9">
        <v>0</v>
      </c>
      <c r="K64" s="10">
        <f t="shared" si="7"/>
        <v>0</v>
      </c>
      <c r="O64" s="72"/>
      <c r="Q64" s="72"/>
      <c r="R64" s="72"/>
    </row>
    <row r="65" spans="2:18" s="69" customFormat="1" ht="15.75" customHeight="1" thickBot="1">
      <c r="B65" s="36"/>
      <c r="C65" s="37" t="s">
        <v>98</v>
      </c>
      <c r="D65" s="1398"/>
      <c r="E65" s="1399"/>
      <c r="F65" s="1399"/>
      <c r="G65" s="1400"/>
      <c r="H65" s="1398"/>
      <c r="I65" s="1399"/>
      <c r="J65" s="1399"/>
      <c r="K65" s="1400"/>
      <c r="O65" s="72"/>
      <c r="Q65" s="72"/>
      <c r="R65" s="72"/>
    </row>
    <row r="66" spans="2:18" s="69" customFormat="1">
      <c r="B66" s="42" t="s">
        <v>32</v>
      </c>
      <c r="C66" s="43" t="s">
        <v>94</v>
      </c>
      <c r="D66" s="44">
        <v>16286.157499999999</v>
      </c>
      <c r="E66" s="45">
        <v>9773.4882199999993</v>
      </c>
      <c r="F66" s="46">
        <v>3561.55609</v>
      </c>
      <c r="G66" s="47">
        <f>F66+E66+D66</f>
        <v>29621.201809999999</v>
      </c>
      <c r="H66" s="44">
        <v>17679.322499999998</v>
      </c>
      <c r="I66" s="45">
        <v>10057.27174</v>
      </c>
      <c r="J66" s="46">
        <v>3710.6362200000008</v>
      </c>
      <c r="K66" s="47">
        <f>J66+I66+H66</f>
        <v>31447.230459999999</v>
      </c>
      <c r="O66" s="72"/>
      <c r="Q66" s="72"/>
      <c r="R66" s="72"/>
    </row>
    <row r="67" spans="2:18" s="69" customFormat="1">
      <c r="B67" s="48" t="s">
        <v>33</v>
      </c>
      <c r="C67" s="49" t="s">
        <v>92</v>
      </c>
      <c r="D67" s="13">
        <v>4224.6437000000005</v>
      </c>
      <c r="E67" s="14">
        <v>1268.3030000000001</v>
      </c>
      <c r="F67" s="15">
        <v>0.41599999999999998</v>
      </c>
      <c r="G67" s="16">
        <f>F67+E67+D67</f>
        <v>5493.3627000000006</v>
      </c>
      <c r="H67" s="13">
        <v>4647.9342999999999</v>
      </c>
      <c r="I67" s="14">
        <v>1674.5150000000001</v>
      </c>
      <c r="J67" s="15">
        <v>14.004</v>
      </c>
      <c r="K67" s="16">
        <f>J67+I67+H67</f>
        <v>6336.4533000000001</v>
      </c>
      <c r="O67" s="72"/>
      <c r="Q67" s="72"/>
      <c r="R67" s="72"/>
    </row>
    <row r="68" spans="2:18" s="69" customFormat="1" ht="15" thickBot="1">
      <c r="B68" s="40" t="s">
        <v>34</v>
      </c>
      <c r="C68" s="50" t="s">
        <v>93</v>
      </c>
      <c r="D68" s="7">
        <v>0</v>
      </c>
      <c r="E68" s="8">
        <v>0</v>
      </c>
      <c r="F68" s="9">
        <v>0</v>
      </c>
      <c r="G68" s="10">
        <f>F68+E68+D68</f>
        <v>0</v>
      </c>
      <c r="H68" s="7">
        <v>0</v>
      </c>
      <c r="I68" s="8">
        <v>0</v>
      </c>
      <c r="J68" s="9">
        <v>0</v>
      </c>
      <c r="K68" s="10">
        <f>J68+I68+H68</f>
        <v>0</v>
      </c>
      <c r="O68" s="72"/>
      <c r="Q68" s="72"/>
      <c r="R68" s="72"/>
    </row>
    <row r="69" spans="2:18" s="69" customFormat="1" ht="15" thickBot="1">
      <c r="B69" s="51" t="s">
        <v>35</v>
      </c>
      <c r="C69" s="52" t="s">
        <v>98</v>
      </c>
      <c r="D69" s="53">
        <v>20510.801199999998</v>
      </c>
      <c r="E69" s="54">
        <v>11041.791219999999</v>
      </c>
      <c r="F69" s="55">
        <v>3561.9720899999998</v>
      </c>
      <c r="G69" s="56">
        <f>F69+E69+D69</f>
        <v>35114.564509999997</v>
      </c>
      <c r="H69" s="53">
        <v>22327.256799999999</v>
      </c>
      <c r="I69" s="54">
        <v>11731.78674</v>
      </c>
      <c r="J69" s="55">
        <v>3724.6402200000043</v>
      </c>
      <c r="K69" s="56">
        <f>J69+I69+H69</f>
        <v>37783.68376</v>
      </c>
      <c r="L69" s="73"/>
      <c r="O69" s="72"/>
      <c r="Q69" s="72"/>
      <c r="R69" s="72"/>
    </row>
    <row r="70" spans="2:18" s="69" customFormat="1">
      <c r="B70" s="57"/>
      <c r="C70" s="57"/>
      <c r="D70" s="57"/>
      <c r="E70" s="57"/>
      <c r="F70" s="57"/>
      <c r="G70" s="57"/>
      <c r="I70" s="70"/>
      <c r="J70" s="70"/>
      <c r="K70" s="70"/>
    </row>
    <row r="71" spans="2:18" s="69" customFormat="1">
      <c r="I71" s="70"/>
      <c r="J71" s="70"/>
      <c r="K71" s="70"/>
    </row>
    <row r="72" spans="2:18" s="69" customFormat="1">
      <c r="B72" s="57"/>
      <c r="I72" s="70"/>
      <c r="J72" s="70"/>
      <c r="K72" s="70"/>
    </row>
    <row r="73" spans="2:18" s="69" customFormat="1">
      <c r="B73" s="57"/>
      <c r="I73" s="70"/>
      <c r="J73" s="70"/>
      <c r="K73" s="70"/>
    </row>
    <row r="74" spans="2:18" s="69" customFormat="1">
      <c r="B74" s="57"/>
      <c r="I74" s="70"/>
      <c r="J74" s="70"/>
      <c r="K74" s="70"/>
    </row>
    <row r="75" spans="2:18" s="69" customFormat="1">
      <c r="B75" s="57"/>
      <c r="I75" s="70"/>
      <c r="J75" s="70"/>
      <c r="K75" s="70"/>
    </row>
    <row r="76" spans="2:18" s="69" customFormat="1">
      <c r="B76" s="57"/>
      <c r="I76" s="70"/>
      <c r="J76" s="70"/>
      <c r="K76" s="70"/>
    </row>
    <row r="77" spans="2:18" s="69" customFormat="1">
      <c r="B77" s="57"/>
      <c r="I77" s="70"/>
      <c r="J77" s="70"/>
      <c r="K77" s="70"/>
    </row>
    <row r="78" spans="2:18" s="69" customFormat="1">
      <c r="B78" s="57"/>
      <c r="I78" s="70"/>
      <c r="J78" s="70"/>
      <c r="K78" s="70"/>
    </row>
    <row r="79" spans="2:18" s="69" customFormat="1">
      <c r="B79" s="57"/>
      <c r="I79" s="70"/>
      <c r="J79" s="70"/>
      <c r="K79" s="70"/>
    </row>
    <row r="80" spans="2:18" s="69" customFormat="1">
      <c r="B80" s="57"/>
      <c r="I80" s="70"/>
      <c r="J80" s="70"/>
      <c r="K80" s="70"/>
    </row>
    <row r="81" spans="2:11" s="69" customFormat="1">
      <c r="B81" s="57"/>
      <c r="I81" s="70"/>
      <c r="J81" s="70"/>
      <c r="K81" s="70"/>
    </row>
    <row r="82" spans="2:11" s="69" customFormat="1">
      <c r="B82" s="57"/>
      <c r="I82" s="70"/>
      <c r="J82" s="70"/>
      <c r="K82" s="70"/>
    </row>
    <row r="83" spans="2:11" s="69" customFormat="1">
      <c r="B83" s="57"/>
      <c r="I83" s="70"/>
      <c r="J83" s="70"/>
      <c r="K83" s="70"/>
    </row>
    <row r="84" spans="2:11" s="69" customFormat="1">
      <c r="B84" s="57"/>
      <c r="I84" s="70"/>
      <c r="J84" s="70"/>
      <c r="K84" s="70"/>
    </row>
    <row r="99" spans="9:11" s="69" customFormat="1">
      <c r="I99" s="70"/>
      <c r="J99" s="70"/>
      <c r="K99" s="70"/>
    </row>
  </sheetData>
  <mergeCells count="19">
    <mergeCell ref="D65:G65"/>
    <mergeCell ref="H65:K65"/>
    <mergeCell ref="B7:C7"/>
    <mergeCell ref="D7:G7"/>
    <mergeCell ref="H7:K7"/>
    <mergeCell ref="B35:C35"/>
    <mergeCell ref="D35:G35"/>
    <mergeCell ref="H35:K35"/>
    <mergeCell ref="B44:C44"/>
    <mergeCell ref="D44:G44"/>
    <mergeCell ref="H44:K44"/>
    <mergeCell ref="D55:G55"/>
    <mergeCell ref="H55:K55"/>
    <mergeCell ref="B3:K3"/>
    <mergeCell ref="I4:K4"/>
    <mergeCell ref="B5:B6"/>
    <mergeCell ref="C5:C6"/>
    <mergeCell ref="D5:G5"/>
    <mergeCell ref="H5:K5"/>
  </mergeCells>
  <pageMargins left="0.75" right="0.75" top="1" bottom="1" header="0.5" footer="0.5"/>
  <pageSetup paperSize="9" orientation="portrait" verticalDpi="0" r:id="rId1"/>
  <headerFooter alignWithMargins="0"/>
</worksheet>
</file>

<file path=xl/worksheets/sheet28.xml><?xml version="1.0" encoding="utf-8"?>
<worksheet xmlns="http://schemas.openxmlformats.org/spreadsheetml/2006/main" xmlns:r="http://schemas.openxmlformats.org/officeDocument/2006/relationships">
  <dimension ref="B1:K23"/>
  <sheetViews>
    <sheetView showGridLines="0" workbookViewId="0">
      <selection activeCell="B3" sqref="B3:K3"/>
    </sheetView>
  </sheetViews>
  <sheetFormatPr defaultRowHeight="14.25"/>
  <cols>
    <col min="1" max="2" width="9.140625" style="69"/>
    <col min="3" max="3" width="57.85546875" style="69" customWidth="1"/>
    <col min="4" max="4" width="8.42578125" style="69" bestFit="1" customWidth="1"/>
    <col min="5" max="5" width="10.5703125" style="69" bestFit="1" customWidth="1"/>
    <col min="6" max="6" width="10.140625" style="69" bestFit="1" customWidth="1"/>
    <col min="7" max="7" width="8.140625" style="69" customWidth="1"/>
    <col min="8" max="8" width="9.85546875" style="69" customWidth="1"/>
    <col min="9" max="9" width="10.5703125" style="69" bestFit="1" customWidth="1"/>
    <col min="10" max="10" width="10.140625" style="69" bestFit="1" customWidth="1"/>
    <col min="11" max="11" width="9.7109375" style="69" customWidth="1"/>
    <col min="12" max="258" width="9.140625" style="69"/>
    <col min="259" max="259" width="57.85546875" style="69" customWidth="1"/>
    <col min="260" max="260" width="8.42578125" style="69" bestFit="1" customWidth="1"/>
    <col min="261" max="261" width="8.42578125" style="69" customWidth="1"/>
    <col min="262" max="262" width="7.7109375" style="69" customWidth="1"/>
    <col min="263" max="263" width="8.140625" style="69" customWidth="1"/>
    <col min="264" max="264" width="9.85546875" style="69" customWidth="1"/>
    <col min="265" max="265" width="9" style="69" customWidth="1"/>
    <col min="266" max="266" width="8.5703125" style="69" customWidth="1"/>
    <col min="267" max="267" width="9.7109375" style="69" customWidth="1"/>
    <col min="268" max="514" width="9.140625" style="69"/>
    <col min="515" max="515" width="57.85546875" style="69" customWidth="1"/>
    <col min="516" max="516" width="8.42578125" style="69" bestFit="1" customWidth="1"/>
    <col min="517" max="517" width="8.42578125" style="69" customWidth="1"/>
    <col min="518" max="518" width="7.7109375" style="69" customWidth="1"/>
    <col min="519" max="519" width="8.140625" style="69" customWidth="1"/>
    <col min="520" max="520" width="9.85546875" style="69" customWidth="1"/>
    <col min="521" max="521" width="9" style="69" customWidth="1"/>
    <col min="522" max="522" width="8.5703125" style="69" customWidth="1"/>
    <col min="523" max="523" width="9.7109375" style="69" customWidth="1"/>
    <col min="524" max="770" width="9.140625" style="69"/>
    <col min="771" max="771" width="57.85546875" style="69" customWidth="1"/>
    <col min="772" max="772" width="8.42578125" style="69" bestFit="1" customWidth="1"/>
    <col min="773" max="773" width="8.42578125" style="69" customWidth="1"/>
    <col min="774" max="774" width="7.7109375" style="69" customWidth="1"/>
    <col min="775" max="775" width="8.140625" style="69" customWidth="1"/>
    <col min="776" max="776" width="9.85546875" style="69" customWidth="1"/>
    <col min="777" max="777" width="9" style="69" customWidth="1"/>
    <col min="778" max="778" width="8.5703125" style="69" customWidth="1"/>
    <col min="779" max="779" width="9.7109375" style="69" customWidth="1"/>
    <col min="780" max="1026" width="9.140625" style="69"/>
    <col min="1027" max="1027" width="57.85546875" style="69" customWidth="1"/>
    <col min="1028" max="1028" width="8.42578125" style="69" bestFit="1" customWidth="1"/>
    <col min="1029" max="1029" width="8.42578125" style="69" customWidth="1"/>
    <col min="1030" max="1030" width="7.7109375" style="69" customWidth="1"/>
    <col min="1031" max="1031" width="8.140625" style="69" customWidth="1"/>
    <col min="1032" max="1032" width="9.85546875" style="69" customWidth="1"/>
    <col min="1033" max="1033" width="9" style="69" customWidth="1"/>
    <col min="1034" max="1034" width="8.5703125" style="69" customWidth="1"/>
    <col min="1035" max="1035" width="9.7109375" style="69" customWidth="1"/>
    <col min="1036" max="1282" width="9.140625" style="69"/>
    <col min="1283" max="1283" width="57.85546875" style="69" customWidth="1"/>
    <col min="1284" max="1284" width="8.42578125" style="69" bestFit="1" customWidth="1"/>
    <col min="1285" max="1285" width="8.42578125" style="69" customWidth="1"/>
    <col min="1286" max="1286" width="7.7109375" style="69" customWidth="1"/>
    <col min="1287" max="1287" width="8.140625" style="69" customWidth="1"/>
    <col min="1288" max="1288" width="9.85546875" style="69" customWidth="1"/>
    <col min="1289" max="1289" width="9" style="69" customWidth="1"/>
    <col min="1290" max="1290" width="8.5703125" style="69" customWidth="1"/>
    <col min="1291" max="1291" width="9.7109375" style="69" customWidth="1"/>
    <col min="1292" max="1538" width="9.140625" style="69"/>
    <col min="1539" max="1539" width="57.85546875" style="69" customWidth="1"/>
    <col min="1540" max="1540" width="8.42578125" style="69" bestFit="1" customWidth="1"/>
    <col min="1541" max="1541" width="8.42578125" style="69" customWidth="1"/>
    <col min="1542" max="1542" width="7.7109375" style="69" customWidth="1"/>
    <col min="1543" max="1543" width="8.140625" style="69" customWidth="1"/>
    <col min="1544" max="1544" width="9.85546875" style="69" customWidth="1"/>
    <col min="1545" max="1545" width="9" style="69" customWidth="1"/>
    <col min="1546" max="1546" width="8.5703125" style="69" customWidth="1"/>
    <col min="1547" max="1547" width="9.7109375" style="69" customWidth="1"/>
    <col min="1548" max="1794" width="9.140625" style="69"/>
    <col min="1795" max="1795" width="57.85546875" style="69" customWidth="1"/>
    <col min="1796" max="1796" width="8.42578125" style="69" bestFit="1" customWidth="1"/>
    <col min="1797" max="1797" width="8.42578125" style="69" customWidth="1"/>
    <col min="1798" max="1798" width="7.7109375" style="69" customWidth="1"/>
    <col min="1799" max="1799" width="8.140625" style="69" customWidth="1"/>
    <col min="1800" max="1800" width="9.85546875" style="69" customWidth="1"/>
    <col min="1801" max="1801" width="9" style="69" customWidth="1"/>
    <col min="1802" max="1802" width="8.5703125" style="69" customWidth="1"/>
    <col min="1803" max="1803" width="9.7109375" style="69" customWidth="1"/>
    <col min="1804" max="2050" width="9.140625" style="69"/>
    <col min="2051" max="2051" width="57.85546875" style="69" customWidth="1"/>
    <col min="2052" max="2052" width="8.42578125" style="69" bestFit="1" customWidth="1"/>
    <col min="2053" max="2053" width="8.42578125" style="69" customWidth="1"/>
    <col min="2054" max="2054" width="7.7109375" style="69" customWidth="1"/>
    <col min="2055" max="2055" width="8.140625" style="69" customWidth="1"/>
    <col min="2056" max="2056" width="9.85546875" style="69" customWidth="1"/>
    <col min="2057" max="2057" width="9" style="69" customWidth="1"/>
    <col min="2058" max="2058" width="8.5703125" style="69" customWidth="1"/>
    <col min="2059" max="2059" width="9.7109375" style="69" customWidth="1"/>
    <col min="2060" max="2306" width="9.140625" style="69"/>
    <col min="2307" max="2307" width="57.85546875" style="69" customWidth="1"/>
    <col min="2308" max="2308" width="8.42578125" style="69" bestFit="1" customWidth="1"/>
    <col min="2309" max="2309" width="8.42578125" style="69" customWidth="1"/>
    <col min="2310" max="2310" width="7.7109375" style="69" customWidth="1"/>
    <col min="2311" max="2311" width="8.140625" style="69" customWidth="1"/>
    <col min="2312" max="2312" width="9.85546875" style="69" customWidth="1"/>
    <col min="2313" max="2313" width="9" style="69" customWidth="1"/>
    <col min="2314" max="2314" width="8.5703125" style="69" customWidth="1"/>
    <col min="2315" max="2315" width="9.7109375" style="69" customWidth="1"/>
    <col min="2316" max="2562" width="9.140625" style="69"/>
    <col min="2563" max="2563" width="57.85546875" style="69" customWidth="1"/>
    <col min="2564" max="2564" width="8.42578125" style="69" bestFit="1" customWidth="1"/>
    <col min="2565" max="2565" width="8.42578125" style="69" customWidth="1"/>
    <col min="2566" max="2566" width="7.7109375" style="69" customWidth="1"/>
    <col min="2567" max="2567" width="8.140625" style="69" customWidth="1"/>
    <col min="2568" max="2568" width="9.85546875" style="69" customWidth="1"/>
    <col min="2569" max="2569" width="9" style="69" customWidth="1"/>
    <col min="2570" max="2570" width="8.5703125" style="69" customWidth="1"/>
    <col min="2571" max="2571" width="9.7109375" style="69" customWidth="1"/>
    <col min="2572" max="2818" width="9.140625" style="69"/>
    <col min="2819" max="2819" width="57.85546875" style="69" customWidth="1"/>
    <col min="2820" max="2820" width="8.42578125" style="69" bestFit="1" customWidth="1"/>
    <col min="2821" max="2821" width="8.42578125" style="69" customWidth="1"/>
    <col min="2822" max="2822" width="7.7109375" style="69" customWidth="1"/>
    <col min="2823" max="2823" width="8.140625" style="69" customWidth="1"/>
    <col min="2824" max="2824" width="9.85546875" style="69" customWidth="1"/>
    <col min="2825" max="2825" width="9" style="69" customWidth="1"/>
    <col min="2826" max="2826" width="8.5703125" style="69" customWidth="1"/>
    <col min="2827" max="2827" width="9.7109375" style="69" customWidth="1"/>
    <col min="2828" max="3074" width="9.140625" style="69"/>
    <col min="3075" max="3075" width="57.85546875" style="69" customWidth="1"/>
    <col min="3076" max="3076" width="8.42578125" style="69" bestFit="1" customWidth="1"/>
    <col min="3077" max="3077" width="8.42578125" style="69" customWidth="1"/>
    <col min="3078" max="3078" width="7.7109375" style="69" customWidth="1"/>
    <col min="3079" max="3079" width="8.140625" style="69" customWidth="1"/>
    <col min="3080" max="3080" width="9.85546875" style="69" customWidth="1"/>
    <col min="3081" max="3081" width="9" style="69" customWidth="1"/>
    <col min="3082" max="3082" width="8.5703125" style="69" customWidth="1"/>
    <col min="3083" max="3083" width="9.7109375" style="69" customWidth="1"/>
    <col min="3084" max="3330" width="9.140625" style="69"/>
    <col min="3331" max="3331" width="57.85546875" style="69" customWidth="1"/>
    <col min="3332" max="3332" width="8.42578125" style="69" bestFit="1" customWidth="1"/>
    <col min="3333" max="3333" width="8.42578125" style="69" customWidth="1"/>
    <col min="3334" max="3334" width="7.7109375" style="69" customWidth="1"/>
    <col min="3335" max="3335" width="8.140625" style="69" customWidth="1"/>
    <col min="3336" max="3336" width="9.85546875" style="69" customWidth="1"/>
    <col min="3337" max="3337" width="9" style="69" customWidth="1"/>
    <col min="3338" max="3338" width="8.5703125" style="69" customWidth="1"/>
    <col min="3339" max="3339" width="9.7109375" style="69" customWidth="1"/>
    <col min="3340" max="3586" width="9.140625" style="69"/>
    <col min="3587" max="3587" width="57.85546875" style="69" customWidth="1"/>
    <col min="3588" max="3588" width="8.42578125" style="69" bestFit="1" customWidth="1"/>
    <col min="3589" max="3589" width="8.42578125" style="69" customWidth="1"/>
    <col min="3590" max="3590" width="7.7109375" style="69" customWidth="1"/>
    <col min="3591" max="3591" width="8.140625" style="69" customWidth="1"/>
    <col min="3592" max="3592" width="9.85546875" style="69" customWidth="1"/>
    <col min="3593" max="3593" width="9" style="69" customWidth="1"/>
    <col min="3594" max="3594" width="8.5703125" style="69" customWidth="1"/>
    <col min="3595" max="3595" width="9.7109375" style="69" customWidth="1"/>
    <col min="3596" max="3842" width="9.140625" style="69"/>
    <col min="3843" max="3843" width="57.85546875" style="69" customWidth="1"/>
    <col min="3844" max="3844" width="8.42578125" style="69" bestFit="1" customWidth="1"/>
    <col min="3845" max="3845" width="8.42578125" style="69" customWidth="1"/>
    <col min="3846" max="3846" width="7.7109375" style="69" customWidth="1"/>
    <col min="3847" max="3847" width="8.140625" style="69" customWidth="1"/>
    <col min="3848" max="3848" width="9.85546875" style="69" customWidth="1"/>
    <col min="3849" max="3849" width="9" style="69" customWidth="1"/>
    <col min="3850" max="3850" width="8.5703125" style="69" customWidth="1"/>
    <col min="3851" max="3851" width="9.7109375" style="69" customWidth="1"/>
    <col min="3852" max="4098" width="9.140625" style="69"/>
    <col min="4099" max="4099" width="57.85546875" style="69" customWidth="1"/>
    <col min="4100" max="4100" width="8.42578125" style="69" bestFit="1" customWidth="1"/>
    <col min="4101" max="4101" width="8.42578125" style="69" customWidth="1"/>
    <col min="4102" max="4102" width="7.7109375" style="69" customWidth="1"/>
    <col min="4103" max="4103" width="8.140625" style="69" customWidth="1"/>
    <col min="4104" max="4104" width="9.85546875" style="69" customWidth="1"/>
    <col min="4105" max="4105" width="9" style="69" customWidth="1"/>
    <col min="4106" max="4106" width="8.5703125" style="69" customWidth="1"/>
    <col min="4107" max="4107" width="9.7109375" style="69" customWidth="1"/>
    <col min="4108" max="4354" width="9.140625" style="69"/>
    <col min="4355" max="4355" width="57.85546875" style="69" customWidth="1"/>
    <col min="4356" max="4356" width="8.42578125" style="69" bestFit="1" customWidth="1"/>
    <col min="4357" max="4357" width="8.42578125" style="69" customWidth="1"/>
    <col min="4358" max="4358" width="7.7109375" style="69" customWidth="1"/>
    <col min="4359" max="4359" width="8.140625" style="69" customWidth="1"/>
    <col min="4360" max="4360" width="9.85546875" style="69" customWidth="1"/>
    <col min="4361" max="4361" width="9" style="69" customWidth="1"/>
    <col min="4362" max="4362" width="8.5703125" style="69" customWidth="1"/>
    <col min="4363" max="4363" width="9.7109375" style="69" customWidth="1"/>
    <col min="4364" max="4610" width="9.140625" style="69"/>
    <col min="4611" max="4611" width="57.85546875" style="69" customWidth="1"/>
    <col min="4612" max="4612" width="8.42578125" style="69" bestFit="1" customWidth="1"/>
    <col min="4613" max="4613" width="8.42578125" style="69" customWidth="1"/>
    <col min="4614" max="4614" width="7.7109375" style="69" customWidth="1"/>
    <col min="4615" max="4615" width="8.140625" style="69" customWidth="1"/>
    <col min="4616" max="4616" width="9.85546875" style="69" customWidth="1"/>
    <col min="4617" max="4617" width="9" style="69" customWidth="1"/>
    <col min="4618" max="4618" width="8.5703125" style="69" customWidth="1"/>
    <col min="4619" max="4619" width="9.7109375" style="69" customWidth="1"/>
    <col min="4620" max="4866" width="9.140625" style="69"/>
    <col min="4867" max="4867" width="57.85546875" style="69" customWidth="1"/>
    <col min="4868" max="4868" width="8.42578125" style="69" bestFit="1" customWidth="1"/>
    <col min="4869" max="4869" width="8.42578125" style="69" customWidth="1"/>
    <col min="4870" max="4870" width="7.7109375" style="69" customWidth="1"/>
    <col min="4871" max="4871" width="8.140625" style="69" customWidth="1"/>
    <col min="4872" max="4872" width="9.85546875" style="69" customWidth="1"/>
    <col min="4873" max="4873" width="9" style="69" customWidth="1"/>
    <col min="4874" max="4874" width="8.5703125" style="69" customWidth="1"/>
    <col min="4875" max="4875" width="9.7109375" style="69" customWidth="1"/>
    <col min="4876" max="5122" width="9.140625" style="69"/>
    <col min="5123" max="5123" width="57.85546875" style="69" customWidth="1"/>
    <col min="5124" max="5124" width="8.42578125" style="69" bestFit="1" customWidth="1"/>
    <col min="5125" max="5125" width="8.42578125" style="69" customWidth="1"/>
    <col min="5126" max="5126" width="7.7109375" style="69" customWidth="1"/>
    <col min="5127" max="5127" width="8.140625" style="69" customWidth="1"/>
    <col min="5128" max="5128" width="9.85546875" style="69" customWidth="1"/>
    <col min="5129" max="5129" width="9" style="69" customWidth="1"/>
    <col min="5130" max="5130" width="8.5703125" style="69" customWidth="1"/>
    <col min="5131" max="5131" width="9.7109375" style="69" customWidth="1"/>
    <col min="5132" max="5378" width="9.140625" style="69"/>
    <col min="5379" max="5379" width="57.85546875" style="69" customWidth="1"/>
    <col min="5380" max="5380" width="8.42578125" style="69" bestFit="1" customWidth="1"/>
    <col min="5381" max="5381" width="8.42578125" style="69" customWidth="1"/>
    <col min="5382" max="5382" width="7.7109375" style="69" customWidth="1"/>
    <col min="5383" max="5383" width="8.140625" style="69" customWidth="1"/>
    <col min="5384" max="5384" width="9.85546875" style="69" customWidth="1"/>
    <col min="5385" max="5385" width="9" style="69" customWidth="1"/>
    <col min="5386" max="5386" width="8.5703125" style="69" customWidth="1"/>
    <col min="5387" max="5387" width="9.7109375" style="69" customWidth="1"/>
    <col min="5388" max="5634" width="9.140625" style="69"/>
    <col min="5635" max="5635" width="57.85546875" style="69" customWidth="1"/>
    <col min="5636" max="5636" width="8.42578125" style="69" bestFit="1" customWidth="1"/>
    <col min="5637" max="5637" width="8.42578125" style="69" customWidth="1"/>
    <col min="5638" max="5638" width="7.7109375" style="69" customWidth="1"/>
    <col min="5639" max="5639" width="8.140625" style="69" customWidth="1"/>
    <col min="5640" max="5640" width="9.85546875" style="69" customWidth="1"/>
    <col min="5641" max="5641" width="9" style="69" customWidth="1"/>
    <col min="5642" max="5642" width="8.5703125" style="69" customWidth="1"/>
    <col min="5643" max="5643" width="9.7109375" style="69" customWidth="1"/>
    <col min="5644" max="5890" width="9.140625" style="69"/>
    <col min="5891" max="5891" width="57.85546875" style="69" customWidth="1"/>
    <col min="5892" max="5892" width="8.42578125" style="69" bestFit="1" customWidth="1"/>
    <col min="5893" max="5893" width="8.42578125" style="69" customWidth="1"/>
    <col min="5894" max="5894" width="7.7109375" style="69" customWidth="1"/>
    <col min="5895" max="5895" width="8.140625" style="69" customWidth="1"/>
    <col min="5896" max="5896" width="9.85546875" style="69" customWidth="1"/>
    <col min="5897" max="5897" width="9" style="69" customWidth="1"/>
    <col min="5898" max="5898" width="8.5703125" style="69" customWidth="1"/>
    <col min="5899" max="5899" width="9.7109375" style="69" customWidth="1"/>
    <col min="5900" max="6146" width="9.140625" style="69"/>
    <col min="6147" max="6147" width="57.85546875" style="69" customWidth="1"/>
    <col min="6148" max="6148" width="8.42578125" style="69" bestFit="1" customWidth="1"/>
    <col min="6149" max="6149" width="8.42578125" style="69" customWidth="1"/>
    <col min="6150" max="6150" width="7.7109375" style="69" customWidth="1"/>
    <col min="6151" max="6151" width="8.140625" style="69" customWidth="1"/>
    <col min="6152" max="6152" width="9.85546875" style="69" customWidth="1"/>
    <col min="6153" max="6153" width="9" style="69" customWidth="1"/>
    <col min="6154" max="6154" width="8.5703125" style="69" customWidth="1"/>
    <col min="6155" max="6155" width="9.7109375" style="69" customWidth="1"/>
    <col min="6156" max="6402" width="9.140625" style="69"/>
    <col min="6403" max="6403" width="57.85546875" style="69" customWidth="1"/>
    <col min="6404" max="6404" width="8.42578125" style="69" bestFit="1" customWidth="1"/>
    <col min="6405" max="6405" width="8.42578125" style="69" customWidth="1"/>
    <col min="6406" max="6406" width="7.7109375" style="69" customWidth="1"/>
    <col min="6407" max="6407" width="8.140625" style="69" customWidth="1"/>
    <col min="6408" max="6408" width="9.85546875" style="69" customWidth="1"/>
    <col min="6409" max="6409" width="9" style="69" customWidth="1"/>
    <col min="6410" max="6410" width="8.5703125" style="69" customWidth="1"/>
    <col min="6411" max="6411" width="9.7109375" style="69" customWidth="1"/>
    <col min="6412" max="6658" width="9.140625" style="69"/>
    <col min="6659" max="6659" width="57.85546875" style="69" customWidth="1"/>
    <col min="6660" max="6660" width="8.42578125" style="69" bestFit="1" customWidth="1"/>
    <col min="6661" max="6661" width="8.42578125" style="69" customWidth="1"/>
    <col min="6662" max="6662" width="7.7109375" style="69" customWidth="1"/>
    <col min="6663" max="6663" width="8.140625" style="69" customWidth="1"/>
    <col min="6664" max="6664" width="9.85546875" style="69" customWidth="1"/>
    <col min="6665" max="6665" width="9" style="69" customWidth="1"/>
    <col min="6666" max="6666" width="8.5703125" style="69" customWidth="1"/>
    <col min="6667" max="6667" width="9.7109375" style="69" customWidth="1"/>
    <col min="6668" max="6914" width="9.140625" style="69"/>
    <col min="6915" max="6915" width="57.85546875" style="69" customWidth="1"/>
    <col min="6916" max="6916" width="8.42578125" style="69" bestFit="1" customWidth="1"/>
    <col min="6917" max="6917" width="8.42578125" style="69" customWidth="1"/>
    <col min="6918" max="6918" width="7.7109375" style="69" customWidth="1"/>
    <col min="6919" max="6919" width="8.140625" style="69" customWidth="1"/>
    <col min="6920" max="6920" width="9.85546875" style="69" customWidth="1"/>
    <col min="6921" max="6921" width="9" style="69" customWidth="1"/>
    <col min="6922" max="6922" width="8.5703125" style="69" customWidth="1"/>
    <col min="6923" max="6923" width="9.7109375" style="69" customWidth="1"/>
    <col min="6924" max="7170" width="9.140625" style="69"/>
    <col min="7171" max="7171" width="57.85546875" style="69" customWidth="1"/>
    <col min="7172" max="7172" width="8.42578125" style="69" bestFit="1" customWidth="1"/>
    <col min="7173" max="7173" width="8.42578125" style="69" customWidth="1"/>
    <col min="7174" max="7174" width="7.7109375" style="69" customWidth="1"/>
    <col min="7175" max="7175" width="8.140625" style="69" customWidth="1"/>
    <col min="7176" max="7176" width="9.85546875" style="69" customWidth="1"/>
    <col min="7177" max="7177" width="9" style="69" customWidth="1"/>
    <col min="7178" max="7178" width="8.5703125" style="69" customWidth="1"/>
    <col min="7179" max="7179" width="9.7109375" style="69" customWidth="1"/>
    <col min="7180" max="7426" width="9.140625" style="69"/>
    <col min="7427" max="7427" width="57.85546875" style="69" customWidth="1"/>
    <col min="7428" max="7428" width="8.42578125" style="69" bestFit="1" customWidth="1"/>
    <col min="7429" max="7429" width="8.42578125" style="69" customWidth="1"/>
    <col min="7430" max="7430" width="7.7109375" style="69" customWidth="1"/>
    <col min="7431" max="7431" width="8.140625" style="69" customWidth="1"/>
    <col min="7432" max="7432" width="9.85546875" style="69" customWidth="1"/>
    <col min="7433" max="7433" width="9" style="69" customWidth="1"/>
    <col min="7434" max="7434" width="8.5703125" style="69" customWidth="1"/>
    <col min="7435" max="7435" width="9.7109375" style="69" customWidth="1"/>
    <col min="7436" max="7682" width="9.140625" style="69"/>
    <col min="7683" max="7683" width="57.85546875" style="69" customWidth="1"/>
    <col min="7684" max="7684" width="8.42578125" style="69" bestFit="1" customWidth="1"/>
    <col min="7685" max="7685" width="8.42578125" style="69" customWidth="1"/>
    <col min="7686" max="7686" width="7.7109375" style="69" customWidth="1"/>
    <col min="7687" max="7687" width="8.140625" style="69" customWidth="1"/>
    <col min="7688" max="7688" width="9.85546875" style="69" customWidth="1"/>
    <col min="7689" max="7689" width="9" style="69" customWidth="1"/>
    <col min="7690" max="7690" width="8.5703125" style="69" customWidth="1"/>
    <col min="7691" max="7691" width="9.7109375" style="69" customWidth="1"/>
    <col min="7692" max="7938" width="9.140625" style="69"/>
    <col min="7939" max="7939" width="57.85546875" style="69" customWidth="1"/>
    <col min="7940" max="7940" width="8.42578125" style="69" bestFit="1" customWidth="1"/>
    <col min="7941" max="7941" width="8.42578125" style="69" customWidth="1"/>
    <col min="7942" max="7942" width="7.7109375" style="69" customWidth="1"/>
    <col min="7943" max="7943" width="8.140625" style="69" customWidth="1"/>
    <col min="7944" max="7944" width="9.85546875" style="69" customWidth="1"/>
    <col min="7945" max="7945" width="9" style="69" customWidth="1"/>
    <col min="7946" max="7946" width="8.5703125" style="69" customWidth="1"/>
    <col min="7947" max="7947" width="9.7109375" style="69" customWidth="1"/>
    <col min="7948" max="8194" width="9.140625" style="69"/>
    <col min="8195" max="8195" width="57.85546875" style="69" customWidth="1"/>
    <col min="8196" max="8196" width="8.42578125" style="69" bestFit="1" customWidth="1"/>
    <col min="8197" max="8197" width="8.42578125" style="69" customWidth="1"/>
    <col min="8198" max="8198" width="7.7109375" style="69" customWidth="1"/>
    <col min="8199" max="8199" width="8.140625" style="69" customWidth="1"/>
    <col min="8200" max="8200" width="9.85546875" style="69" customWidth="1"/>
    <col min="8201" max="8201" width="9" style="69" customWidth="1"/>
    <col min="8202" max="8202" width="8.5703125" style="69" customWidth="1"/>
    <col min="8203" max="8203" width="9.7109375" style="69" customWidth="1"/>
    <col min="8204" max="8450" width="9.140625" style="69"/>
    <col min="8451" max="8451" width="57.85546875" style="69" customWidth="1"/>
    <col min="8452" max="8452" width="8.42578125" style="69" bestFit="1" customWidth="1"/>
    <col min="8453" max="8453" width="8.42578125" style="69" customWidth="1"/>
    <col min="8454" max="8454" width="7.7109375" style="69" customWidth="1"/>
    <col min="8455" max="8455" width="8.140625" style="69" customWidth="1"/>
    <col min="8456" max="8456" width="9.85546875" style="69" customWidth="1"/>
    <col min="8457" max="8457" width="9" style="69" customWidth="1"/>
    <col min="8458" max="8458" width="8.5703125" style="69" customWidth="1"/>
    <col min="8459" max="8459" width="9.7109375" style="69" customWidth="1"/>
    <col min="8460" max="8706" width="9.140625" style="69"/>
    <col min="8707" max="8707" width="57.85546875" style="69" customWidth="1"/>
    <col min="8708" max="8708" width="8.42578125" style="69" bestFit="1" customWidth="1"/>
    <col min="8709" max="8709" width="8.42578125" style="69" customWidth="1"/>
    <col min="8710" max="8710" width="7.7109375" style="69" customWidth="1"/>
    <col min="8711" max="8711" width="8.140625" style="69" customWidth="1"/>
    <col min="8712" max="8712" width="9.85546875" style="69" customWidth="1"/>
    <col min="8713" max="8713" width="9" style="69" customWidth="1"/>
    <col min="8714" max="8714" width="8.5703125" style="69" customWidth="1"/>
    <col min="8715" max="8715" width="9.7109375" style="69" customWidth="1"/>
    <col min="8716" max="8962" width="9.140625" style="69"/>
    <col min="8963" max="8963" width="57.85546875" style="69" customWidth="1"/>
    <col min="8964" max="8964" width="8.42578125" style="69" bestFit="1" customWidth="1"/>
    <col min="8965" max="8965" width="8.42578125" style="69" customWidth="1"/>
    <col min="8966" max="8966" width="7.7109375" style="69" customWidth="1"/>
    <col min="8967" max="8967" width="8.140625" style="69" customWidth="1"/>
    <col min="8968" max="8968" width="9.85546875" style="69" customWidth="1"/>
    <col min="8969" max="8969" width="9" style="69" customWidth="1"/>
    <col min="8970" max="8970" width="8.5703125" style="69" customWidth="1"/>
    <col min="8971" max="8971" width="9.7109375" style="69" customWidth="1"/>
    <col min="8972" max="9218" width="9.140625" style="69"/>
    <col min="9219" max="9219" width="57.85546875" style="69" customWidth="1"/>
    <col min="9220" max="9220" width="8.42578125" style="69" bestFit="1" customWidth="1"/>
    <col min="9221" max="9221" width="8.42578125" style="69" customWidth="1"/>
    <col min="9222" max="9222" width="7.7109375" style="69" customWidth="1"/>
    <col min="9223" max="9223" width="8.140625" style="69" customWidth="1"/>
    <col min="9224" max="9224" width="9.85546875" style="69" customWidth="1"/>
    <col min="9225" max="9225" width="9" style="69" customWidth="1"/>
    <col min="9226" max="9226" width="8.5703125" style="69" customWidth="1"/>
    <col min="9227" max="9227" width="9.7109375" style="69" customWidth="1"/>
    <col min="9228" max="9474" width="9.140625" style="69"/>
    <col min="9475" max="9475" width="57.85546875" style="69" customWidth="1"/>
    <col min="9476" max="9476" width="8.42578125" style="69" bestFit="1" customWidth="1"/>
    <col min="9477" max="9477" width="8.42578125" style="69" customWidth="1"/>
    <col min="9478" max="9478" width="7.7109375" style="69" customWidth="1"/>
    <col min="9479" max="9479" width="8.140625" style="69" customWidth="1"/>
    <col min="9480" max="9480" width="9.85546875" style="69" customWidth="1"/>
    <col min="9481" max="9481" width="9" style="69" customWidth="1"/>
    <col min="9482" max="9482" width="8.5703125" style="69" customWidth="1"/>
    <col min="9483" max="9483" width="9.7109375" style="69" customWidth="1"/>
    <col min="9484" max="9730" width="9.140625" style="69"/>
    <col min="9731" max="9731" width="57.85546875" style="69" customWidth="1"/>
    <col min="9732" max="9732" width="8.42578125" style="69" bestFit="1" customWidth="1"/>
    <col min="9733" max="9733" width="8.42578125" style="69" customWidth="1"/>
    <col min="9734" max="9734" width="7.7109375" style="69" customWidth="1"/>
    <col min="9735" max="9735" width="8.140625" style="69" customWidth="1"/>
    <col min="9736" max="9736" width="9.85546875" style="69" customWidth="1"/>
    <col min="9737" max="9737" width="9" style="69" customWidth="1"/>
    <col min="9738" max="9738" width="8.5703125" style="69" customWidth="1"/>
    <col min="9739" max="9739" width="9.7109375" style="69" customWidth="1"/>
    <col min="9740" max="9986" width="9.140625" style="69"/>
    <col min="9987" max="9987" width="57.85546875" style="69" customWidth="1"/>
    <col min="9988" max="9988" width="8.42578125" style="69" bestFit="1" customWidth="1"/>
    <col min="9989" max="9989" width="8.42578125" style="69" customWidth="1"/>
    <col min="9990" max="9990" width="7.7109375" style="69" customWidth="1"/>
    <col min="9991" max="9991" width="8.140625" style="69" customWidth="1"/>
    <col min="9992" max="9992" width="9.85546875" style="69" customWidth="1"/>
    <col min="9993" max="9993" width="9" style="69" customWidth="1"/>
    <col min="9994" max="9994" width="8.5703125" style="69" customWidth="1"/>
    <col min="9995" max="9995" width="9.7109375" style="69" customWidth="1"/>
    <col min="9996" max="10242" width="9.140625" style="69"/>
    <col min="10243" max="10243" width="57.85546875" style="69" customWidth="1"/>
    <col min="10244" max="10244" width="8.42578125" style="69" bestFit="1" customWidth="1"/>
    <col min="10245" max="10245" width="8.42578125" style="69" customWidth="1"/>
    <col min="10246" max="10246" width="7.7109375" style="69" customWidth="1"/>
    <col min="10247" max="10247" width="8.140625" style="69" customWidth="1"/>
    <col min="10248" max="10248" width="9.85546875" style="69" customWidth="1"/>
    <col min="10249" max="10249" width="9" style="69" customWidth="1"/>
    <col min="10250" max="10250" width="8.5703125" style="69" customWidth="1"/>
    <col min="10251" max="10251" width="9.7109375" style="69" customWidth="1"/>
    <col min="10252" max="10498" width="9.140625" style="69"/>
    <col min="10499" max="10499" width="57.85546875" style="69" customWidth="1"/>
    <col min="10500" max="10500" width="8.42578125" style="69" bestFit="1" customWidth="1"/>
    <col min="10501" max="10501" width="8.42578125" style="69" customWidth="1"/>
    <col min="10502" max="10502" width="7.7109375" style="69" customWidth="1"/>
    <col min="10503" max="10503" width="8.140625" style="69" customWidth="1"/>
    <col min="10504" max="10504" width="9.85546875" style="69" customWidth="1"/>
    <col min="10505" max="10505" width="9" style="69" customWidth="1"/>
    <col min="10506" max="10506" width="8.5703125" style="69" customWidth="1"/>
    <col min="10507" max="10507" width="9.7109375" style="69" customWidth="1"/>
    <col min="10508" max="10754" width="9.140625" style="69"/>
    <col min="10755" max="10755" width="57.85546875" style="69" customWidth="1"/>
    <col min="10756" max="10756" width="8.42578125" style="69" bestFit="1" customWidth="1"/>
    <col min="10757" max="10757" width="8.42578125" style="69" customWidth="1"/>
    <col min="10758" max="10758" width="7.7109375" style="69" customWidth="1"/>
    <col min="10759" max="10759" width="8.140625" style="69" customWidth="1"/>
    <col min="10760" max="10760" width="9.85546875" style="69" customWidth="1"/>
    <col min="10761" max="10761" width="9" style="69" customWidth="1"/>
    <col min="10762" max="10762" width="8.5703125" style="69" customWidth="1"/>
    <col min="10763" max="10763" width="9.7109375" style="69" customWidth="1"/>
    <col min="10764" max="11010" width="9.140625" style="69"/>
    <col min="11011" max="11011" width="57.85546875" style="69" customWidth="1"/>
    <col min="11012" max="11012" width="8.42578125" style="69" bestFit="1" customWidth="1"/>
    <col min="11013" max="11013" width="8.42578125" style="69" customWidth="1"/>
    <col min="11014" max="11014" width="7.7109375" style="69" customWidth="1"/>
    <col min="11015" max="11015" width="8.140625" style="69" customWidth="1"/>
    <col min="11016" max="11016" width="9.85546875" style="69" customWidth="1"/>
    <col min="11017" max="11017" width="9" style="69" customWidth="1"/>
    <col min="11018" max="11018" width="8.5703125" style="69" customWidth="1"/>
    <col min="11019" max="11019" width="9.7109375" style="69" customWidth="1"/>
    <col min="11020" max="11266" width="9.140625" style="69"/>
    <col min="11267" max="11267" width="57.85546875" style="69" customWidth="1"/>
    <col min="11268" max="11268" width="8.42578125" style="69" bestFit="1" customWidth="1"/>
    <col min="11269" max="11269" width="8.42578125" style="69" customWidth="1"/>
    <col min="11270" max="11270" width="7.7109375" style="69" customWidth="1"/>
    <col min="11271" max="11271" width="8.140625" style="69" customWidth="1"/>
    <col min="11272" max="11272" width="9.85546875" style="69" customWidth="1"/>
    <col min="11273" max="11273" width="9" style="69" customWidth="1"/>
    <col min="11274" max="11274" width="8.5703125" style="69" customWidth="1"/>
    <col min="11275" max="11275" width="9.7109375" style="69" customWidth="1"/>
    <col min="11276" max="11522" width="9.140625" style="69"/>
    <col min="11523" max="11523" width="57.85546875" style="69" customWidth="1"/>
    <col min="11524" max="11524" width="8.42578125" style="69" bestFit="1" customWidth="1"/>
    <col min="11525" max="11525" width="8.42578125" style="69" customWidth="1"/>
    <col min="11526" max="11526" width="7.7109375" style="69" customWidth="1"/>
    <col min="11527" max="11527" width="8.140625" style="69" customWidth="1"/>
    <col min="11528" max="11528" width="9.85546875" style="69" customWidth="1"/>
    <col min="11529" max="11529" width="9" style="69" customWidth="1"/>
    <col min="11530" max="11530" width="8.5703125" style="69" customWidth="1"/>
    <col min="11531" max="11531" width="9.7109375" style="69" customWidth="1"/>
    <col min="11532" max="11778" width="9.140625" style="69"/>
    <col min="11779" max="11779" width="57.85546875" style="69" customWidth="1"/>
    <col min="11780" max="11780" width="8.42578125" style="69" bestFit="1" customWidth="1"/>
    <col min="11781" max="11781" width="8.42578125" style="69" customWidth="1"/>
    <col min="11782" max="11782" width="7.7109375" style="69" customWidth="1"/>
    <col min="11783" max="11783" width="8.140625" style="69" customWidth="1"/>
    <col min="11784" max="11784" width="9.85546875" style="69" customWidth="1"/>
    <col min="11785" max="11785" width="9" style="69" customWidth="1"/>
    <col min="11786" max="11786" width="8.5703125" style="69" customWidth="1"/>
    <col min="11787" max="11787" width="9.7109375" style="69" customWidth="1"/>
    <col min="11788" max="12034" width="9.140625" style="69"/>
    <col min="12035" max="12035" width="57.85546875" style="69" customWidth="1"/>
    <col min="12036" max="12036" width="8.42578125" style="69" bestFit="1" customWidth="1"/>
    <col min="12037" max="12037" width="8.42578125" style="69" customWidth="1"/>
    <col min="12038" max="12038" width="7.7109375" style="69" customWidth="1"/>
    <col min="12039" max="12039" width="8.140625" style="69" customWidth="1"/>
    <col min="12040" max="12040" width="9.85546875" style="69" customWidth="1"/>
    <col min="12041" max="12041" width="9" style="69" customWidth="1"/>
    <col min="12042" max="12042" width="8.5703125" style="69" customWidth="1"/>
    <col min="12043" max="12043" width="9.7109375" style="69" customWidth="1"/>
    <col min="12044" max="12290" width="9.140625" style="69"/>
    <col min="12291" max="12291" width="57.85546875" style="69" customWidth="1"/>
    <col min="12292" max="12292" width="8.42578125" style="69" bestFit="1" customWidth="1"/>
    <col min="12293" max="12293" width="8.42578125" style="69" customWidth="1"/>
    <col min="12294" max="12294" width="7.7109375" style="69" customWidth="1"/>
    <col min="12295" max="12295" width="8.140625" style="69" customWidth="1"/>
    <col min="12296" max="12296" width="9.85546875" style="69" customWidth="1"/>
    <col min="12297" max="12297" width="9" style="69" customWidth="1"/>
    <col min="12298" max="12298" width="8.5703125" style="69" customWidth="1"/>
    <col min="12299" max="12299" width="9.7109375" style="69" customWidth="1"/>
    <col min="12300" max="12546" width="9.140625" style="69"/>
    <col min="12547" max="12547" width="57.85546875" style="69" customWidth="1"/>
    <col min="12548" max="12548" width="8.42578125" style="69" bestFit="1" customWidth="1"/>
    <col min="12549" max="12549" width="8.42578125" style="69" customWidth="1"/>
    <col min="12550" max="12550" width="7.7109375" style="69" customWidth="1"/>
    <col min="12551" max="12551" width="8.140625" style="69" customWidth="1"/>
    <col min="12552" max="12552" width="9.85546875" style="69" customWidth="1"/>
    <col min="12553" max="12553" width="9" style="69" customWidth="1"/>
    <col min="12554" max="12554" width="8.5703125" style="69" customWidth="1"/>
    <col min="12555" max="12555" width="9.7109375" style="69" customWidth="1"/>
    <col min="12556" max="12802" width="9.140625" style="69"/>
    <col min="12803" max="12803" width="57.85546875" style="69" customWidth="1"/>
    <col min="12804" max="12804" width="8.42578125" style="69" bestFit="1" customWidth="1"/>
    <col min="12805" max="12805" width="8.42578125" style="69" customWidth="1"/>
    <col min="12806" max="12806" width="7.7109375" style="69" customWidth="1"/>
    <col min="12807" max="12807" width="8.140625" style="69" customWidth="1"/>
    <col min="12808" max="12808" width="9.85546875" style="69" customWidth="1"/>
    <col min="12809" max="12809" width="9" style="69" customWidth="1"/>
    <col min="12810" max="12810" width="8.5703125" style="69" customWidth="1"/>
    <col min="12811" max="12811" width="9.7109375" style="69" customWidth="1"/>
    <col min="12812" max="13058" width="9.140625" style="69"/>
    <col min="13059" max="13059" width="57.85546875" style="69" customWidth="1"/>
    <col min="13060" max="13060" width="8.42578125" style="69" bestFit="1" customWidth="1"/>
    <col min="13061" max="13061" width="8.42578125" style="69" customWidth="1"/>
    <col min="13062" max="13062" width="7.7109375" style="69" customWidth="1"/>
    <col min="13063" max="13063" width="8.140625" style="69" customWidth="1"/>
    <col min="13064" max="13064" width="9.85546875" style="69" customWidth="1"/>
    <col min="13065" max="13065" width="9" style="69" customWidth="1"/>
    <col min="13066" max="13066" width="8.5703125" style="69" customWidth="1"/>
    <col min="13067" max="13067" width="9.7109375" style="69" customWidth="1"/>
    <col min="13068" max="13314" width="9.140625" style="69"/>
    <col min="13315" max="13315" width="57.85546875" style="69" customWidth="1"/>
    <col min="13316" max="13316" width="8.42578125" style="69" bestFit="1" customWidth="1"/>
    <col min="13317" max="13317" width="8.42578125" style="69" customWidth="1"/>
    <col min="13318" max="13318" width="7.7109375" style="69" customWidth="1"/>
    <col min="13319" max="13319" width="8.140625" style="69" customWidth="1"/>
    <col min="13320" max="13320" width="9.85546875" style="69" customWidth="1"/>
    <col min="13321" max="13321" width="9" style="69" customWidth="1"/>
    <col min="13322" max="13322" width="8.5703125" style="69" customWidth="1"/>
    <col min="13323" max="13323" width="9.7109375" style="69" customWidth="1"/>
    <col min="13324" max="13570" width="9.140625" style="69"/>
    <col min="13571" max="13571" width="57.85546875" style="69" customWidth="1"/>
    <col min="13572" max="13572" width="8.42578125" style="69" bestFit="1" customWidth="1"/>
    <col min="13573" max="13573" width="8.42578125" style="69" customWidth="1"/>
    <col min="13574" max="13574" width="7.7109375" style="69" customWidth="1"/>
    <col min="13575" max="13575" width="8.140625" style="69" customWidth="1"/>
    <col min="13576" max="13576" width="9.85546875" style="69" customWidth="1"/>
    <col min="13577" max="13577" width="9" style="69" customWidth="1"/>
    <col min="13578" max="13578" width="8.5703125" style="69" customWidth="1"/>
    <col min="13579" max="13579" width="9.7109375" style="69" customWidth="1"/>
    <col min="13580" max="13826" width="9.140625" style="69"/>
    <col min="13827" max="13827" width="57.85546875" style="69" customWidth="1"/>
    <col min="13828" max="13828" width="8.42578125" style="69" bestFit="1" customWidth="1"/>
    <col min="13829" max="13829" width="8.42578125" style="69" customWidth="1"/>
    <col min="13830" max="13830" width="7.7109375" style="69" customWidth="1"/>
    <col min="13831" max="13831" width="8.140625" style="69" customWidth="1"/>
    <col min="13832" max="13832" width="9.85546875" style="69" customWidth="1"/>
    <col min="13833" max="13833" width="9" style="69" customWidth="1"/>
    <col min="13834" max="13834" width="8.5703125" style="69" customWidth="1"/>
    <col min="13835" max="13835" width="9.7109375" style="69" customWidth="1"/>
    <col min="13836" max="14082" width="9.140625" style="69"/>
    <col min="14083" max="14083" width="57.85546875" style="69" customWidth="1"/>
    <col min="14084" max="14084" width="8.42578125" style="69" bestFit="1" customWidth="1"/>
    <col min="14085" max="14085" width="8.42578125" style="69" customWidth="1"/>
    <col min="14086" max="14086" width="7.7109375" style="69" customWidth="1"/>
    <col min="14087" max="14087" width="8.140625" style="69" customWidth="1"/>
    <col min="14088" max="14088" width="9.85546875" style="69" customWidth="1"/>
    <col min="14089" max="14089" width="9" style="69" customWidth="1"/>
    <col min="14090" max="14090" width="8.5703125" style="69" customWidth="1"/>
    <col min="14091" max="14091" width="9.7109375" style="69" customWidth="1"/>
    <col min="14092" max="14338" width="9.140625" style="69"/>
    <col min="14339" max="14339" width="57.85546875" style="69" customWidth="1"/>
    <col min="14340" max="14340" width="8.42578125" style="69" bestFit="1" customWidth="1"/>
    <col min="14341" max="14341" width="8.42578125" style="69" customWidth="1"/>
    <col min="14342" max="14342" width="7.7109375" style="69" customWidth="1"/>
    <col min="14343" max="14343" width="8.140625" style="69" customWidth="1"/>
    <col min="14344" max="14344" width="9.85546875" style="69" customWidth="1"/>
    <col min="14345" max="14345" width="9" style="69" customWidth="1"/>
    <col min="14346" max="14346" width="8.5703125" style="69" customWidth="1"/>
    <col min="14347" max="14347" width="9.7109375" style="69" customWidth="1"/>
    <col min="14348" max="14594" width="9.140625" style="69"/>
    <col min="14595" max="14595" width="57.85546875" style="69" customWidth="1"/>
    <col min="14596" max="14596" width="8.42578125" style="69" bestFit="1" customWidth="1"/>
    <col min="14597" max="14597" width="8.42578125" style="69" customWidth="1"/>
    <col min="14598" max="14598" width="7.7109375" style="69" customWidth="1"/>
    <col min="14599" max="14599" width="8.140625" style="69" customWidth="1"/>
    <col min="14600" max="14600" width="9.85546875" style="69" customWidth="1"/>
    <col min="14601" max="14601" width="9" style="69" customWidth="1"/>
    <col min="14602" max="14602" width="8.5703125" style="69" customWidth="1"/>
    <col min="14603" max="14603" width="9.7109375" style="69" customWidth="1"/>
    <col min="14604" max="14850" width="9.140625" style="69"/>
    <col min="14851" max="14851" width="57.85546875" style="69" customWidth="1"/>
    <col min="14852" max="14852" width="8.42578125" style="69" bestFit="1" customWidth="1"/>
    <col min="14853" max="14853" width="8.42578125" style="69" customWidth="1"/>
    <col min="14854" max="14854" width="7.7109375" style="69" customWidth="1"/>
    <col min="14855" max="14855" width="8.140625" style="69" customWidth="1"/>
    <col min="14856" max="14856" width="9.85546875" style="69" customWidth="1"/>
    <col min="14857" max="14857" width="9" style="69" customWidth="1"/>
    <col min="14858" max="14858" width="8.5703125" style="69" customWidth="1"/>
    <col min="14859" max="14859" width="9.7109375" style="69" customWidth="1"/>
    <col min="14860" max="15106" width="9.140625" style="69"/>
    <col min="15107" max="15107" width="57.85546875" style="69" customWidth="1"/>
    <col min="15108" max="15108" width="8.42578125" style="69" bestFit="1" customWidth="1"/>
    <col min="15109" max="15109" width="8.42578125" style="69" customWidth="1"/>
    <col min="15110" max="15110" width="7.7109375" style="69" customWidth="1"/>
    <col min="15111" max="15111" width="8.140625" style="69" customWidth="1"/>
    <col min="15112" max="15112" width="9.85546875" style="69" customWidth="1"/>
    <col min="15113" max="15113" width="9" style="69" customWidth="1"/>
    <col min="15114" max="15114" width="8.5703125" style="69" customWidth="1"/>
    <col min="15115" max="15115" width="9.7109375" style="69" customWidth="1"/>
    <col min="15116" max="15362" width="9.140625" style="69"/>
    <col min="15363" max="15363" width="57.85546875" style="69" customWidth="1"/>
    <col min="15364" max="15364" width="8.42578125" style="69" bestFit="1" customWidth="1"/>
    <col min="15365" max="15365" width="8.42578125" style="69" customWidth="1"/>
    <col min="15366" max="15366" width="7.7109375" style="69" customWidth="1"/>
    <col min="15367" max="15367" width="8.140625" style="69" customWidth="1"/>
    <col min="15368" max="15368" width="9.85546875" style="69" customWidth="1"/>
    <col min="15369" max="15369" width="9" style="69" customWidth="1"/>
    <col min="15370" max="15370" width="8.5703125" style="69" customWidth="1"/>
    <col min="15371" max="15371" width="9.7109375" style="69" customWidth="1"/>
    <col min="15372" max="15618" width="9.140625" style="69"/>
    <col min="15619" max="15619" width="57.85546875" style="69" customWidth="1"/>
    <col min="15620" max="15620" width="8.42578125" style="69" bestFit="1" customWidth="1"/>
    <col min="15621" max="15621" width="8.42578125" style="69" customWidth="1"/>
    <col min="15622" max="15622" width="7.7109375" style="69" customWidth="1"/>
    <col min="15623" max="15623" width="8.140625" style="69" customWidth="1"/>
    <col min="15624" max="15624" width="9.85546875" style="69" customWidth="1"/>
    <col min="15625" max="15625" width="9" style="69" customWidth="1"/>
    <col min="15626" max="15626" width="8.5703125" style="69" customWidth="1"/>
    <col min="15627" max="15627" width="9.7109375" style="69" customWidth="1"/>
    <col min="15628" max="15874" width="9.140625" style="69"/>
    <col min="15875" max="15875" width="57.85546875" style="69" customWidth="1"/>
    <col min="15876" max="15876" width="8.42578125" style="69" bestFit="1" customWidth="1"/>
    <col min="15877" max="15877" width="8.42578125" style="69" customWidth="1"/>
    <col min="15878" max="15878" width="7.7109375" style="69" customWidth="1"/>
    <col min="15879" max="15879" width="8.140625" style="69" customWidth="1"/>
    <col min="15880" max="15880" width="9.85546875" style="69" customWidth="1"/>
    <col min="15881" max="15881" width="9" style="69" customWidth="1"/>
    <col min="15882" max="15882" width="8.5703125" style="69" customWidth="1"/>
    <col min="15883" max="15883" width="9.7109375" style="69" customWidth="1"/>
    <col min="15884" max="16130" width="9.140625" style="69"/>
    <col min="16131" max="16131" width="57.85546875" style="69" customWidth="1"/>
    <col min="16132" max="16132" width="8.42578125" style="69" bestFit="1" customWidth="1"/>
    <col min="16133" max="16133" width="8.42578125" style="69" customWidth="1"/>
    <col min="16134" max="16134" width="7.7109375" style="69" customWidth="1"/>
    <col min="16135" max="16135" width="8.140625" style="69" customWidth="1"/>
    <col min="16136" max="16136" width="9.85546875" style="69" customWidth="1"/>
    <col min="16137" max="16137" width="9" style="69" customWidth="1"/>
    <col min="16138" max="16138" width="8.5703125" style="69" customWidth="1"/>
    <col min="16139" max="16139" width="9.7109375" style="69" customWidth="1"/>
    <col min="16140" max="16384" width="9.140625" style="69"/>
  </cols>
  <sheetData>
    <row r="1" spans="2:11" ht="15" customHeight="1">
      <c r="B1" s="74"/>
      <c r="C1" s="74"/>
      <c r="J1" s="1417" t="s">
        <v>114</v>
      </c>
      <c r="K1" s="1417"/>
    </row>
    <row r="2" spans="2:11" ht="15" customHeight="1">
      <c r="B2" s="74"/>
      <c r="C2" s="74"/>
      <c r="J2" s="107"/>
      <c r="K2" s="107"/>
    </row>
    <row r="3" spans="2:11" ht="15" customHeight="1">
      <c r="B3" s="1391" t="s">
        <v>99</v>
      </c>
      <c r="C3" s="1391"/>
      <c r="D3" s="1391"/>
      <c r="E3" s="1391"/>
      <c r="F3" s="1391"/>
      <c r="G3" s="1391"/>
      <c r="H3" s="1391"/>
      <c r="I3" s="1391"/>
      <c r="J3" s="1391"/>
      <c r="K3" s="1391"/>
    </row>
    <row r="4" spans="2:11" ht="15.75" thickBot="1">
      <c r="B4" s="75"/>
      <c r="C4" s="75"/>
      <c r="I4" s="1418" t="s">
        <v>37</v>
      </c>
      <c r="J4" s="1418"/>
      <c r="K4" s="1418"/>
    </row>
    <row r="5" spans="2:11" ht="15" customHeight="1" thickBot="1">
      <c r="B5" s="1419" t="s">
        <v>38</v>
      </c>
      <c r="C5" s="1419" t="s">
        <v>39</v>
      </c>
      <c r="D5" s="1421">
        <v>40178</v>
      </c>
      <c r="E5" s="1422"/>
      <c r="F5" s="1422"/>
      <c r="G5" s="1423"/>
      <c r="H5" s="1421">
        <v>40543</v>
      </c>
      <c r="I5" s="1422"/>
      <c r="J5" s="1422"/>
      <c r="K5" s="1423"/>
    </row>
    <row r="6" spans="2:11" ht="33" customHeight="1" thickBot="1">
      <c r="B6" s="1420"/>
      <c r="C6" s="1420"/>
      <c r="D6" s="76" t="s">
        <v>40</v>
      </c>
      <c r="E6" s="77" t="s">
        <v>41</v>
      </c>
      <c r="F6" s="78" t="s">
        <v>42</v>
      </c>
      <c r="G6" s="79" t="s">
        <v>43</v>
      </c>
      <c r="H6" s="76" t="s">
        <v>40</v>
      </c>
      <c r="I6" s="77" t="s">
        <v>41</v>
      </c>
      <c r="J6" s="78" t="s">
        <v>42</v>
      </c>
      <c r="K6" s="79" t="s">
        <v>43</v>
      </c>
    </row>
    <row r="7" spans="2:11">
      <c r="B7" s="80" t="s">
        <v>20</v>
      </c>
      <c r="C7" s="81" t="s">
        <v>100</v>
      </c>
      <c r="D7" s="1411"/>
      <c r="E7" s="1412"/>
      <c r="F7" s="1412"/>
      <c r="G7" s="1413"/>
      <c r="H7" s="1411"/>
      <c r="I7" s="1412"/>
      <c r="J7" s="1412"/>
      <c r="K7" s="1413"/>
    </row>
    <row r="8" spans="2:11">
      <c r="B8" s="82">
        <v>1</v>
      </c>
      <c r="C8" s="83" t="s">
        <v>101</v>
      </c>
      <c r="D8" s="84">
        <v>120832.64594999999</v>
      </c>
      <c r="E8" s="85">
        <v>52008.260711000003</v>
      </c>
      <c r="F8" s="86">
        <v>4527.601857000016</v>
      </c>
      <c r="G8" s="87">
        <f>F8+E8+D8</f>
        <v>177368.50851800002</v>
      </c>
      <c r="H8" s="84">
        <v>125690.61725</v>
      </c>
      <c r="I8" s="85">
        <v>59370.160476999998</v>
      </c>
      <c r="J8" s="86">
        <v>5672.4989729999897</v>
      </c>
      <c r="K8" s="87">
        <f>J8+I8+H8</f>
        <v>190733.27669999999</v>
      </c>
    </row>
    <row r="9" spans="2:11">
      <c r="B9" s="82">
        <v>2</v>
      </c>
      <c r="C9" s="83" t="s">
        <v>102</v>
      </c>
      <c r="D9" s="84">
        <v>20834.900701999999</v>
      </c>
      <c r="E9" s="85">
        <v>4177.7817950000008</v>
      </c>
      <c r="F9" s="86">
        <v>294.73199399999993</v>
      </c>
      <c r="G9" s="87">
        <f>F9+E9+D9</f>
        <v>25307.414491</v>
      </c>
      <c r="H9" s="84">
        <v>23113.120961000001</v>
      </c>
      <c r="I9" s="85">
        <v>4868.6832638200003</v>
      </c>
      <c r="J9" s="86">
        <v>374.17280299999936</v>
      </c>
      <c r="K9" s="87">
        <f>J9+I9+H9</f>
        <v>28355.977027820001</v>
      </c>
    </row>
    <row r="10" spans="2:11">
      <c r="B10" s="88">
        <v>3</v>
      </c>
      <c r="C10" s="89" t="s">
        <v>103</v>
      </c>
      <c r="D10" s="90">
        <v>141667.54665200002</v>
      </c>
      <c r="E10" s="91">
        <v>56186.042506000005</v>
      </c>
      <c r="F10" s="92">
        <v>4822.3338509999885</v>
      </c>
      <c r="G10" s="87">
        <f>F10+E10+D10</f>
        <v>202675.92300900002</v>
      </c>
      <c r="H10" s="90">
        <v>148803.73821099999</v>
      </c>
      <c r="I10" s="91">
        <v>64238.843740819997</v>
      </c>
      <c r="J10" s="92">
        <v>6046.6717759999856</v>
      </c>
      <c r="K10" s="87">
        <f>J10+I10+H10</f>
        <v>219089.25372781997</v>
      </c>
    </row>
    <row r="11" spans="2:11">
      <c r="B11" s="82">
        <v>4</v>
      </c>
      <c r="C11" s="83" t="s">
        <v>104</v>
      </c>
      <c r="D11" s="84">
        <v>11333.403732159999</v>
      </c>
      <c r="E11" s="85">
        <v>4494.8834004800001</v>
      </c>
      <c r="F11" s="86">
        <v>385.78670808000118</v>
      </c>
      <c r="G11" s="87">
        <f>F11+E11+D11</f>
        <v>16214.073840720001</v>
      </c>
      <c r="H11" s="84">
        <v>11904.299056880001</v>
      </c>
      <c r="I11" s="85">
        <v>5139.1074992655995</v>
      </c>
      <c r="J11" s="86">
        <v>483.73374208000024</v>
      </c>
      <c r="K11" s="87">
        <f>J11+I11+H11</f>
        <v>17527.1402982256</v>
      </c>
    </row>
    <row r="12" spans="2:11">
      <c r="B12" s="93" t="s">
        <v>23</v>
      </c>
      <c r="C12" s="94" t="s">
        <v>105</v>
      </c>
      <c r="D12" s="1414"/>
      <c r="E12" s="1415"/>
      <c r="F12" s="1415"/>
      <c r="G12" s="1416"/>
      <c r="H12" s="1414"/>
      <c r="I12" s="1415"/>
      <c r="J12" s="1415"/>
      <c r="K12" s="1416"/>
    </row>
    <row r="13" spans="2:11">
      <c r="B13" s="82">
        <v>5</v>
      </c>
      <c r="C13" s="95" t="s">
        <v>106</v>
      </c>
      <c r="D13" s="84">
        <v>7407.6054004490989</v>
      </c>
      <c r="E13" s="85">
        <v>3591.9898561458608</v>
      </c>
      <c r="F13" s="86">
        <v>735.72893069276029</v>
      </c>
      <c r="G13" s="87">
        <f t="shared" ref="G13:G19" si="0">F13+E13+D13</f>
        <v>11735.324187287719</v>
      </c>
      <c r="H13" s="84">
        <v>9612.5172760480054</v>
      </c>
      <c r="I13" s="85">
        <v>4659.1379621300002</v>
      </c>
      <c r="J13" s="86">
        <v>766.40774559999534</v>
      </c>
      <c r="K13" s="87">
        <f>J13+I13+H13</f>
        <v>15038.062983778</v>
      </c>
    </row>
    <row r="14" spans="2:11">
      <c r="B14" s="82">
        <v>6</v>
      </c>
      <c r="C14" s="95" t="s">
        <v>107</v>
      </c>
      <c r="D14" s="84">
        <v>0</v>
      </c>
      <c r="E14" s="85">
        <v>3.5999999999999997E-2</v>
      </c>
      <c r="F14" s="86">
        <v>0</v>
      </c>
      <c r="G14" s="87">
        <f t="shared" si="0"/>
        <v>3.5999999999999997E-2</v>
      </c>
      <c r="H14" s="84">
        <v>0</v>
      </c>
      <c r="I14" s="85">
        <v>3.5999999999999997E-2</v>
      </c>
      <c r="J14" s="86">
        <v>0</v>
      </c>
      <c r="K14" s="87">
        <f>J14+I14+H14</f>
        <v>3.5999999999999997E-2</v>
      </c>
    </row>
    <row r="15" spans="2:11">
      <c r="B15" s="88">
        <v>7</v>
      </c>
      <c r="C15" s="96" t="s">
        <v>108</v>
      </c>
      <c r="D15" s="90">
        <v>7407.6054004490989</v>
      </c>
      <c r="E15" s="91">
        <v>3592.0258561458604</v>
      </c>
      <c r="F15" s="92">
        <v>735.72893069276029</v>
      </c>
      <c r="G15" s="87">
        <f t="shared" si="0"/>
        <v>11735.360187287719</v>
      </c>
      <c r="H15" s="90">
        <v>9612.5172760480054</v>
      </c>
      <c r="I15" s="91">
        <v>4659.1739621300003</v>
      </c>
      <c r="J15" s="97">
        <v>766.40774559999534</v>
      </c>
      <c r="K15" s="87">
        <f>J15+I15+H15</f>
        <v>15038.098983778</v>
      </c>
    </row>
    <row r="16" spans="2:11">
      <c r="B16" s="82">
        <v>8</v>
      </c>
      <c r="C16" s="95" t="s">
        <v>109</v>
      </c>
      <c r="D16" s="84">
        <v>592.60843203592788</v>
      </c>
      <c r="E16" s="85">
        <v>287.36206849166882</v>
      </c>
      <c r="F16" s="86">
        <v>58.858314455421116</v>
      </c>
      <c r="G16" s="87">
        <f t="shared" si="0"/>
        <v>938.82881498301776</v>
      </c>
      <c r="H16" s="84">
        <v>769.00138208384021</v>
      </c>
      <c r="I16" s="85">
        <v>372.73391697039995</v>
      </c>
      <c r="J16" s="86">
        <v>61.3126196480004</v>
      </c>
      <c r="K16" s="87">
        <f>J16+I16+H16</f>
        <v>1203.0479187022406</v>
      </c>
    </row>
    <row r="17" spans="2:11">
      <c r="B17" s="93" t="s">
        <v>24</v>
      </c>
      <c r="C17" s="98" t="s">
        <v>110</v>
      </c>
      <c r="D17" s="99">
        <v>149075.15205244912</v>
      </c>
      <c r="E17" s="100">
        <v>59778.068362145874</v>
      </c>
      <c r="F17" s="101">
        <v>5558.0627816927436</v>
      </c>
      <c r="G17" s="102">
        <f t="shared" si="0"/>
        <v>214411.28319628775</v>
      </c>
      <c r="H17" s="99">
        <v>158416.25548704801</v>
      </c>
      <c r="I17" s="100">
        <v>68898.017702950005</v>
      </c>
      <c r="J17" s="101">
        <v>6813.0795215999779</v>
      </c>
      <c r="K17" s="102">
        <f>K10+K15</f>
        <v>234127.35271159798</v>
      </c>
    </row>
    <row r="18" spans="2:11">
      <c r="B18" s="82">
        <v>9</v>
      </c>
      <c r="C18" s="95" t="s">
        <v>111</v>
      </c>
      <c r="D18" s="84">
        <v>11926.012164195929</v>
      </c>
      <c r="E18" s="85">
        <v>4782.2454689716687</v>
      </c>
      <c r="F18" s="86">
        <v>444.64502253541815</v>
      </c>
      <c r="G18" s="87">
        <f t="shared" si="0"/>
        <v>17152.902655703016</v>
      </c>
      <c r="H18" s="84">
        <v>12673.300438963841</v>
      </c>
      <c r="I18" s="85">
        <v>5511.8414162360004</v>
      </c>
      <c r="J18" s="86">
        <v>545.04636172799951</v>
      </c>
      <c r="K18" s="87">
        <f>K11+K16</f>
        <v>18730.18821692784</v>
      </c>
    </row>
    <row r="19" spans="2:11" ht="15" thickBot="1">
      <c r="B19" s="103" t="s">
        <v>25</v>
      </c>
      <c r="C19" s="104" t="s">
        <v>98</v>
      </c>
      <c r="D19" s="58">
        <v>20510.801199999998</v>
      </c>
      <c r="E19" s="59">
        <v>11041.791219999999</v>
      </c>
      <c r="F19" s="60">
        <v>3561.9720899999998</v>
      </c>
      <c r="G19" s="61">
        <f t="shared" si="0"/>
        <v>35114.564509999997</v>
      </c>
      <c r="H19" s="58">
        <v>22327.256799999999</v>
      </c>
      <c r="I19" s="59">
        <v>11731.78674</v>
      </c>
      <c r="J19" s="60">
        <v>3724.6402200000043</v>
      </c>
      <c r="K19" s="61">
        <f>J19+I19+H19</f>
        <v>37783.68376</v>
      </c>
    </row>
    <row r="20" spans="2:11" ht="15" thickBot="1">
      <c r="B20" s="105" t="s">
        <v>26</v>
      </c>
      <c r="C20" s="106" t="s">
        <v>112</v>
      </c>
      <c r="D20" s="62">
        <v>0.13758698829154092</v>
      </c>
      <c r="E20" s="63">
        <v>0.18471308161225483</v>
      </c>
      <c r="F20" s="64">
        <v>0.64086575303404159</v>
      </c>
      <c r="G20" s="65">
        <f>G19/G17</f>
        <v>0.16377199924620364</v>
      </c>
      <c r="H20" s="62">
        <v>0.14094044030617464</v>
      </c>
      <c r="I20" s="63">
        <v>0.17027756575785608</v>
      </c>
      <c r="J20" s="66">
        <v>0.54668967361844512</v>
      </c>
      <c r="K20" s="65">
        <f>K19/K17</f>
        <v>0.16138090369365163</v>
      </c>
    </row>
    <row r="22" spans="2:11">
      <c r="H22" s="67"/>
      <c r="I22" s="67"/>
      <c r="J22" s="67"/>
      <c r="K22" s="67"/>
    </row>
    <row r="23" spans="2:11">
      <c r="G23" s="73"/>
      <c r="H23" s="68"/>
      <c r="I23" s="68"/>
      <c r="J23" s="68"/>
    </row>
  </sheetData>
  <mergeCells count="11">
    <mergeCell ref="D7:G7"/>
    <mergeCell ref="H7:K7"/>
    <mergeCell ref="D12:G12"/>
    <mergeCell ref="H12:K12"/>
    <mergeCell ref="J1:K1"/>
    <mergeCell ref="B3:K3"/>
    <mergeCell ref="I4:K4"/>
    <mergeCell ref="B5:B6"/>
    <mergeCell ref="C5:C6"/>
    <mergeCell ref="D5:G5"/>
    <mergeCell ref="H5:K5"/>
  </mergeCells>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dimension ref="B1:D49"/>
  <sheetViews>
    <sheetView showGridLines="0" workbookViewId="0">
      <selection activeCell="F15" sqref="F15"/>
    </sheetView>
  </sheetViews>
  <sheetFormatPr defaultRowHeight="14.25"/>
  <cols>
    <col min="1" max="1" width="9.140625" style="1014"/>
    <col min="2" max="2" width="58.85546875" style="1014" customWidth="1"/>
    <col min="3" max="3" width="17.42578125" style="1014" customWidth="1"/>
    <col min="4" max="4" width="22" style="1014" customWidth="1"/>
    <col min="5" max="16384" width="9.140625" style="1014"/>
  </cols>
  <sheetData>
    <row r="1" spans="2:4">
      <c r="C1" s="1015"/>
      <c r="D1" s="1016" t="s">
        <v>631</v>
      </c>
    </row>
    <row r="3" spans="2:4">
      <c r="B3" s="1424" t="s">
        <v>582</v>
      </c>
      <c r="C3" s="1424"/>
      <c r="D3" s="1424"/>
    </row>
    <row r="4" spans="2:4" ht="15" thickBot="1"/>
    <row r="5" spans="2:4" ht="26.25" thickBot="1">
      <c r="B5" s="1022" t="s">
        <v>583</v>
      </c>
      <c r="C5" s="1017" t="s">
        <v>584</v>
      </c>
      <c r="D5" s="1018" t="s">
        <v>585</v>
      </c>
    </row>
    <row r="6" spans="2:4">
      <c r="B6" s="1019" t="s">
        <v>586</v>
      </c>
      <c r="C6" s="1023">
        <v>1</v>
      </c>
      <c r="D6" s="1024">
        <v>1</v>
      </c>
    </row>
    <row r="7" spans="2:4" ht="25.5">
      <c r="B7" s="1020" t="s">
        <v>587</v>
      </c>
      <c r="C7" s="1025" t="s">
        <v>588</v>
      </c>
      <c r="D7" s="1026">
        <v>1</v>
      </c>
    </row>
    <row r="8" spans="2:4">
      <c r="B8" s="1020" t="s">
        <v>589</v>
      </c>
      <c r="C8" s="1025">
        <v>1</v>
      </c>
      <c r="D8" s="1026" t="s">
        <v>588</v>
      </c>
    </row>
    <row r="9" spans="2:4" ht="27" customHeight="1">
      <c r="B9" s="1020" t="s">
        <v>590</v>
      </c>
      <c r="C9" s="1025" t="s">
        <v>588</v>
      </c>
      <c r="D9" s="1026">
        <v>1</v>
      </c>
    </row>
    <row r="10" spans="2:4" ht="57.75" customHeight="1">
      <c r="B10" s="1020" t="s">
        <v>591</v>
      </c>
      <c r="C10" s="1025">
        <v>1</v>
      </c>
      <c r="D10" s="1026" t="s">
        <v>588</v>
      </c>
    </row>
    <row r="11" spans="2:4" ht="25.5" customHeight="1">
      <c r="B11" s="1020" t="s">
        <v>592</v>
      </c>
      <c r="C11" s="1025">
        <v>1</v>
      </c>
      <c r="D11" s="1026" t="s">
        <v>588</v>
      </c>
    </row>
    <row r="12" spans="2:4" ht="28.5" customHeight="1">
      <c r="B12" s="1020" t="s">
        <v>593</v>
      </c>
      <c r="C12" s="1025">
        <v>1</v>
      </c>
      <c r="D12" s="1026" t="s">
        <v>588</v>
      </c>
    </row>
    <row r="13" spans="2:4" ht="25.5">
      <c r="B13" s="1020" t="s">
        <v>594</v>
      </c>
      <c r="C13" s="1025">
        <v>3</v>
      </c>
      <c r="D13" s="1026" t="s">
        <v>588</v>
      </c>
    </row>
    <row r="14" spans="2:4" ht="25.5">
      <c r="B14" s="1020" t="s">
        <v>595</v>
      </c>
      <c r="C14" s="1025">
        <v>1</v>
      </c>
      <c r="D14" s="1026" t="s">
        <v>588</v>
      </c>
    </row>
    <row r="15" spans="2:4" ht="41.25" customHeight="1">
      <c r="B15" s="1020" t="s">
        <v>596</v>
      </c>
      <c r="C15" s="1025">
        <v>1</v>
      </c>
      <c r="D15" s="1026" t="s">
        <v>588</v>
      </c>
    </row>
    <row r="16" spans="2:4" ht="30" customHeight="1">
      <c r="B16" s="1020" t="s">
        <v>597</v>
      </c>
      <c r="C16" s="1025">
        <v>1</v>
      </c>
      <c r="D16" s="1026" t="s">
        <v>588</v>
      </c>
    </row>
    <row r="17" spans="2:4" ht="28.5" customHeight="1">
      <c r="B17" s="1020" t="s">
        <v>598</v>
      </c>
      <c r="C17" s="1025">
        <v>1</v>
      </c>
      <c r="D17" s="1026" t="s">
        <v>588</v>
      </c>
    </row>
    <row r="18" spans="2:4">
      <c r="B18" s="1020" t="s">
        <v>599</v>
      </c>
      <c r="C18" s="1025">
        <v>1</v>
      </c>
      <c r="D18" s="1026" t="s">
        <v>588</v>
      </c>
    </row>
    <row r="19" spans="2:4" ht="24.75" customHeight="1">
      <c r="B19" s="1020" t="s">
        <v>600</v>
      </c>
      <c r="C19" s="1025">
        <v>1</v>
      </c>
      <c r="D19" s="1026" t="s">
        <v>588</v>
      </c>
    </row>
    <row r="20" spans="2:4" ht="24.75" customHeight="1">
      <c r="B20" s="1020" t="s">
        <v>601</v>
      </c>
      <c r="C20" s="1025">
        <v>1</v>
      </c>
      <c r="D20" s="1026" t="s">
        <v>588</v>
      </c>
    </row>
    <row r="21" spans="2:4" ht="25.5">
      <c r="B21" s="1020" t="s">
        <v>602</v>
      </c>
      <c r="C21" s="1025">
        <v>3</v>
      </c>
      <c r="D21" s="1026" t="s">
        <v>588</v>
      </c>
    </row>
    <row r="22" spans="2:4">
      <c r="B22" s="1020" t="s">
        <v>603</v>
      </c>
      <c r="C22" s="1025">
        <v>3</v>
      </c>
      <c r="D22" s="1026">
        <v>2</v>
      </c>
    </row>
    <row r="23" spans="2:4">
      <c r="B23" s="1020" t="s">
        <v>604</v>
      </c>
      <c r="C23" s="1025">
        <v>3</v>
      </c>
      <c r="D23" s="1026">
        <v>1</v>
      </c>
    </row>
    <row r="24" spans="2:4">
      <c r="B24" s="1020" t="s">
        <v>605</v>
      </c>
      <c r="C24" s="1025">
        <v>3</v>
      </c>
      <c r="D24" s="1026" t="s">
        <v>588</v>
      </c>
    </row>
    <row r="25" spans="2:4">
      <c r="B25" s="1020" t="s">
        <v>606</v>
      </c>
      <c r="C25" s="1025">
        <v>3</v>
      </c>
      <c r="D25" s="1026" t="s">
        <v>588</v>
      </c>
    </row>
    <row r="26" spans="2:4" ht="21" customHeight="1">
      <c r="B26" s="1020" t="s">
        <v>607</v>
      </c>
      <c r="C26" s="1025">
        <v>2</v>
      </c>
      <c r="D26" s="1026" t="s">
        <v>588</v>
      </c>
    </row>
    <row r="27" spans="2:4" ht="27" customHeight="1">
      <c r="B27" s="1020" t="s">
        <v>608</v>
      </c>
      <c r="C27" s="1025">
        <v>1</v>
      </c>
      <c r="D27" s="1026" t="s">
        <v>588</v>
      </c>
    </row>
    <row r="28" spans="2:4" ht="51">
      <c r="B28" s="1020" t="s">
        <v>609</v>
      </c>
      <c r="C28" s="1025">
        <v>1</v>
      </c>
      <c r="D28" s="1026" t="s">
        <v>588</v>
      </c>
    </row>
    <row r="29" spans="2:4" ht="39" customHeight="1">
      <c r="B29" s="1020" t="s">
        <v>610</v>
      </c>
      <c r="C29" s="1025">
        <v>1</v>
      </c>
      <c r="D29" s="1026" t="s">
        <v>588</v>
      </c>
    </row>
    <row r="30" spans="2:4" ht="38.25">
      <c r="B30" s="1020" t="s">
        <v>611</v>
      </c>
      <c r="C30" s="1025">
        <v>1</v>
      </c>
      <c r="D30" s="1026" t="s">
        <v>588</v>
      </c>
    </row>
    <row r="31" spans="2:4" ht="38.25">
      <c r="B31" s="1020" t="s">
        <v>612</v>
      </c>
      <c r="C31" s="1025">
        <v>1</v>
      </c>
      <c r="D31" s="1026" t="s">
        <v>588</v>
      </c>
    </row>
    <row r="32" spans="2:4" ht="38.25">
      <c r="B32" s="1020" t="s">
        <v>613</v>
      </c>
      <c r="C32" s="1025">
        <v>4</v>
      </c>
      <c r="D32" s="1026" t="s">
        <v>588</v>
      </c>
    </row>
    <row r="33" spans="2:4" ht="38.25">
      <c r="B33" s="1020" t="s">
        <v>614</v>
      </c>
      <c r="C33" s="1025">
        <v>1</v>
      </c>
      <c r="D33" s="1026" t="s">
        <v>588</v>
      </c>
    </row>
    <row r="34" spans="2:4" ht="51">
      <c r="B34" s="1020" t="s">
        <v>615</v>
      </c>
      <c r="C34" s="1025">
        <v>1</v>
      </c>
      <c r="D34" s="1026" t="s">
        <v>588</v>
      </c>
    </row>
    <row r="35" spans="2:4" ht="38.25">
      <c r="B35" s="1020" t="s">
        <v>616</v>
      </c>
      <c r="C35" s="1025">
        <v>1</v>
      </c>
      <c r="D35" s="1027" t="s">
        <v>588</v>
      </c>
    </row>
    <row r="36" spans="2:4" ht="38.25">
      <c r="B36" s="1020" t="s">
        <v>617</v>
      </c>
      <c r="C36" s="1025">
        <v>1</v>
      </c>
      <c r="D36" s="1026" t="s">
        <v>588</v>
      </c>
    </row>
    <row r="37" spans="2:4" ht="51">
      <c r="B37" s="1020" t="s">
        <v>618</v>
      </c>
      <c r="C37" s="1025">
        <v>1</v>
      </c>
      <c r="D37" s="1026" t="s">
        <v>588</v>
      </c>
    </row>
    <row r="38" spans="2:4" ht="25.5">
      <c r="B38" s="1020" t="s">
        <v>619</v>
      </c>
      <c r="C38" s="1025">
        <v>1</v>
      </c>
      <c r="D38" s="1026" t="s">
        <v>588</v>
      </c>
    </row>
    <row r="39" spans="2:4" ht="25.5">
      <c r="B39" s="1020" t="s">
        <v>620</v>
      </c>
      <c r="C39" s="1025" t="s">
        <v>588</v>
      </c>
      <c r="D39" s="1026">
        <v>1</v>
      </c>
    </row>
    <row r="40" spans="2:4" ht="38.25">
      <c r="B40" s="1020" t="s">
        <v>621</v>
      </c>
      <c r="C40" s="1025">
        <v>1</v>
      </c>
      <c r="D40" s="1026" t="s">
        <v>588</v>
      </c>
    </row>
    <row r="41" spans="2:4" ht="51">
      <c r="B41" s="1020" t="s">
        <v>622</v>
      </c>
      <c r="C41" s="1025">
        <v>1</v>
      </c>
      <c r="D41" s="1026" t="s">
        <v>588</v>
      </c>
    </row>
    <row r="42" spans="2:4" ht="51">
      <c r="B42" s="1020" t="s">
        <v>623</v>
      </c>
      <c r="C42" s="1025">
        <v>1</v>
      </c>
      <c r="D42" s="1026" t="s">
        <v>588</v>
      </c>
    </row>
    <row r="43" spans="2:4" ht="51">
      <c r="B43" s="1020" t="s">
        <v>624</v>
      </c>
      <c r="C43" s="1025">
        <v>1</v>
      </c>
      <c r="D43" s="1026" t="s">
        <v>588</v>
      </c>
    </row>
    <row r="44" spans="2:4" ht="38.25">
      <c r="B44" s="1020" t="s">
        <v>625</v>
      </c>
      <c r="C44" s="1025">
        <v>1</v>
      </c>
      <c r="D44" s="1026" t="s">
        <v>588</v>
      </c>
    </row>
    <row r="45" spans="2:4" ht="24.75" customHeight="1">
      <c r="B45" s="1020" t="s">
        <v>626</v>
      </c>
      <c r="C45" s="1025" t="s">
        <v>588</v>
      </c>
      <c r="D45" s="1026">
        <v>1</v>
      </c>
    </row>
    <row r="46" spans="2:4" ht="38.25">
      <c r="B46" s="1020" t="s">
        <v>627</v>
      </c>
      <c r="C46" s="1025" t="s">
        <v>588</v>
      </c>
      <c r="D46" s="1026">
        <v>1</v>
      </c>
    </row>
    <row r="47" spans="2:4" ht="38.25">
      <c r="B47" s="1020" t="s">
        <v>628</v>
      </c>
      <c r="C47" s="1025" t="s">
        <v>588</v>
      </c>
      <c r="D47" s="1026">
        <v>1</v>
      </c>
    </row>
    <row r="48" spans="2:4" ht="25.5">
      <c r="B48" s="1020" t="s">
        <v>629</v>
      </c>
      <c r="C48" s="1025" t="s">
        <v>588</v>
      </c>
      <c r="D48" s="1026">
        <v>1</v>
      </c>
    </row>
    <row r="49" spans="2:4" ht="39" thickBot="1">
      <c r="B49" s="1021" t="s">
        <v>630</v>
      </c>
      <c r="C49" s="1028">
        <v>1</v>
      </c>
      <c r="D49" s="1029" t="s">
        <v>588</v>
      </c>
    </row>
  </sheetData>
  <mergeCells count="1">
    <mergeCell ref="B3:D3"/>
  </mergeCells>
  <pageMargins left="0.59055118110236227" right="0.19685039370078741" top="0.51181102362204722" bottom="0.43307086614173229"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A1:CL129"/>
  <sheetViews>
    <sheetView showGridLines="0" zoomScale="90" zoomScaleNormal="90" workbookViewId="0">
      <selection activeCell="Q7" sqref="Q7"/>
    </sheetView>
  </sheetViews>
  <sheetFormatPr defaultRowHeight="12.75"/>
  <cols>
    <col min="1" max="1" width="0.140625" style="1427" customWidth="1"/>
    <col min="2" max="2" width="0.140625" style="1428" customWidth="1"/>
    <col min="3" max="3" width="0.85546875" style="1428" customWidth="1"/>
    <col min="4" max="4" width="9.5703125" style="1428" customWidth="1"/>
    <col min="5" max="5" width="42.85546875" style="1428" customWidth="1"/>
    <col min="6" max="6" width="14.140625" style="1428" bestFit="1" customWidth="1"/>
    <col min="7" max="7" width="14" style="1428" bestFit="1" customWidth="1"/>
    <col min="8" max="8" width="11.5703125" style="1428" customWidth="1"/>
    <col min="9" max="9" width="12.7109375" style="1428" customWidth="1"/>
    <col min="10" max="10" width="13.5703125" style="1429" customWidth="1"/>
    <col min="11" max="11" width="12.5703125" style="1429" bestFit="1" customWidth="1"/>
    <col min="12" max="12" width="15.42578125" style="1429" customWidth="1"/>
    <col min="13" max="13" width="13.42578125" style="1429" customWidth="1"/>
    <col min="14" max="90" width="9.140625" style="1429"/>
    <col min="91" max="256" width="9.140625" style="1428"/>
    <col min="257" max="258" width="0.140625" style="1428" customWidth="1"/>
    <col min="259" max="259" width="0.85546875" style="1428" customWidth="1"/>
    <col min="260" max="260" width="9.5703125" style="1428" customWidth="1"/>
    <col min="261" max="261" width="42.85546875" style="1428" customWidth="1"/>
    <col min="262" max="262" width="14.140625" style="1428" bestFit="1" customWidth="1"/>
    <col min="263" max="263" width="14" style="1428" bestFit="1" customWidth="1"/>
    <col min="264" max="264" width="11.5703125" style="1428" customWidth="1"/>
    <col min="265" max="265" width="12.7109375" style="1428" customWidth="1"/>
    <col min="266" max="266" width="13.5703125" style="1428" customWidth="1"/>
    <col min="267" max="267" width="12.5703125" style="1428" bestFit="1" customWidth="1"/>
    <col min="268" max="268" width="15.42578125" style="1428" customWidth="1"/>
    <col min="269" max="269" width="13.42578125" style="1428" customWidth="1"/>
    <col min="270" max="512" width="9.140625" style="1428"/>
    <col min="513" max="514" width="0.140625" style="1428" customWidth="1"/>
    <col min="515" max="515" width="0.85546875" style="1428" customWidth="1"/>
    <col min="516" max="516" width="9.5703125" style="1428" customWidth="1"/>
    <col min="517" max="517" width="42.85546875" style="1428" customWidth="1"/>
    <col min="518" max="518" width="14.140625" style="1428" bestFit="1" customWidth="1"/>
    <col min="519" max="519" width="14" style="1428" bestFit="1" customWidth="1"/>
    <col min="520" max="520" width="11.5703125" style="1428" customWidth="1"/>
    <col min="521" max="521" width="12.7109375" style="1428" customWidth="1"/>
    <col min="522" max="522" width="13.5703125" style="1428" customWidth="1"/>
    <col min="523" max="523" width="12.5703125" style="1428" bestFit="1" customWidth="1"/>
    <col min="524" max="524" width="15.42578125" style="1428" customWidth="1"/>
    <col min="525" max="525" width="13.42578125" style="1428" customWidth="1"/>
    <col min="526" max="768" width="9.140625" style="1428"/>
    <col min="769" max="770" width="0.140625" style="1428" customWidth="1"/>
    <col min="771" max="771" width="0.85546875" style="1428" customWidth="1"/>
    <col min="772" max="772" width="9.5703125" style="1428" customWidth="1"/>
    <col min="773" max="773" width="42.85546875" style="1428" customWidth="1"/>
    <col min="774" max="774" width="14.140625" style="1428" bestFit="1" customWidth="1"/>
    <col min="775" max="775" width="14" style="1428" bestFit="1" customWidth="1"/>
    <col min="776" max="776" width="11.5703125" style="1428" customWidth="1"/>
    <col min="777" max="777" width="12.7109375" style="1428" customWidth="1"/>
    <col min="778" max="778" width="13.5703125" style="1428" customWidth="1"/>
    <col min="779" max="779" width="12.5703125" style="1428" bestFit="1" customWidth="1"/>
    <col min="780" max="780" width="15.42578125" style="1428" customWidth="1"/>
    <col min="781" max="781" width="13.42578125" style="1428" customWidth="1"/>
    <col min="782" max="1024" width="9.140625" style="1428"/>
    <col min="1025" max="1026" width="0.140625" style="1428" customWidth="1"/>
    <col min="1027" max="1027" width="0.85546875" style="1428" customWidth="1"/>
    <col min="1028" max="1028" width="9.5703125" style="1428" customWidth="1"/>
    <col min="1029" max="1029" width="42.85546875" style="1428" customWidth="1"/>
    <col min="1030" max="1030" width="14.140625" style="1428" bestFit="1" customWidth="1"/>
    <col min="1031" max="1031" width="14" style="1428" bestFit="1" customWidth="1"/>
    <col min="1032" max="1032" width="11.5703125" style="1428" customWidth="1"/>
    <col min="1033" max="1033" width="12.7109375" style="1428" customWidth="1"/>
    <col min="1034" max="1034" width="13.5703125" style="1428" customWidth="1"/>
    <col min="1035" max="1035" width="12.5703125" style="1428" bestFit="1" customWidth="1"/>
    <col min="1036" max="1036" width="15.42578125" style="1428" customWidth="1"/>
    <col min="1037" max="1037" width="13.42578125" style="1428" customWidth="1"/>
    <col min="1038" max="1280" width="9.140625" style="1428"/>
    <col min="1281" max="1282" width="0.140625" style="1428" customWidth="1"/>
    <col min="1283" max="1283" width="0.85546875" style="1428" customWidth="1"/>
    <col min="1284" max="1284" width="9.5703125" style="1428" customWidth="1"/>
    <col min="1285" max="1285" width="42.85546875" style="1428" customWidth="1"/>
    <col min="1286" max="1286" width="14.140625" style="1428" bestFit="1" customWidth="1"/>
    <col min="1287" max="1287" width="14" style="1428" bestFit="1" customWidth="1"/>
    <col min="1288" max="1288" width="11.5703125" style="1428" customWidth="1"/>
    <col min="1289" max="1289" width="12.7109375" style="1428" customWidth="1"/>
    <col min="1290" max="1290" width="13.5703125" style="1428" customWidth="1"/>
    <col min="1291" max="1291" width="12.5703125" style="1428" bestFit="1" customWidth="1"/>
    <col min="1292" max="1292" width="15.42578125" style="1428" customWidth="1"/>
    <col min="1293" max="1293" width="13.42578125" style="1428" customWidth="1"/>
    <col min="1294" max="1536" width="9.140625" style="1428"/>
    <col min="1537" max="1538" width="0.140625" style="1428" customWidth="1"/>
    <col min="1539" max="1539" width="0.85546875" style="1428" customWidth="1"/>
    <col min="1540" max="1540" width="9.5703125" style="1428" customWidth="1"/>
    <col min="1541" max="1541" width="42.85546875" style="1428" customWidth="1"/>
    <col min="1542" max="1542" width="14.140625" style="1428" bestFit="1" customWidth="1"/>
    <col min="1543" max="1543" width="14" style="1428" bestFit="1" customWidth="1"/>
    <col min="1544" max="1544" width="11.5703125" style="1428" customWidth="1"/>
    <col min="1545" max="1545" width="12.7109375" style="1428" customWidth="1"/>
    <col min="1546" max="1546" width="13.5703125" style="1428" customWidth="1"/>
    <col min="1547" max="1547" width="12.5703125" style="1428" bestFit="1" customWidth="1"/>
    <col min="1548" max="1548" width="15.42578125" style="1428" customWidth="1"/>
    <col min="1549" max="1549" width="13.42578125" style="1428" customWidth="1"/>
    <col min="1550" max="1792" width="9.140625" style="1428"/>
    <col min="1793" max="1794" width="0.140625" style="1428" customWidth="1"/>
    <col min="1795" max="1795" width="0.85546875" style="1428" customWidth="1"/>
    <col min="1796" max="1796" width="9.5703125" style="1428" customWidth="1"/>
    <col min="1797" max="1797" width="42.85546875" style="1428" customWidth="1"/>
    <col min="1798" max="1798" width="14.140625" style="1428" bestFit="1" customWidth="1"/>
    <col min="1799" max="1799" width="14" style="1428" bestFit="1" customWidth="1"/>
    <col min="1800" max="1800" width="11.5703125" style="1428" customWidth="1"/>
    <col min="1801" max="1801" width="12.7109375" style="1428" customWidth="1"/>
    <col min="1802" max="1802" width="13.5703125" style="1428" customWidth="1"/>
    <col min="1803" max="1803" width="12.5703125" style="1428" bestFit="1" customWidth="1"/>
    <col min="1804" max="1804" width="15.42578125" style="1428" customWidth="1"/>
    <col min="1805" max="1805" width="13.42578125" style="1428" customWidth="1"/>
    <col min="1806" max="2048" width="9.140625" style="1428"/>
    <col min="2049" max="2050" width="0.140625" style="1428" customWidth="1"/>
    <col min="2051" max="2051" width="0.85546875" style="1428" customWidth="1"/>
    <col min="2052" max="2052" width="9.5703125" style="1428" customWidth="1"/>
    <col min="2053" max="2053" width="42.85546875" style="1428" customWidth="1"/>
    <col min="2054" max="2054" width="14.140625" style="1428" bestFit="1" customWidth="1"/>
    <col min="2055" max="2055" width="14" style="1428" bestFit="1" customWidth="1"/>
    <col min="2056" max="2056" width="11.5703125" style="1428" customWidth="1"/>
    <col min="2057" max="2057" width="12.7109375" style="1428" customWidth="1"/>
    <col min="2058" max="2058" width="13.5703125" style="1428" customWidth="1"/>
    <col min="2059" max="2059" width="12.5703125" style="1428" bestFit="1" customWidth="1"/>
    <col min="2060" max="2060" width="15.42578125" style="1428" customWidth="1"/>
    <col min="2061" max="2061" width="13.42578125" style="1428" customWidth="1"/>
    <col min="2062" max="2304" width="9.140625" style="1428"/>
    <col min="2305" max="2306" width="0.140625" style="1428" customWidth="1"/>
    <col min="2307" max="2307" width="0.85546875" style="1428" customWidth="1"/>
    <col min="2308" max="2308" width="9.5703125" style="1428" customWidth="1"/>
    <col min="2309" max="2309" width="42.85546875" style="1428" customWidth="1"/>
    <col min="2310" max="2310" width="14.140625" style="1428" bestFit="1" customWidth="1"/>
    <col min="2311" max="2311" width="14" style="1428" bestFit="1" customWidth="1"/>
    <col min="2312" max="2312" width="11.5703125" style="1428" customWidth="1"/>
    <col min="2313" max="2313" width="12.7109375" style="1428" customWidth="1"/>
    <col min="2314" max="2314" width="13.5703125" style="1428" customWidth="1"/>
    <col min="2315" max="2315" width="12.5703125" style="1428" bestFit="1" customWidth="1"/>
    <col min="2316" max="2316" width="15.42578125" style="1428" customWidth="1"/>
    <col min="2317" max="2317" width="13.42578125" style="1428" customWidth="1"/>
    <col min="2318" max="2560" width="9.140625" style="1428"/>
    <col min="2561" max="2562" width="0.140625" style="1428" customWidth="1"/>
    <col min="2563" max="2563" width="0.85546875" style="1428" customWidth="1"/>
    <col min="2564" max="2564" width="9.5703125" style="1428" customWidth="1"/>
    <col min="2565" max="2565" width="42.85546875" style="1428" customWidth="1"/>
    <col min="2566" max="2566" width="14.140625" style="1428" bestFit="1" customWidth="1"/>
    <col min="2567" max="2567" width="14" style="1428" bestFit="1" customWidth="1"/>
    <col min="2568" max="2568" width="11.5703125" style="1428" customWidth="1"/>
    <col min="2569" max="2569" width="12.7109375" style="1428" customWidth="1"/>
    <col min="2570" max="2570" width="13.5703125" style="1428" customWidth="1"/>
    <col min="2571" max="2571" width="12.5703125" style="1428" bestFit="1" customWidth="1"/>
    <col min="2572" max="2572" width="15.42578125" style="1428" customWidth="1"/>
    <col min="2573" max="2573" width="13.42578125" style="1428" customWidth="1"/>
    <col min="2574" max="2816" width="9.140625" style="1428"/>
    <col min="2817" max="2818" width="0.140625" style="1428" customWidth="1"/>
    <col min="2819" max="2819" width="0.85546875" style="1428" customWidth="1"/>
    <col min="2820" max="2820" width="9.5703125" style="1428" customWidth="1"/>
    <col min="2821" max="2821" width="42.85546875" style="1428" customWidth="1"/>
    <col min="2822" max="2822" width="14.140625" style="1428" bestFit="1" customWidth="1"/>
    <col min="2823" max="2823" width="14" style="1428" bestFit="1" customWidth="1"/>
    <col min="2824" max="2824" width="11.5703125" style="1428" customWidth="1"/>
    <col min="2825" max="2825" width="12.7109375" style="1428" customWidth="1"/>
    <col min="2826" max="2826" width="13.5703125" style="1428" customWidth="1"/>
    <col min="2827" max="2827" width="12.5703125" style="1428" bestFit="1" customWidth="1"/>
    <col min="2828" max="2828" width="15.42578125" style="1428" customWidth="1"/>
    <col min="2829" max="2829" width="13.42578125" style="1428" customWidth="1"/>
    <col min="2830" max="3072" width="9.140625" style="1428"/>
    <col min="3073" max="3074" width="0.140625" style="1428" customWidth="1"/>
    <col min="3075" max="3075" width="0.85546875" style="1428" customWidth="1"/>
    <col min="3076" max="3076" width="9.5703125" style="1428" customWidth="1"/>
    <col min="3077" max="3077" width="42.85546875" style="1428" customWidth="1"/>
    <col min="3078" max="3078" width="14.140625" style="1428" bestFit="1" customWidth="1"/>
    <col min="3079" max="3079" width="14" style="1428" bestFit="1" customWidth="1"/>
    <col min="3080" max="3080" width="11.5703125" style="1428" customWidth="1"/>
    <col min="3081" max="3081" width="12.7109375" style="1428" customWidth="1"/>
    <col min="3082" max="3082" width="13.5703125" style="1428" customWidth="1"/>
    <col min="3083" max="3083" width="12.5703125" style="1428" bestFit="1" customWidth="1"/>
    <col min="3084" max="3084" width="15.42578125" style="1428" customWidth="1"/>
    <col min="3085" max="3085" width="13.42578125" style="1428" customWidth="1"/>
    <col min="3086" max="3328" width="9.140625" style="1428"/>
    <col min="3329" max="3330" width="0.140625" style="1428" customWidth="1"/>
    <col min="3331" max="3331" width="0.85546875" style="1428" customWidth="1"/>
    <col min="3332" max="3332" width="9.5703125" style="1428" customWidth="1"/>
    <col min="3333" max="3333" width="42.85546875" style="1428" customWidth="1"/>
    <col min="3334" max="3334" width="14.140625" style="1428" bestFit="1" customWidth="1"/>
    <col min="3335" max="3335" width="14" style="1428" bestFit="1" customWidth="1"/>
    <col min="3336" max="3336" width="11.5703125" style="1428" customWidth="1"/>
    <col min="3337" max="3337" width="12.7109375" style="1428" customWidth="1"/>
    <col min="3338" max="3338" width="13.5703125" style="1428" customWidth="1"/>
    <col min="3339" max="3339" width="12.5703125" style="1428" bestFit="1" customWidth="1"/>
    <col min="3340" max="3340" width="15.42578125" style="1428" customWidth="1"/>
    <col min="3341" max="3341" width="13.42578125" style="1428" customWidth="1"/>
    <col min="3342" max="3584" width="9.140625" style="1428"/>
    <col min="3585" max="3586" width="0.140625" style="1428" customWidth="1"/>
    <col min="3587" max="3587" width="0.85546875" style="1428" customWidth="1"/>
    <col min="3588" max="3588" width="9.5703125" style="1428" customWidth="1"/>
    <col min="3589" max="3589" width="42.85546875" style="1428" customWidth="1"/>
    <col min="3590" max="3590" width="14.140625" style="1428" bestFit="1" customWidth="1"/>
    <col min="3591" max="3591" width="14" style="1428" bestFit="1" customWidth="1"/>
    <col min="3592" max="3592" width="11.5703125" style="1428" customWidth="1"/>
    <col min="3593" max="3593" width="12.7109375" style="1428" customWidth="1"/>
    <col min="3594" max="3594" width="13.5703125" style="1428" customWidth="1"/>
    <col min="3595" max="3595" width="12.5703125" style="1428" bestFit="1" customWidth="1"/>
    <col min="3596" max="3596" width="15.42578125" style="1428" customWidth="1"/>
    <col min="3597" max="3597" width="13.42578125" style="1428" customWidth="1"/>
    <col min="3598" max="3840" width="9.140625" style="1428"/>
    <col min="3841" max="3842" width="0.140625" style="1428" customWidth="1"/>
    <col min="3843" max="3843" width="0.85546875" style="1428" customWidth="1"/>
    <col min="3844" max="3844" width="9.5703125" style="1428" customWidth="1"/>
    <col min="3845" max="3845" width="42.85546875" style="1428" customWidth="1"/>
    <col min="3846" max="3846" width="14.140625" style="1428" bestFit="1" customWidth="1"/>
    <col min="3847" max="3847" width="14" style="1428" bestFit="1" customWidth="1"/>
    <col min="3848" max="3848" width="11.5703125" style="1428" customWidth="1"/>
    <col min="3849" max="3849" width="12.7109375" style="1428" customWidth="1"/>
    <col min="3850" max="3850" width="13.5703125" style="1428" customWidth="1"/>
    <col min="3851" max="3851" width="12.5703125" style="1428" bestFit="1" customWidth="1"/>
    <col min="3852" max="3852" width="15.42578125" style="1428" customWidth="1"/>
    <col min="3853" max="3853" width="13.42578125" style="1428" customWidth="1"/>
    <col min="3854" max="4096" width="9.140625" style="1428"/>
    <col min="4097" max="4098" width="0.140625" style="1428" customWidth="1"/>
    <col min="4099" max="4099" width="0.85546875" style="1428" customWidth="1"/>
    <col min="4100" max="4100" width="9.5703125" style="1428" customWidth="1"/>
    <col min="4101" max="4101" width="42.85546875" style="1428" customWidth="1"/>
    <col min="4102" max="4102" width="14.140625" style="1428" bestFit="1" customWidth="1"/>
    <col min="4103" max="4103" width="14" style="1428" bestFit="1" customWidth="1"/>
    <col min="4104" max="4104" width="11.5703125" style="1428" customWidth="1"/>
    <col min="4105" max="4105" width="12.7109375" style="1428" customWidth="1"/>
    <col min="4106" max="4106" width="13.5703125" style="1428" customWidth="1"/>
    <col min="4107" max="4107" width="12.5703125" style="1428" bestFit="1" customWidth="1"/>
    <col min="4108" max="4108" width="15.42578125" style="1428" customWidth="1"/>
    <col min="4109" max="4109" width="13.42578125" style="1428" customWidth="1"/>
    <col min="4110" max="4352" width="9.140625" style="1428"/>
    <col min="4353" max="4354" width="0.140625" style="1428" customWidth="1"/>
    <col min="4355" max="4355" width="0.85546875" style="1428" customWidth="1"/>
    <col min="4356" max="4356" width="9.5703125" style="1428" customWidth="1"/>
    <col min="4357" max="4357" width="42.85546875" style="1428" customWidth="1"/>
    <col min="4358" max="4358" width="14.140625" style="1428" bestFit="1" customWidth="1"/>
    <col min="4359" max="4359" width="14" style="1428" bestFit="1" customWidth="1"/>
    <col min="4360" max="4360" width="11.5703125" style="1428" customWidth="1"/>
    <col min="4361" max="4361" width="12.7109375" style="1428" customWidth="1"/>
    <col min="4362" max="4362" width="13.5703125" style="1428" customWidth="1"/>
    <col min="4363" max="4363" width="12.5703125" style="1428" bestFit="1" customWidth="1"/>
    <col min="4364" max="4364" width="15.42578125" style="1428" customWidth="1"/>
    <col min="4365" max="4365" width="13.42578125" style="1428" customWidth="1"/>
    <col min="4366" max="4608" width="9.140625" style="1428"/>
    <col min="4609" max="4610" width="0.140625" style="1428" customWidth="1"/>
    <col min="4611" max="4611" width="0.85546875" style="1428" customWidth="1"/>
    <col min="4612" max="4612" width="9.5703125" style="1428" customWidth="1"/>
    <col min="4613" max="4613" width="42.85546875" style="1428" customWidth="1"/>
    <col min="4614" max="4614" width="14.140625" style="1428" bestFit="1" customWidth="1"/>
    <col min="4615" max="4615" width="14" style="1428" bestFit="1" customWidth="1"/>
    <col min="4616" max="4616" width="11.5703125" style="1428" customWidth="1"/>
    <col min="4617" max="4617" width="12.7109375" style="1428" customWidth="1"/>
    <col min="4618" max="4618" width="13.5703125" style="1428" customWidth="1"/>
    <col min="4619" max="4619" width="12.5703125" style="1428" bestFit="1" customWidth="1"/>
    <col min="4620" max="4620" width="15.42578125" style="1428" customWidth="1"/>
    <col min="4621" max="4621" width="13.42578125" style="1428" customWidth="1"/>
    <col min="4622" max="4864" width="9.140625" style="1428"/>
    <col min="4865" max="4866" width="0.140625" style="1428" customWidth="1"/>
    <col min="4867" max="4867" width="0.85546875" style="1428" customWidth="1"/>
    <col min="4868" max="4868" width="9.5703125" style="1428" customWidth="1"/>
    <col min="4869" max="4869" width="42.85546875" style="1428" customWidth="1"/>
    <col min="4870" max="4870" width="14.140625" style="1428" bestFit="1" customWidth="1"/>
    <col min="4871" max="4871" width="14" style="1428" bestFit="1" customWidth="1"/>
    <col min="4872" max="4872" width="11.5703125" style="1428" customWidth="1"/>
    <col min="4873" max="4873" width="12.7109375" style="1428" customWidth="1"/>
    <col min="4874" max="4874" width="13.5703125" style="1428" customWidth="1"/>
    <col min="4875" max="4875" width="12.5703125" style="1428" bestFit="1" customWidth="1"/>
    <col min="4876" max="4876" width="15.42578125" style="1428" customWidth="1"/>
    <col min="4877" max="4877" width="13.42578125" style="1428" customWidth="1"/>
    <col min="4878" max="5120" width="9.140625" style="1428"/>
    <col min="5121" max="5122" width="0.140625" style="1428" customWidth="1"/>
    <col min="5123" max="5123" width="0.85546875" style="1428" customWidth="1"/>
    <col min="5124" max="5124" width="9.5703125" style="1428" customWidth="1"/>
    <col min="5125" max="5125" width="42.85546875" style="1428" customWidth="1"/>
    <col min="5126" max="5126" width="14.140625" style="1428" bestFit="1" customWidth="1"/>
    <col min="5127" max="5127" width="14" style="1428" bestFit="1" customWidth="1"/>
    <col min="5128" max="5128" width="11.5703125" style="1428" customWidth="1"/>
    <col min="5129" max="5129" width="12.7109375" style="1428" customWidth="1"/>
    <col min="5130" max="5130" width="13.5703125" style="1428" customWidth="1"/>
    <col min="5131" max="5131" width="12.5703125" style="1428" bestFit="1" customWidth="1"/>
    <col min="5132" max="5132" width="15.42578125" style="1428" customWidth="1"/>
    <col min="5133" max="5133" width="13.42578125" style="1428" customWidth="1"/>
    <col min="5134" max="5376" width="9.140625" style="1428"/>
    <col min="5377" max="5378" width="0.140625" style="1428" customWidth="1"/>
    <col min="5379" max="5379" width="0.85546875" style="1428" customWidth="1"/>
    <col min="5380" max="5380" width="9.5703125" style="1428" customWidth="1"/>
    <col min="5381" max="5381" width="42.85546875" style="1428" customWidth="1"/>
    <col min="5382" max="5382" width="14.140625" style="1428" bestFit="1" customWidth="1"/>
    <col min="5383" max="5383" width="14" style="1428" bestFit="1" customWidth="1"/>
    <col min="5384" max="5384" width="11.5703125" style="1428" customWidth="1"/>
    <col min="5385" max="5385" width="12.7109375" style="1428" customWidth="1"/>
    <col min="5386" max="5386" width="13.5703125" style="1428" customWidth="1"/>
    <col min="5387" max="5387" width="12.5703125" style="1428" bestFit="1" customWidth="1"/>
    <col min="5388" max="5388" width="15.42578125" style="1428" customWidth="1"/>
    <col min="5389" max="5389" width="13.42578125" style="1428" customWidth="1"/>
    <col min="5390" max="5632" width="9.140625" style="1428"/>
    <col min="5633" max="5634" width="0.140625" style="1428" customWidth="1"/>
    <col min="5635" max="5635" width="0.85546875" style="1428" customWidth="1"/>
    <col min="5636" max="5636" width="9.5703125" style="1428" customWidth="1"/>
    <col min="5637" max="5637" width="42.85546875" style="1428" customWidth="1"/>
    <col min="5638" max="5638" width="14.140625" style="1428" bestFit="1" customWidth="1"/>
    <col min="5639" max="5639" width="14" style="1428" bestFit="1" customWidth="1"/>
    <col min="5640" max="5640" width="11.5703125" style="1428" customWidth="1"/>
    <col min="5641" max="5641" width="12.7109375" style="1428" customWidth="1"/>
    <col min="5642" max="5642" width="13.5703125" style="1428" customWidth="1"/>
    <col min="5643" max="5643" width="12.5703125" style="1428" bestFit="1" customWidth="1"/>
    <col min="5644" max="5644" width="15.42578125" style="1428" customWidth="1"/>
    <col min="5645" max="5645" width="13.42578125" style="1428" customWidth="1"/>
    <col min="5646" max="5888" width="9.140625" style="1428"/>
    <col min="5889" max="5890" width="0.140625" style="1428" customWidth="1"/>
    <col min="5891" max="5891" width="0.85546875" style="1428" customWidth="1"/>
    <col min="5892" max="5892" width="9.5703125" style="1428" customWidth="1"/>
    <col min="5893" max="5893" width="42.85546875" style="1428" customWidth="1"/>
    <col min="5894" max="5894" width="14.140625" style="1428" bestFit="1" customWidth="1"/>
    <col min="5895" max="5895" width="14" style="1428" bestFit="1" customWidth="1"/>
    <col min="5896" max="5896" width="11.5703125" style="1428" customWidth="1"/>
    <col min="5897" max="5897" width="12.7109375" style="1428" customWidth="1"/>
    <col min="5898" max="5898" width="13.5703125" style="1428" customWidth="1"/>
    <col min="5899" max="5899" width="12.5703125" style="1428" bestFit="1" customWidth="1"/>
    <col min="5900" max="5900" width="15.42578125" style="1428" customWidth="1"/>
    <col min="5901" max="5901" width="13.42578125" style="1428" customWidth="1"/>
    <col min="5902" max="6144" width="9.140625" style="1428"/>
    <col min="6145" max="6146" width="0.140625" style="1428" customWidth="1"/>
    <col min="6147" max="6147" width="0.85546875" style="1428" customWidth="1"/>
    <col min="6148" max="6148" width="9.5703125" style="1428" customWidth="1"/>
    <col min="6149" max="6149" width="42.85546875" style="1428" customWidth="1"/>
    <col min="6150" max="6150" width="14.140625" style="1428" bestFit="1" customWidth="1"/>
    <col min="6151" max="6151" width="14" style="1428" bestFit="1" customWidth="1"/>
    <col min="6152" max="6152" width="11.5703125" style="1428" customWidth="1"/>
    <col min="6153" max="6153" width="12.7109375" style="1428" customWidth="1"/>
    <col min="6154" max="6154" width="13.5703125" style="1428" customWidth="1"/>
    <col min="6155" max="6155" width="12.5703125" style="1428" bestFit="1" customWidth="1"/>
    <col min="6156" max="6156" width="15.42578125" style="1428" customWidth="1"/>
    <col min="6157" max="6157" width="13.42578125" style="1428" customWidth="1"/>
    <col min="6158" max="6400" width="9.140625" style="1428"/>
    <col min="6401" max="6402" width="0.140625" style="1428" customWidth="1"/>
    <col min="6403" max="6403" width="0.85546875" style="1428" customWidth="1"/>
    <col min="6404" max="6404" width="9.5703125" style="1428" customWidth="1"/>
    <col min="6405" max="6405" width="42.85546875" style="1428" customWidth="1"/>
    <col min="6406" max="6406" width="14.140625" style="1428" bestFit="1" customWidth="1"/>
    <col min="6407" max="6407" width="14" style="1428" bestFit="1" customWidth="1"/>
    <col min="6408" max="6408" width="11.5703125" style="1428" customWidth="1"/>
    <col min="6409" max="6409" width="12.7109375" style="1428" customWidth="1"/>
    <col min="6410" max="6410" width="13.5703125" style="1428" customWidth="1"/>
    <col min="6411" max="6411" width="12.5703125" style="1428" bestFit="1" customWidth="1"/>
    <col min="6412" max="6412" width="15.42578125" style="1428" customWidth="1"/>
    <col min="6413" max="6413" width="13.42578125" style="1428" customWidth="1"/>
    <col min="6414" max="6656" width="9.140625" style="1428"/>
    <col min="6657" max="6658" width="0.140625" style="1428" customWidth="1"/>
    <col min="6659" max="6659" width="0.85546875" style="1428" customWidth="1"/>
    <col min="6660" max="6660" width="9.5703125" style="1428" customWidth="1"/>
    <col min="6661" max="6661" width="42.85546875" style="1428" customWidth="1"/>
    <col min="6662" max="6662" width="14.140625" style="1428" bestFit="1" customWidth="1"/>
    <col min="6663" max="6663" width="14" style="1428" bestFit="1" customWidth="1"/>
    <col min="6664" max="6664" width="11.5703125" style="1428" customWidth="1"/>
    <col min="6665" max="6665" width="12.7109375" style="1428" customWidth="1"/>
    <col min="6666" max="6666" width="13.5703125" style="1428" customWidth="1"/>
    <col min="6667" max="6667" width="12.5703125" style="1428" bestFit="1" customWidth="1"/>
    <col min="6668" max="6668" width="15.42578125" style="1428" customWidth="1"/>
    <col min="6669" max="6669" width="13.42578125" style="1428" customWidth="1"/>
    <col min="6670" max="6912" width="9.140625" style="1428"/>
    <col min="6913" max="6914" width="0.140625" style="1428" customWidth="1"/>
    <col min="6915" max="6915" width="0.85546875" style="1428" customWidth="1"/>
    <col min="6916" max="6916" width="9.5703125" style="1428" customWidth="1"/>
    <col min="6917" max="6917" width="42.85546875" style="1428" customWidth="1"/>
    <col min="6918" max="6918" width="14.140625" style="1428" bestFit="1" customWidth="1"/>
    <col min="6919" max="6919" width="14" style="1428" bestFit="1" customWidth="1"/>
    <col min="6920" max="6920" width="11.5703125" style="1428" customWidth="1"/>
    <col min="6921" max="6921" width="12.7109375" style="1428" customWidth="1"/>
    <col min="6922" max="6922" width="13.5703125" style="1428" customWidth="1"/>
    <col min="6923" max="6923" width="12.5703125" style="1428" bestFit="1" customWidth="1"/>
    <col min="6924" max="6924" width="15.42578125" style="1428" customWidth="1"/>
    <col min="6925" max="6925" width="13.42578125" style="1428" customWidth="1"/>
    <col min="6926" max="7168" width="9.140625" style="1428"/>
    <col min="7169" max="7170" width="0.140625" style="1428" customWidth="1"/>
    <col min="7171" max="7171" width="0.85546875" style="1428" customWidth="1"/>
    <col min="7172" max="7172" width="9.5703125" style="1428" customWidth="1"/>
    <col min="7173" max="7173" width="42.85546875" style="1428" customWidth="1"/>
    <col min="7174" max="7174" width="14.140625" style="1428" bestFit="1" customWidth="1"/>
    <col min="7175" max="7175" width="14" style="1428" bestFit="1" customWidth="1"/>
    <col min="7176" max="7176" width="11.5703125" style="1428" customWidth="1"/>
    <col min="7177" max="7177" width="12.7109375" style="1428" customWidth="1"/>
    <col min="7178" max="7178" width="13.5703125" style="1428" customWidth="1"/>
    <col min="7179" max="7179" width="12.5703125" style="1428" bestFit="1" customWidth="1"/>
    <col min="7180" max="7180" width="15.42578125" style="1428" customWidth="1"/>
    <col min="7181" max="7181" width="13.42578125" style="1428" customWidth="1"/>
    <col min="7182" max="7424" width="9.140625" style="1428"/>
    <col min="7425" max="7426" width="0.140625" style="1428" customWidth="1"/>
    <col min="7427" max="7427" width="0.85546875" style="1428" customWidth="1"/>
    <col min="7428" max="7428" width="9.5703125" style="1428" customWidth="1"/>
    <col min="7429" max="7429" width="42.85546875" style="1428" customWidth="1"/>
    <col min="7430" max="7430" width="14.140625" style="1428" bestFit="1" customWidth="1"/>
    <col min="7431" max="7431" width="14" style="1428" bestFit="1" customWidth="1"/>
    <col min="7432" max="7432" width="11.5703125" style="1428" customWidth="1"/>
    <col min="7433" max="7433" width="12.7109375" style="1428" customWidth="1"/>
    <col min="7434" max="7434" width="13.5703125" style="1428" customWidth="1"/>
    <col min="7435" max="7435" width="12.5703125" style="1428" bestFit="1" customWidth="1"/>
    <col min="7436" max="7436" width="15.42578125" style="1428" customWidth="1"/>
    <col min="7437" max="7437" width="13.42578125" style="1428" customWidth="1"/>
    <col min="7438" max="7680" width="9.140625" style="1428"/>
    <col min="7681" max="7682" width="0.140625" style="1428" customWidth="1"/>
    <col min="7683" max="7683" width="0.85546875" style="1428" customWidth="1"/>
    <col min="7684" max="7684" width="9.5703125" style="1428" customWidth="1"/>
    <col min="7685" max="7685" width="42.85546875" style="1428" customWidth="1"/>
    <col min="7686" max="7686" width="14.140625" style="1428" bestFit="1" customWidth="1"/>
    <col min="7687" max="7687" width="14" style="1428" bestFit="1" customWidth="1"/>
    <col min="7688" max="7688" width="11.5703125" style="1428" customWidth="1"/>
    <col min="7689" max="7689" width="12.7109375" style="1428" customWidth="1"/>
    <col min="7690" max="7690" width="13.5703125" style="1428" customWidth="1"/>
    <col min="7691" max="7691" width="12.5703125" style="1428" bestFit="1" customWidth="1"/>
    <col min="7692" max="7692" width="15.42578125" style="1428" customWidth="1"/>
    <col min="7693" max="7693" width="13.42578125" style="1428" customWidth="1"/>
    <col min="7694" max="7936" width="9.140625" style="1428"/>
    <col min="7937" max="7938" width="0.140625" style="1428" customWidth="1"/>
    <col min="7939" max="7939" width="0.85546875" style="1428" customWidth="1"/>
    <col min="7940" max="7940" width="9.5703125" style="1428" customWidth="1"/>
    <col min="7941" max="7941" width="42.85546875" style="1428" customWidth="1"/>
    <col min="7942" max="7942" width="14.140625" style="1428" bestFit="1" customWidth="1"/>
    <col min="7943" max="7943" width="14" style="1428" bestFit="1" customWidth="1"/>
    <col min="7944" max="7944" width="11.5703125" style="1428" customWidth="1"/>
    <col min="7945" max="7945" width="12.7109375" style="1428" customWidth="1"/>
    <col min="7946" max="7946" width="13.5703125" style="1428" customWidth="1"/>
    <col min="7947" max="7947" width="12.5703125" style="1428" bestFit="1" customWidth="1"/>
    <col min="7948" max="7948" width="15.42578125" style="1428" customWidth="1"/>
    <col min="7949" max="7949" width="13.42578125" style="1428" customWidth="1"/>
    <col min="7950" max="8192" width="9.140625" style="1428"/>
    <col min="8193" max="8194" width="0.140625" style="1428" customWidth="1"/>
    <col min="8195" max="8195" width="0.85546875" style="1428" customWidth="1"/>
    <col min="8196" max="8196" width="9.5703125" style="1428" customWidth="1"/>
    <col min="8197" max="8197" width="42.85546875" style="1428" customWidth="1"/>
    <col min="8198" max="8198" width="14.140625" style="1428" bestFit="1" customWidth="1"/>
    <col min="8199" max="8199" width="14" style="1428" bestFit="1" customWidth="1"/>
    <col min="8200" max="8200" width="11.5703125" style="1428" customWidth="1"/>
    <col min="8201" max="8201" width="12.7109375" style="1428" customWidth="1"/>
    <col min="8202" max="8202" width="13.5703125" style="1428" customWidth="1"/>
    <col min="8203" max="8203" width="12.5703125" style="1428" bestFit="1" customWidth="1"/>
    <col min="8204" max="8204" width="15.42578125" style="1428" customWidth="1"/>
    <col min="8205" max="8205" width="13.42578125" style="1428" customWidth="1"/>
    <col min="8206" max="8448" width="9.140625" style="1428"/>
    <col min="8449" max="8450" width="0.140625" style="1428" customWidth="1"/>
    <col min="8451" max="8451" width="0.85546875" style="1428" customWidth="1"/>
    <col min="8452" max="8452" width="9.5703125" style="1428" customWidth="1"/>
    <col min="8453" max="8453" width="42.85546875" style="1428" customWidth="1"/>
    <col min="8454" max="8454" width="14.140625" style="1428" bestFit="1" customWidth="1"/>
    <col min="8455" max="8455" width="14" style="1428" bestFit="1" customWidth="1"/>
    <col min="8456" max="8456" width="11.5703125" style="1428" customWidth="1"/>
    <col min="8457" max="8457" width="12.7109375" style="1428" customWidth="1"/>
    <col min="8458" max="8458" width="13.5703125" style="1428" customWidth="1"/>
    <col min="8459" max="8459" width="12.5703125" style="1428" bestFit="1" customWidth="1"/>
    <col min="8460" max="8460" width="15.42578125" style="1428" customWidth="1"/>
    <col min="8461" max="8461" width="13.42578125" style="1428" customWidth="1"/>
    <col min="8462" max="8704" width="9.140625" style="1428"/>
    <col min="8705" max="8706" width="0.140625" style="1428" customWidth="1"/>
    <col min="8707" max="8707" width="0.85546875" style="1428" customWidth="1"/>
    <col min="8708" max="8708" width="9.5703125" style="1428" customWidth="1"/>
    <col min="8709" max="8709" width="42.85546875" style="1428" customWidth="1"/>
    <col min="8710" max="8710" width="14.140625" style="1428" bestFit="1" customWidth="1"/>
    <col min="8711" max="8711" width="14" style="1428" bestFit="1" customWidth="1"/>
    <col min="8712" max="8712" width="11.5703125" style="1428" customWidth="1"/>
    <col min="8713" max="8713" width="12.7109375" style="1428" customWidth="1"/>
    <col min="8714" max="8714" width="13.5703125" style="1428" customWidth="1"/>
    <col min="8715" max="8715" width="12.5703125" style="1428" bestFit="1" customWidth="1"/>
    <col min="8716" max="8716" width="15.42578125" style="1428" customWidth="1"/>
    <col min="8717" max="8717" width="13.42578125" style="1428" customWidth="1"/>
    <col min="8718" max="8960" width="9.140625" style="1428"/>
    <col min="8961" max="8962" width="0.140625" style="1428" customWidth="1"/>
    <col min="8963" max="8963" width="0.85546875" style="1428" customWidth="1"/>
    <col min="8964" max="8964" width="9.5703125" style="1428" customWidth="1"/>
    <col min="8965" max="8965" width="42.85546875" style="1428" customWidth="1"/>
    <col min="8966" max="8966" width="14.140625" style="1428" bestFit="1" customWidth="1"/>
    <col min="8967" max="8967" width="14" style="1428" bestFit="1" customWidth="1"/>
    <col min="8968" max="8968" width="11.5703125" style="1428" customWidth="1"/>
    <col min="8969" max="8969" width="12.7109375" style="1428" customWidth="1"/>
    <col min="8970" max="8970" width="13.5703125" style="1428" customWidth="1"/>
    <col min="8971" max="8971" width="12.5703125" style="1428" bestFit="1" customWidth="1"/>
    <col min="8972" max="8972" width="15.42578125" style="1428" customWidth="1"/>
    <col min="8973" max="8973" width="13.42578125" style="1428" customWidth="1"/>
    <col min="8974" max="9216" width="9.140625" style="1428"/>
    <col min="9217" max="9218" width="0.140625" style="1428" customWidth="1"/>
    <col min="9219" max="9219" width="0.85546875" style="1428" customWidth="1"/>
    <col min="9220" max="9220" width="9.5703125" style="1428" customWidth="1"/>
    <col min="9221" max="9221" width="42.85546875" style="1428" customWidth="1"/>
    <col min="9222" max="9222" width="14.140625" style="1428" bestFit="1" customWidth="1"/>
    <col min="9223" max="9223" width="14" style="1428" bestFit="1" customWidth="1"/>
    <col min="9224" max="9224" width="11.5703125" style="1428" customWidth="1"/>
    <col min="9225" max="9225" width="12.7109375" style="1428" customWidth="1"/>
    <col min="9226" max="9226" width="13.5703125" style="1428" customWidth="1"/>
    <col min="9227" max="9227" width="12.5703125" style="1428" bestFit="1" customWidth="1"/>
    <col min="9228" max="9228" width="15.42578125" style="1428" customWidth="1"/>
    <col min="9229" max="9229" width="13.42578125" style="1428" customWidth="1"/>
    <col min="9230" max="9472" width="9.140625" style="1428"/>
    <col min="9473" max="9474" width="0.140625" style="1428" customWidth="1"/>
    <col min="9475" max="9475" width="0.85546875" style="1428" customWidth="1"/>
    <col min="9476" max="9476" width="9.5703125" style="1428" customWidth="1"/>
    <col min="9477" max="9477" width="42.85546875" style="1428" customWidth="1"/>
    <col min="9478" max="9478" width="14.140625" style="1428" bestFit="1" customWidth="1"/>
    <col min="9479" max="9479" width="14" style="1428" bestFit="1" customWidth="1"/>
    <col min="9480" max="9480" width="11.5703125" style="1428" customWidth="1"/>
    <col min="9481" max="9481" width="12.7109375" style="1428" customWidth="1"/>
    <col min="9482" max="9482" width="13.5703125" style="1428" customWidth="1"/>
    <col min="9483" max="9483" width="12.5703125" style="1428" bestFit="1" customWidth="1"/>
    <col min="9484" max="9484" width="15.42578125" style="1428" customWidth="1"/>
    <col min="9485" max="9485" width="13.42578125" style="1428" customWidth="1"/>
    <col min="9486" max="9728" width="9.140625" style="1428"/>
    <col min="9729" max="9730" width="0.140625" style="1428" customWidth="1"/>
    <col min="9731" max="9731" width="0.85546875" style="1428" customWidth="1"/>
    <col min="9732" max="9732" width="9.5703125" style="1428" customWidth="1"/>
    <col min="9733" max="9733" width="42.85546875" style="1428" customWidth="1"/>
    <col min="9734" max="9734" width="14.140625" style="1428" bestFit="1" customWidth="1"/>
    <col min="9735" max="9735" width="14" style="1428" bestFit="1" customWidth="1"/>
    <col min="9736" max="9736" width="11.5703125" style="1428" customWidth="1"/>
    <col min="9737" max="9737" width="12.7109375" style="1428" customWidth="1"/>
    <col min="9738" max="9738" width="13.5703125" style="1428" customWidth="1"/>
    <col min="9739" max="9739" width="12.5703125" style="1428" bestFit="1" customWidth="1"/>
    <col min="9740" max="9740" width="15.42578125" style="1428" customWidth="1"/>
    <col min="9741" max="9741" width="13.42578125" style="1428" customWidth="1"/>
    <col min="9742" max="9984" width="9.140625" style="1428"/>
    <col min="9985" max="9986" width="0.140625" style="1428" customWidth="1"/>
    <col min="9987" max="9987" width="0.85546875" style="1428" customWidth="1"/>
    <col min="9988" max="9988" width="9.5703125" style="1428" customWidth="1"/>
    <col min="9989" max="9989" width="42.85546875" style="1428" customWidth="1"/>
    <col min="9990" max="9990" width="14.140625" style="1428" bestFit="1" customWidth="1"/>
    <col min="9991" max="9991" width="14" style="1428" bestFit="1" customWidth="1"/>
    <col min="9992" max="9992" width="11.5703125" style="1428" customWidth="1"/>
    <col min="9993" max="9993" width="12.7109375" style="1428" customWidth="1"/>
    <col min="9994" max="9994" width="13.5703125" style="1428" customWidth="1"/>
    <col min="9995" max="9995" width="12.5703125" style="1428" bestFit="1" customWidth="1"/>
    <col min="9996" max="9996" width="15.42578125" style="1428" customWidth="1"/>
    <col min="9997" max="9997" width="13.42578125" style="1428" customWidth="1"/>
    <col min="9998" max="10240" width="9.140625" style="1428"/>
    <col min="10241" max="10242" width="0.140625" style="1428" customWidth="1"/>
    <col min="10243" max="10243" width="0.85546875" style="1428" customWidth="1"/>
    <col min="10244" max="10244" width="9.5703125" style="1428" customWidth="1"/>
    <col min="10245" max="10245" width="42.85546875" style="1428" customWidth="1"/>
    <col min="10246" max="10246" width="14.140625" style="1428" bestFit="1" customWidth="1"/>
    <col min="10247" max="10247" width="14" style="1428" bestFit="1" customWidth="1"/>
    <col min="10248" max="10248" width="11.5703125" style="1428" customWidth="1"/>
    <col min="10249" max="10249" width="12.7109375" style="1428" customWidth="1"/>
    <col min="10250" max="10250" width="13.5703125" style="1428" customWidth="1"/>
    <col min="10251" max="10251" width="12.5703125" style="1428" bestFit="1" customWidth="1"/>
    <col min="10252" max="10252" width="15.42578125" style="1428" customWidth="1"/>
    <col min="10253" max="10253" width="13.42578125" style="1428" customWidth="1"/>
    <col min="10254" max="10496" width="9.140625" style="1428"/>
    <col min="10497" max="10498" width="0.140625" style="1428" customWidth="1"/>
    <col min="10499" max="10499" width="0.85546875" style="1428" customWidth="1"/>
    <col min="10500" max="10500" width="9.5703125" style="1428" customWidth="1"/>
    <col min="10501" max="10501" width="42.85546875" style="1428" customWidth="1"/>
    <col min="10502" max="10502" width="14.140625" style="1428" bestFit="1" customWidth="1"/>
    <col min="10503" max="10503" width="14" style="1428" bestFit="1" customWidth="1"/>
    <col min="10504" max="10504" width="11.5703125" style="1428" customWidth="1"/>
    <col min="10505" max="10505" width="12.7109375" style="1428" customWidth="1"/>
    <col min="10506" max="10506" width="13.5703125" style="1428" customWidth="1"/>
    <col min="10507" max="10507" width="12.5703125" style="1428" bestFit="1" customWidth="1"/>
    <col min="10508" max="10508" width="15.42578125" style="1428" customWidth="1"/>
    <col min="10509" max="10509" width="13.42578125" style="1428" customWidth="1"/>
    <col min="10510" max="10752" width="9.140625" style="1428"/>
    <col min="10753" max="10754" width="0.140625" style="1428" customWidth="1"/>
    <col min="10755" max="10755" width="0.85546875" style="1428" customWidth="1"/>
    <col min="10756" max="10756" width="9.5703125" style="1428" customWidth="1"/>
    <col min="10757" max="10757" width="42.85546875" style="1428" customWidth="1"/>
    <col min="10758" max="10758" width="14.140625" style="1428" bestFit="1" customWidth="1"/>
    <col min="10759" max="10759" width="14" style="1428" bestFit="1" customWidth="1"/>
    <col min="10760" max="10760" width="11.5703125" style="1428" customWidth="1"/>
    <col min="10761" max="10761" width="12.7109375" style="1428" customWidth="1"/>
    <col min="10762" max="10762" width="13.5703125" style="1428" customWidth="1"/>
    <col min="10763" max="10763" width="12.5703125" style="1428" bestFit="1" customWidth="1"/>
    <col min="10764" max="10764" width="15.42578125" style="1428" customWidth="1"/>
    <col min="10765" max="10765" width="13.42578125" style="1428" customWidth="1"/>
    <col min="10766" max="11008" width="9.140625" style="1428"/>
    <col min="11009" max="11010" width="0.140625" style="1428" customWidth="1"/>
    <col min="11011" max="11011" width="0.85546875" style="1428" customWidth="1"/>
    <col min="11012" max="11012" width="9.5703125" style="1428" customWidth="1"/>
    <col min="11013" max="11013" width="42.85546875" style="1428" customWidth="1"/>
    <col min="11014" max="11014" width="14.140625" style="1428" bestFit="1" customWidth="1"/>
    <col min="11015" max="11015" width="14" style="1428" bestFit="1" customWidth="1"/>
    <col min="11016" max="11016" width="11.5703125" style="1428" customWidth="1"/>
    <col min="11017" max="11017" width="12.7109375" style="1428" customWidth="1"/>
    <col min="11018" max="11018" width="13.5703125" style="1428" customWidth="1"/>
    <col min="11019" max="11019" width="12.5703125" style="1428" bestFit="1" customWidth="1"/>
    <col min="11020" max="11020" width="15.42578125" style="1428" customWidth="1"/>
    <col min="11021" max="11021" width="13.42578125" style="1428" customWidth="1"/>
    <col min="11022" max="11264" width="9.140625" style="1428"/>
    <col min="11265" max="11266" width="0.140625" style="1428" customWidth="1"/>
    <col min="11267" max="11267" width="0.85546875" style="1428" customWidth="1"/>
    <col min="11268" max="11268" width="9.5703125" style="1428" customWidth="1"/>
    <col min="11269" max="11269" width="42.85546875" style="1428" customWidth="1"/>
    <col min="11270" max="11270" width="14.140625" style="1428" bestFit="1" customWidth="1"/>
    <col min="11271" max="11271" width="14" style="1428" bestFit="1" customWidth="1"/>
    <col min="11272" max="11272" width="11.5703125" style="1428" customWidth="1"/>
    <col min="11273" max="11273" width="12.7109375" style="1428" customWidth="1"/>
    <col min="11274" max="11274" width="13.5703125" style="1428" customWidth="1"/>
    <col min="11275" max="11275" width="12.5703125" style="1428" bestFit="1" customWidth="1"/>
    <col min="11276" max="11276" width="15.42578125" style="1428" customWidth="1"/>
    <col min="11277" max="11277" width="13.42578125" style="1428" customWidth="1"/>
    <col min="11278" max="11520" width="9.140625" style="1428"/>
    <col min="11521" max="11522" width="0.140625" style="1428" customWidth="1"/>
    <col min="11523" max="11523" width="0.85546875" style="1428" customWidth="1"/>
    <col min="11524" max="11524" width="9.5703125" style="1428" customWidth="1"/>
    <col min="11525" max="11525" width="42.85546875" style="1428" customWidth="1"/>
    <col min="11526" max="11526" width="14.140625" style="1428" bestFit="1" customWidth="1"/>
    <col min="11527" max="11527" width="14" style="1428" bestFit="1" customWidth="1"/>
    <col min="11528" max="11528" width="11.5703125" style="1428" customWidth="1"/>
    <col min="11529" max="11529" width="12.7109375" style="1428" customWidth="1"/>
    <col min="11530" max="11530" width="13.5703125" style="1428" customWidth="1"/>
    <col min="11531" max="11531" width="12.5703125" style="1428" bestFit="1" customWidth="1"/>
    <col min="11532" max="11532" width="15.42578125" style="1428" customWidth="1"/>
    <col min="11533" max="11533" width="13.42578125" style="1428" customWidth="1"/>
    <col min="11534" max="11776" width="9.140625" style="1428"/>
    <col min="11777" max="11778" width="0.140625" style="1428" customWidth="1"/>
    <col min="11779" max="11779" width="0.85546875" style="1428" customWidth="1"/>
    <col min="11780" max="11780" width="9.5703125" style="1428" customWidth="1"/>
    <col min="11781" max="11781" width="42.85546875" style="1428" customWidth="1"/>
    <col min="11782" max="11782" width="14.140625" style="1428" bestFit="1" customWidth="1"/>
    <col min="11783" max="11783" width="14" style="1428" bestFit="1" customWidth="1"/>
    <col min="11784" max="11784" width="11.5703125" style="1428" customWidth="1"/>
    <col min="11785" max="11785" width="12.7109375" style="1428" customWidth="1"/>
    <col min="11786" max="11786" width="13.5703125" style="1428" customWidth="1"/>
    <col min="11787" max="11787" width="12.5703125" style="1428" bestFit="1" customWidth="1"/>
    <col min="11788" max="11788" width="15.42578125" style="1428" customWidth="1"/>
    <col min="11789" max="11789" width="13.42578125" style="1428" customWidth="1"/>
    <col min="11790" max="12032" width="9.140625" style="1428"/>
    <col min="12033" max="12034" width="0.140625" style="1428" customWidth="1"/>
    <col min="12035" max="12035" width="0.85546875" style="1428" customWidth="1"/>
    <col min="12036" max="12036" width="9.5703125" style="1428" customWidth="1"/>
    <col min="12037" max="12037" width="42.85546875" style="1428" customWidth="1"/>
    <col min="12038" max="12038" width="14.140625" style="1428" bestFit="1" customWidth="1"/>
    <col min="12039" max="12039" width="14" style="1428" bestFit="1" customWidth="1"/>
    <col min="12040" max="12040" width="11.5703125" style="1428" customWidth="1"/>
    <col min="12041" max="12041" width="12.7109375" style="1428" customWidth="1"/>
    <col min="12042" max="12042" width="13.5703125" style="1428" customWidth="1"/>
    <col min="12043" max="12043" width="12.5703125" style="1428" bestFit="1" customWidth="1"/>
    <col min="12044" max="12044" width="15.42578125" style="1428" customWidth="1"/>
    <col min="12045" max="12045" width="13.42578125" style="1428" customWidth="1"/>
    <col min="12046" max="12288" width="9.140625" style="1428"/>
    <col min="12289" max="12290" width="0.140625" style="1428" customWidth="1"/>
    <col min="12291" max="12291" width="0.85546875" style="1428" customWidth="1"/>
    <col min="12292" max="12292" width="9.5703125" style="1428" customWidth="1"/>
    <col min="12293" max="12293" width="42.85546875" style="1428" customWidth="1"/>
    <col min="12294" max="12294" width="14.140625" style="1428" bestFit="1" customWidth="1"/>
    <col min="12295" max="12295" width="14" style="1428" bestFit="1" customWidth="1"/>
    <col min="12296" max="12296" width="11.5703125" style="1428" customWidth="1"/>
    <col min="12297" max="12297" width="12.7109375" style="1428" customWidth="1"/>
    <col min="12298" max="12298" width="13.5703125" style="1428" customWidth="1"/>
    <col min="12299" max="12299" width="12.5703125" style="1428" bestFit="1" customWidth="1"/>
    <col min="12300" max="12300" width="15.42578125" style="1428" customWidth="1"/>
    <col min="12301" max="12301" width="13.42578125" style="1428" customWidth="1"/>
    <col min="12302" max="12544" width="9.140625" style="1428"/>
    <col min="12545" max="12546" width="0.140625" style="1428" customWidth="1"/>
    <col min="12547" max="12547" width="0.85546875" style="1428" customWidth="1"/>
    <col min="12548" max="12548" width="9.5703125" style="1428" customWidth="1"/>
    <col min="12549" max="12549" width="42.85546875" style="1428" customWidth="1"/>
    <col min="12550" max="12550" width="14.140625" style="1428" bestFit="1" customWidth="1"/>
    <col min="12551" max="12551" width="14" style="1428" bestFit="1" customWidth="1"/>
    <col min="12552" max="12552" width="11.5703125" style="1428" customWidth="1"/>
    <col min="12553" max="12553" width="12.7109375" style="1428" customWidth="1"/>
    <col min="12554" max="12554" width="13.5703125" style="1428" customWidth="1"/>
    <col min="12555" max="12555" width="12.5703125" style="1428" bestFit="1" customWidth="1"/>
    <col min="12556" max="12556" width="15.42578125" style="1428" customWidth="1"/>
    <col min="12557" max="12557" width="13.42578125" style="1428" customWidth="1"/>
    <col min="12558" max="12800" width="9.140625" style="1428"/>
    <col min="12801" max="12802" width="0.140625" style="1428" customWidth="1"/>
    <col min="12803" max="12803" width="0.85546875" style="1428" customWidth="1"/>
    <col min="12804" max="12804" width="9.5703125" style="1428" customWidth="1"/>
    <col min="12805" max="12805" width="42.85546875" style="1428" customWidth="1"/>
    <col min="12806" max="12806" width="14.140625" style="1428" bestFit="1" customWidth="1"/>
    <col min="12807" max="12807" width="14" style="1428" bestFit="1" customWidth="1"/>
    <col min="12808" max="12808" width="11.5703125" style="1428" customWidth="1"/>
    <col min="12809" max="12809" width="12.7109375" style="1428" customWidth="1"/>
    <col min="12810" max="12810" width="13.5703125" style="1428" customWidth="1"/>
    <col min="12811" max="12811" width="12.5703125" style="1428" bestFit="1" customWidth="1"/>
    <col min="12812" max="12812" width="15.42578125" style="1428" customWidth="1"/>
    <col min="12813" max="12813" width="13.42578125" style="1428" customWidth="1"/>
    <col min="12814" max="13056" width="9.140625" style="1428"/>
    <col min="13057" max="13058" width="0.140625" style="1428" customWidth="1"/>
    <col min="13059" max="13059" width="0.85546875" style="1428" customWidth="1"/>
    <col min="13060" max="13060" width="9.5703125" style="1428" customWidth="1"/>
    <col min="13061" max="13061" width="42.85546875" style="1428" customWidth="1"/>
    <col min="13062" max="13062" width="14.140625" style="1428" bestFit="1" customWidth="1"/>
    <col min="13063" max="13063" width="14" style="1428" bestFit="1" customWidth="1"/>
    <col min="13064" max="13064" width="11.5703125" style="1428" customWidth="1"/>
    <col min="13065" max="13065" width="12.7109375" style="1428" customWidth="1"/>
    <col min="13066" max="13066" width="13.5703125" style="1428" customWidth="1"/>
    <col min="13067" max="13067" width="12.5703125" style="1428" bestFit="1" customWidth="1"/>
    <col min="13068" max="13068" width="15.42578125" style="1428" customWidth="1"/>
    <col min="13069" max="13069" width="13.42578125" style="1428" customWidth="1"/>
    <col min="13070" max="13312" width="9.140625" style="1428"/>
    <col min="13313" max="13314" width="0.140625" style="1428" customWidth="1"/>
    <col min="13315" max="13315" width="0.85546875" style="1428" customWidth="1"/>
    <col min="13316" max="13316" width="9.5703125" style="1428" customWidth="1"/>
    <col min="13317" max="13317" width="42.85546875" style="1428" customWidth="1"/>
    <col min="13318" max="13318" width="14.140625" style="1428" bestFit="1" customWidth="1"/>
    <col min="13319" max="13319" width="14" style="1428" bestFit="1" customWidth="1"/>
    <col min="13320" max="13320" width="11.5703125" style="1428" customWidth="1"/>
    <col min="13321" max="13321" width="12.7109375" style="1428" customWidth="1"/>
    <col min="13322" max="13322" width="13.5703125" style="1428" customWidth="1"/>
    <col min="13323" max="13323" width="12.5703125" style="1428" bestFit="1" customWidth="1"/>
    <col min="13324" max="13324" width="15.42578125" style="1428" customWidth="1"/>
    <col min="13325" max="13325" width="13.42578125" style="1428" customWidth="1"/>
    <col min="13326" max="13568" width="9.140625" style="1428"/>
    <col min="13569" max="13570" width="0.140625" style="1428" customWidth="1"/>
    <col min="13571" max="13571" width="0.85546875" style="1428" customWidth="1"/>
    <col min="13572" max="13572" width="9.5703125" style="1428" customWidth="1"/>
    <col min="13573" max="13573" width="42.85546875" style="1428" customWidth="1"/>
    <col min="13574" max="13574" width="14.140625" style="1428" bestFit="1" customWidth="1"/>
    <col min="13575" max="13575" width="14" style="1428" bestFit="1" customWidth="1"/>
    <col min="13576" max="13576" width="11.5703125" style="1428" customWidth="1"/>
    <col min="13577" max="13577" width="12.7109375" style="1428" customWidth="1"/>
    <col min="13578" max="13578" width="13.5703125" style="1428" customWidth="1"/>
    <col min="13579" max="13579" width="12.5703125" style="1428" bestFit="1" customWidth="1"/>
    <col min="13580" max="13580" width="15.42578125" style="1428" customWidth="1"/>
    <col min="13581" max="13581" width="13.42578125" style="1428" customWidth="1"/>
    <col min="13582" max="13824" width="9.140625" style="1428"/>
    <col min="13825" max="13826" width="0.140625" style="1428" customWidth="1"/>
    <col min="13827" max="13827" width="0.85546875" style="1428" customWidth="1"/>
    <col min="13828" max="13828" width="9.5703125" style="1428" customWidth="1"/>
    <col min="13829" max="13829" width="42.85546875" style="1428" customWidth="1"/>
    <col min="13830" max="13830" width="14.140625" style="1428" bestFit="1" customWidth="1"/>
    <col min="13831" max="13831" width="14" style="1428" bestFit="1" customWidth="1"/>
    <col min="13832" max="13832" width="11.5703125" style="1428" customWidth="1"/>
    <col min="13833" max="13833" width="12.7109375" style="1428" customWidth="1"/>
    <col min="13834" max="13834" width="13.5703125" style="1428" customWidth="1"/>
    <col min="13835" max="13835" width="12.5703125" style="1428" bestFit="1" customWidth="1"/>
    <col min="13836" max="13836" width="15.42578125" style="1428" customWidth="1"/>
    <col min="13837" max="13837" width="13.42578125" style="1428" customWidth="1"/>
    <col min="13838" max="14080" width="9.140625" style="1428"/>
    <col min="14081" max="14082" width="0.140625" style="1428" customWidth="1"/>
    <col min="14083" max="14083" width="0.85546875" style="1428" customWidth="1"/>
    <col min="14084" max="14084" width="9.5703125" style="1428" customWidth="1"/>
    <col min="14085" max="14085" width="42.85546875" style="1428" customWidth="1"/>
    <col min="14086" max="14086" width="14.140625" style="1428" bestFit="1" customWidth="1"/>
    <col min="14087" max="14087" width="14" style="1428" bestFit="1" customWidth="1"/>
    <col min="14088" max="14088" width="11.5703125" style="1428" customWidth="1"/>
    <col min="14089" max="14089" width="12.7109375" style="1428" customWidth="1"/>
    <col min="14090" max="14090" width="13.5703125" style="1428" customWidth="1"/>
    <col min="14091" max="14091" width="12.5703125" style="1428" bestFit="1" customWidth="1"/>
    <col min="14092" max="14092" width="15.42578125" style="1428" customWidth="1"/>
    <col min="14093" max="14093" width="13.42578125" style="1428" customWidth="1"/>
    <col min="14094" max="14336" width="9.140625" style="1428"/>
    <col min="14337" max="14338" width="0.140625" style="1428" customWidth="1"/>
    <col min="14339" max="14339" width="0.85546875" style="1428" customWidth="1"/>
    <col min="14340" max="14340" width="9.5703125" style="1428" customWidth="1"/>
    <col min="14341" max="14341" width="42.85546875" style="1428" customWidth="1"/>
    <col min="14342" max="14342" width="14.140625" style="1428" bestFit="1" customWidth="1"/>
    <col min="14343" max="14343" width="14" style="1428" bestFit="1" customWidth="1"/>
    <col min="14344" max="14344" width="11.5703125" style="1428" customWidth="1"/>
    <col min="14345" max="14345" width="12.7109375" style="1428" customWidth="1"/>
    <col min="14346" max="14346" width="13.5703125" style="1428" customWidth="1"/>
    <col min="14347" max="14347" width="12.5703125" style="1428" bestFit="1" customWidth="1"/>
    <col min="14348" max="14348" width="15.42578125" style="1428" customWidth="1"/>
    <col min="14349" max="14349" width="13.42578125" style="1428" customWidth="1"/>
    <col min="14350" max="14592" width="9.140625" style="1428"/>
    <col min="14593" max="14594" width="0.140625" style="1428" customWidth="1"/>
    <col min="14595" max="14595" width="0.85546875" style="1428" customWidth="1"/>
    <col min="14596" max="14596" width="9.5703125" style="1428" customWidth="1"/>
    <col min="14597" max="14597" width="42.85546875" style="1428" customWidth="1"/>
    <col min="14598" max="14598" width="14.140625" style="1428" bestFit="1" customWidth="1"/>
    <col min="14599" max="14599" width="14" style="1428" bestFit="1" customWidth="1"/>
    <col min="14600" max="14600" width="11.5703125" style="1428" customWidth="1"/>
    <col min="14601" max="14601" width="12.7109375" style="1428" customWidth="1"/>
    <col min="14602" max="14602" width="13.5703125" style="1428" customWidth="1"/>
    <col min="14603" max="14603" width="12.5703125" style="1428" bestFit="1" customWidth="1"/>
    <col min="14604" max="14604" width="15.42578125" style="1428" customWidth="1"/>
    <col min="14605" max="14605" width="13.42578125" style="1428" customWidth="1"/>
    <col min="14606" max="14848" width="9.140625" style="1428"/>
    <col min="14849" max="14850" width="0.140625" style="1428" customWidth="1"/>
    <col min="14851" max="14851" width="0.85546875" style="1428" customWidth="1"/>
    <col min="14852" max="14852" width="9.5703125" style="1428" customWidth="1"/>
    <col min="14853" max="14853" width="42.85546875" style="1428" customWidth="1"/>
    <col min="14854" max="14854" width="14.140625" style="1428" bestFit="1" customWidth="1"/>
    <col min="14855" max="14855" width="14" style="1428" bestFit="1" customWidth="1"/>
    <col min="14856" max="14856" width="11.5703125" style="1428" customWidth="1"/>
    <col min="14857" max="14857" width="12.7109375" style="1428" customWidth="1"/>
    <col min="14858" max="14858" width="13.5703125" style="1428" customWidth="1"/>
    <col min="14859" max="14859" width="12.5703125" style="1428" bestFit="1" customWidth="1"/>
    <col min="14860" max="14860" width="15.42578125" style="1428" customWidth="1"/>
    <col min="14861" max="14861" width="13.42578125" style="1428" customWidth="1"/>
    <col min="14862" max="15104" width="9.140625" style="1428"/>
    <col min="15105" max="15106" width="0.140625" style="1428" customWidth="1"/>
    <col min="15107" max="15107" width="0.85546875" style="1428" customWidth="1"/>
    <col min="15108" max="15108" width="9.5703125" style="1428" customWidth="1"/>
    <col min="15109" max="15109" width="42.85546875" style="1428" customWidth="1"/>
    <col min="15110" max="15110" width="14.140625" style="1428" bestFit="1" customWidth="1"/>
    <col min="15111" max="15111" width="14" style="1428" bestFit="1" customWidth="1"/>
    <col min="15112" max="15112" width="11.5703125" style="1428" customWidth="1"/>
    <col min="15113" max="15113" width="12.7109375" style="1428" customWidth="1"/>
    <col min="15114" max="15114" width="13.5703125" style="1428" customWidth="1"/>
    <col min="15115" max="15115" width="12.5703125" style="1428" bestFit="1" customWidth="1"/>
    <col min="15116" max="15116" width="15.42578125" style="1428" customWidth="1"/>
    <col min="15117" max="15117" width="13.42578125" style="1428" customWidth="1"/>
    <col min="15118" max="15360" width="9.140625" style="1428"/>
    <col min="15361" max="15362" width="0.140625" style="1428" customWidth="1"/>
    <col min="15363" max="15363" width="0.85546875" style="1428" customWidth="1"/>
    <col min="15364" max="15364" width="9.5703125" style="1428" customWidth="1"/>
    <col min="15365" max="15365" width="42.85546875" style="1428" customWidth="1"/>
    <col min="15366" max="15366" width="14.140625" style="1428" bestFit="1" customWidth="1"/>
    <col min="15367" max="15367" width="14" style="1428" bestFit="1" customWidth="1"/>
    <col min="15368" max="15368" width="11.5703125" style="1428" customWidth="1"/>
    <col min="15369" max="15369" width="12.7109375" style="1428" customWidth="1"/>
    <col min="15370" max="15370" width="13.5703125" style="1428" customWidth="1"/>
    <col min="15371" max="15371" width="12.5703125" style="1428" bestFit="1" customWidth="1"/>
    <col min="15372" max="15372" width="15.42578125" style="1428" customWidth="1"/>
    <col min="15373" max="15373" width="13.42578125" style="1428" customWidth="1"/>
    <col min="15374" max="15616" width="9.140625" style="1428"/>
    <col min="15617" max="15618" width="0.140625" style="1428" customWidth="1"/>
    <col min="15619" max="15619" width="0.85546875" style="1428" customWidth="1"/>
    <col min="15620" max="15620" width="9.5703125" style="1428" customWidth="1"/>
    <col min="15621" max="15621" width="42.85546875" style="1428" customWidth="1"/>
    <col min="15622" max="15622" width="14.140625" style="1428" bestFit="1" customWidth="1"/>
    <col min="15623" max="15623" width="14" style="1428" bestFit="1" customWidth="1"/>
    <col min="15624" max="15624" width="11.5703125" style="1428" customWidth="1"/>
    <col min="15625" max="15625" width="12.7109375" style="1428" customWidth="1"/>
    <col min="15626" max="15626" width="13.5703125" style="1428" customWidth="1"/>
    <col min="15627" max="15627" width="12.5703125" style="1428" bestFit="1" customWidth="1"/>
    <col min="15628" max="15628" width="15.42578125" style="1428" customWidth="1"/>
    <col min="15629" max="15629" width="13.42578125" style="1428" customWidth="1"/>
    <col min="15630" max="15872" width="9.140625" style="1428"/>
    <col min="15873" max="15874" width="0.140625" style="1428" customWidth="1"/>
    <col min="15875" max="15875" width="0.85546875" style="1428" customWidth="1"/>
    <col min="15876" max="15876" width="9.5703125" style="1428" customWidth="1"/>
    <col min="15877" max="15877" width="42.85546875" style="1428" customWidth="1"/>
    <col min="15878" max="15878" width="14.140625" style="1428" bestFit="1" customWidth="1"/>
    <col min="15879" max="15879" width="14" style="1428" bestFit="1" customWidth="1"/>
    <col min="15880" max="15880" width="11.5703125" style="1428" customWidth="1"/>
    <col min="15881" max="15881" width="12.7109375" style="1428" customWidth="1"/>
    <col min="15882" max="15882" width="13.5703125" style="1428" customWidth="1"/>
    <col min="15883" max="15883" width="12.5703125" style="1428" bestFit="1" customWidth="1"/>
    <col min="15884" max="15884" width="15.42578125" style="1428" customWidth="1"/>
    <col min="15885" max="15885" width="13.42578125" style="1428" customWidth="1"/>
    <col min="15886" max="16128" width="9.140625" style="1428"/>
    <col min="16129" max="16130" width="0.140625" style="1428" customWidth="1"/>
    <col min="16131" max="16131" width="0.85546875" style="1428" customWidth="1"/>
    <col min="16132" max="16132" width="9.5703125" style="1428" customWidth="1"/>
    <col min="16133" max="16133" width="42.85546875" style="1428" customWidth="1"/>
    <col min="16134" max="16134" width="14.140625" style="1428" bestFit="1" customWidth="1"/>
    <col min="16135" max="16135" width="14" style="1428" bestFit="1" customWidth="1"/>
    <col min="16136" max="16136" width="11.5703125" style="1428" customWidth="1"/>
    <col min="16137" max="16137" width="12.7109375" style="1428" customWidth="1"/>
    <col min="16138" max="16138" width="13.5703125" style="1428" customWidth="1"/>
    <col min="16139" max="16139" width="12.5703125" style="1428" bestFit="1" customWidth="1"/>
    <col min="16140" max="16140" width="15.42578125" style="1428" customWidth="1"/>
    <col min="16141" max="16141" width="13.42578125" style="1428" customWidth="1"/>
    <col min="16142" max="16384" width="9.140625" style="1428"/>
  </cols>
  <sheetData>
    <row r="1" spans="1:31">
      <c r="M1" s="1430" t="s">
        <v>702</v>
      </c>
    </row>
    <row r="3" spans="1:31" ht="14.25">
      <c r="A3" s="1179" t="s">
        <v>1102</v>
      </c>
      <c r="B3" s="1179"/>
      <c r="C3" s="1179"/>
      <c r="D3" s="1179"/>
      <c r="E3" s="1179"/>
      <c r="F3" s="1179"/>
      <c r="G3" s="1179"/>
      <c r="H3" s="1179"/>
      <c r="I3" s="1179"/>
      <c r="J3" s="1179"/>
      <c r="K3" s="1179"/>
      <c r="L3" s="1179"/>
      <c r="M3" s="1179"/>
      <c r="N3" s="1431"/>
    </row>
    <row r="5" spans="1:31" ht="13.5" thickBot="1">
      <c r="J5" s="1428"/>
      <c r="K5" s="1428"/>
      <c r="L5" s="1663" t="s">
        <v>37</v>
      </c>
      <c r="M5" s="1663"/>
    </row>
    <row r="6" spans="1:31" ht="13.5" thickBot="1">
      <c r="A6" s="1563"/>
      <c r="B6" s="1564" t="s">
        <v>984</v>
      </c>
      <c r="C6" s="1433"/>
      <c r="D6" s="1433"/>
      <c r="E6" s="1434"/>
      <c r="F6" s="1435">
        <v>40178</v>
      </c>
      <c r="G6" s="1436"/>
      <c r="H6" s="1436"/>
      <c r="I6" s="1437"/>
      <c r="J6" s="1438">
        <v>40543</v>
      </c>
      <c r="K6" s="1436"/>
      <c r="L6" s="1436"/>
      <c r="M6" s="1437"/>
    </row>
    <row r="7" spans="1:31" ht="54" customHeight="1" thickBot="1">
      <c r="A7" s="1439"/>
      <c r="B7" s="1565"/>
      <c r="C7" s="1440"/>
      <c r="D7" s="1440"/>
      <c r="E7" s="1441"/>
      <c r="F7" s="1442" t="s">
        <v>40</v>
      </c>
      <c r="G7" s="1442" t="s">
        <v>41</v>
      </c>
      <c r="H7" s="1443" t="s">
        <v>42</v>
      </c>
      <c r="I7" s="1432" t="s">
        <v>43</v>
      </c>
      <c r="J7" s="1442" t="s">
        <v>40</v>
      </c>
      <c r="K7" s="1442" t="s">
        <v>41</v>
      </c>
      <c r="L7" s="1443" t="s">
        <v>42</v>
      </c>
      <c r="M7" s="1432" t="s">
        <v>43</v>
      </c>
    </row>
    <row r="8" spans="1:31" ht="40.5" customHeight="1" thickBot="1">
      <c r="A8" s="1566"/>
      <c r="B8" s="1567" t="s">
        <v>985</v>
      </c>
      <c r="C8" s="1445"/>
      <c r="D8" s="1445"/>
      <c r="E8" s="1568"/>
      <c r="F8" s="1489">
        <v>1.1970000000000001</v>
      </c>
      <c r="G8" s="1447">
        <v>0.26300000000000001</v>
      </c>
      <c r="H8" s="1448">
        <v>0</v>
      </c>
      <c r="I8" s="1501">
        <v>1.46</v>
      </c>
      <c r="J8" s="1489">
        <v>0</v>
      </c>
      <c r="K8" s="1447">
        <v>0.90400000000000003</v>
      </c>
      <c r="L8" s="1448">
        <v>0</v>
      </c>
      <c r="M8" s="1501">
        <v>0.90400000000000003</v>
      </c>
      <c r="N8" s="1569"/>
      <c r="O8" s="1569"/>
      <c r="P8" s="1569"/>
      <c r="Q8" s="1569"/>
      <c r="R8" s="1569"/>
      <c r="S8" s="1569"/>
      <c r="T8" s="1569"/>
      <c r="U8" s="1569"/>
      <c r="V8" s="1569"/>
      <c r="W8" s="1569"/>
      <c r="X8" s="1569"/>
      <c r="Y8" s="1569"/>
      <c r="Z8" s="1569"/>
      <c r="AA8" s="1569"/>
      <c r="AB8" s="1569"/>
      <c r="AC8" s="1569"/>
      <c r="AD8" s="1569"/>
      <c r="AE8" s="1569"/>
    </row>
    <row r="9" spans="1:31" ht="25.5" hidden="1" customHeight="1">
      <c r="A9" s="1471"/>
      <c r="B9" s="1570"/>
      <c r="C9" s="1571" t="s">
        <v>986</v>
      </c>
      <c r="D9" s="1572"/>
      <c r="E9" s="1572"/>
      <c r="F9" s="1573">
        <v>0</v>
      </c>
      <c r="G9" s="1455">
        <v>0</v>
      </c>
      <c r="H9" s="1456">
        <v>0</v>
      </c>
      <c r="I9" s="1574">
        <v>0</v>
      </c>
      <c r="J9" s="1573">
        <v>0</v>
      </c>
      <c r="K9" s="1455">
        <v>0</v>
      </c>
      <c r="L9" s="1456">
        <v>0</v>
      </c>
      <c r="M9" s="1574">
        <v>0</v>
      </c>
      <c r="N9" s="1569"/>
      <c r="O9" s="1569"/>
      <c r="P9" s="1569"/>
      <c r="Q9" s="1569"/>
      <c r="R9" s="1569"/>
      <c r="S9" s="1569"/>
      <c r="T9" s="1569"/>
      <c r="U9" s="1569"/>
      <c r="V9" s="1569"/>
      <c r="W9" s="1569"/>
      <c r="X9" s="1569"/>
      <c r="Y9" s="1569"/>
      <c r="Z9" s="1569"/>
      <c r="AA9" s="1569"/>
      <c r="AB9" s="1569"/>
      <c r="AC9" s="1569"/>
      <c r="AD9" s="1569"/>
      <c r="AE9" s="1569"/>
    </row>
    <row r="10" spans="1:31" ht="28.5" hidden="1" customHeight="1">
      <c r="A10" s="1471"/>
      <c r="B10" s="1570"/>
      <c r="C10" s="1505" t="s">
        <v>987</v>
      </c>
      <c r="D10" s="1491"/>
      <c r="E10" s="1495"/>
      <c r="F10" s="1520">
        <v>0</v>
      </c>
      <c r="G10" s="1458">
        <v>0</v>
      </c>
      <c r="H10" s="1459">
        <v>0</v>
      </c>
      <c r="I10" s="1519">
        <v>0</v>
      </c>
      <c r="J10" s="1520">
        <v>0</v>
      </c>
      <c r="K10" s="1458">
        <v>0</v>
      </c>
      <c r="L10" s="1459">
        <v>0</v>
      </c>
      <c r="M10" s="1519">
        <v>0</v>
      </c>
      <c r="N10" s="1569"/>
      <c r="O10" s="1569"/>
      <c r="P10" s="1569"/>
      <c r="Q10" s="1569"/>
      <c r="R10" s="1569"/>
      <c r="S10" s="1569"/>
      <c r="T10" s="1569"/>
      <c r="U10" s="1569"/>
      <c r="V10" s="1569"/>
      <c r="W10" s="1569"/>
      <c r="X10" s="1569"/>
      <c r="Y10" s="1569"/>
      <c r="Z10" s="1569"/>
      <c r="AA10" s="1569"/>
      <c r="AB10" s="1569"/>
      <c r="AC10" s="1569"/>
      <c r="AD10" s="1569"/>
      <c r="AE10" s="1569"/>
    </row>
    <row r="11" spans="1:31" ht="24" hidden="1" customHeight="1" thickBot="1">
      <c r="A11" s="1471"/>
      <c r="B11" s="1570"/>
      <c r="C11" s="1575" t="s">
        <v>988</v>
      </c>
      <c r="D11" s="1576"/>
      <c r="E11" s="1577"/>
      <c r="F11" s="1520">
        <v>0</v>
      </c>
      <c r="G11" s="1458">
        <v>0</v>
      </c>
      <c r="H11" s="1459">
        <v>0</v>
      </c>
      <c r="I11" s="1519">
        <v>0</v>
      </c>
      <c r="J11" s="1520">
        <v>0</v>
      </c>
      <c r="K11" s="1458">
        <v>0</v>
      </c>
      <c r="L11" s="1459">
        <v>0</v>
      </c>
      <c r="M11" s="1519">
        <v>0</v>
      </c>
      <c r="N11" s="1569"/>
      <c r="O11" s="1569"/>
      <c r="P11" s="1569"/>
      <c r="Q11" s="1569"/>
      <c r="R11" s="1569"/>
      <c r="S11" s="1569"/>
      <c r="T11" s="1569"/>
      <c r="U11" s="1569"/>
      <c r="V11" s="1569"/>
      <c r="W11" s="1569"/>
      <c r="X11" s="1569"/>
      <c r="Y11" s="1569"/>
      <c r="Z11" s="1569"/>
      <c r="AA11" s="1569"/>
      <c r="AB11" s="1569"/>
      <c r="AC11" s="1569"/>
      <c r="AD11" s="1569"/>
      <c r="AE11" s="1569"/>
    </row>
    <row r="12" spans="1:31" ht="15.75" hidden="1" customHeight="1" thickBot="1">
      <c r="A12" s="1471"/>
      <c r="B12" s="1570"/>
      <c r="C12" s="1578" t="s">
        <v>989</v>
      </c>
      <c r="D12" s="1578"/>
      <c r="E12" s="1578"/>
      <c r="F12" s="1458">
        <v>1.1970000000000001</v>
      </c>
      <c r="G12" s="1458">
        <v>0.26300000000000001</v>
      </c>
      <c r="H12" s="1459">
        <v>0</v>
      </c>
      <c r="I12" s="1519">
        <v>1.46</v>
      </c>
      <c r="J12" s="1458">
        <v>0</v>
      </c>
      <c r="K12" s="1458">
        <v>0.90400000000000003</v>
      </c>
      <c r="L12" s="1459">
        <v>0</v>
      </c>
      <c r="M12" s="1519">
        <v>0.90400000000000003</v>
      </c>
      <c r="N12" s="1569"/>
      <c r="O12" s="1569"/>
      <c r="P12" s="1569"/>
      <c r="Q12" s="1569"/>
      <c r="R12" s="1569"/>
      <c r="S12" s="1569"/>
      <c r="T12" s="1569"/>
      <c r="U12" s="1569"/>
      <c r="V12" s="1569"/>
      <c r="W12" s="1569"/>
      <c r="X12" s="1569"/>
      <c r="Y12" s="1569"/>
      <c r="Z12" s="1569"/>
      <c r="AA12" s="1569"/>
      <c r="AB12" s="1569"/>
      <c r="AC12" s="1569"/>
      <c r="AD12" s="1569"/>
      <c r="AE12" s="1569"/>
    </row>
    <row r="13" spans="1:31" ht="25.5" hidden="1" customHeight="1" thickBot="1">
      <c r="A13" s="1471"/>
      <c r="B13" s="1517"/>
      <c r="C13" s="1579" t="s">
        <v>990</v>
      </c>
      <c r="D13" s="1580"/>
      <c r="E13" s="1581"/>
      <c r="F13" s="1520">
        <v>0</v>
      </c>
      <c r="G13" s="1458">
        <v>0</v>
      </c>
      <c r="H13" s="1582">
        <v>0</v>
      </c>
      <c r="I13" s="1488">
        <v>0</v>
      </c>
      <c r="J13" s="1520">
        <v>0</v>
      </c>
      <c r="K13" s="1458">
        <v>0</v>
      </c>
      <c r="L13" s="1582">
        <v>0</v>
      </c>
      <c r="M13" s="1488">
        <v>0</v>
      </c>
      <c r="N13" s="1569"/>
      <c r="O13" s="1569"/>
      <c r="P13" s="1569"/>
      <c r="Q13" s="1569"/>
      <c r="R13" s="1569"/>
      <c r="S13" s="1569"/>
      <c r="T13" s="1569"/>
      <c r="U13" s="1569"/>
      <c r="V13" s="1569"/>
      <c r="W13" s="1569"/>
      <c r="X13" s="1569"/>
      <c r="Y13" s="1569"/>
      <c r="Z13" s="1569"/>
      <c r="AA13" s="1569"/>
      <c r="AB13" s="1569"/>
      <c r="AC13" s="1569"/>
      <c r="AD13" s="1569"/>
      <c r="AE13" s="1569"/>
    </row>
    <row r="14" spans="1:31" ht="25.5" customHeight="1" thickBot="1">
      <c r="A14" s="1566"/>
      <c r="B14" s="1567" t="s">
        <v>991</v>
      </c>
      <c r="C14" s="1445"/>
      <c r="D14" s="1445"/>
      <c r="E14" s="1568"/>
      <c r="F14" s="1583">
        <v>0</v>
      </c>
      <c r="G14" s="1584">
        <v>0</v>
      </c>
      <c r="H14" s="1585">
        <v>0</v>
      </c>
      <c r="I14" s="1449">
        <v>0</v>
      </c>
      <c r="J14" s="1583">
        <v>7.0000000000000001E-3</v>
      </c>
      <c r="K14" s="1584">
        <v>0</v>
      </c>
      <c r="L14" s="1585">
        <v>0</v>
      </c>
      <c r="M14" s="1449">
        <v>7.0000000000000001E-3</v>
      </c>
      <c r="N14" s="1569"/>
      <c r="O14" s="1569"/>
      <c r="P14" s="1569"/>
      <c r="Q14" s="1569"/>
      <c r="R14" s="1569"/>
      <c r="S14" s="1569"/>
      <c r="T14" s="1569"/>
      <c r="U14" s="1569"/>
      <c r="V14" s="1569"/>
      <c r="W14" s="1569"/>
      <c r="X14" s="1569"/>
      <c r="Y14" s="1569"/>
      <c r="Z14" s="1569"/>
      <c r="AA14" s="1569"/>
      <c r="AB14" s="1569"/>
      <c r="AC14" s="1569"/>
      <c r="AD14" s="1569"/>
      <c r="AE14" s="1569"/>
    </row>
    <row r="15" spans="1:31" ht="24" hidden="1" customHeight="1">
      <c r="A15" s="1471" t="s">
        <v>992</v>
      </c>
      <c r="B15" s="1586"/>
      <c r="C15" s="1587" t="s">
        <v>993</v>
      </c>
      <c r="D15" s="1587"/>
      <c r="E15" s="1587"/>
      <c r="F15" s="1588">
        <v>0</v>
      </c>
      <c r="G15" s="1589">
        <v>0</v>
      </c>
      <c r="H15" s="1590">
        <v>0</v>
      </c>
      <c r="I15" s="1591">
        <v>0</v>
      </c>
      <c r="J15" s="1588">
        <v>0</v>
      </c>
      <c r="K15" s="1589">
        <v>0</v>
      </c>
      <c r="L15" s="1590">
        <v>0</v>
      </c>
      <c r="M15" s="1591">
        <v>0</v>
      </c>
      <c r="N15" s="1569"/>
      <c r="O15" s="1569"/>
      <c r="P15" s="1569"/>
      <c r="Q15" s="1569"/>
      <c r="R15" s="1569"/>
      <c r="S15" s="1569"/>
      <c r="T15" s="1569"/>
      <c r="U15" s="1569"/>
      <c r="V15" s="1569"/>
      <c r="W15" s="1569"/>
      <c r="X15" s="1569"/>
      <c r="Y15" s="1569"/>
      <c r="Z15" s="1569"/>
      <c r="AA15" s="1569"/>
      <c r="AB15" s="1569"/>
      <c r="AC15" s="1569"/>
      <c r="AD15" s="1569"/>
      <c r="AE15" s="1569"/>
    </row>
    <row r="16" spans="1:31" ht="16.5" hidden="1" customHeight="1">
      <c r="A16" s="1471"/>
      <c r="B16" s="1517"/>
      <c r="C16" s="1592"/>
      <c r="D16" s="1508" t="s">
        <v>732</v>
      </c>
      <c r="E16" s="1523"/>
      <c r="F16" s="1520">
        <v>0</v>
      </c>
      <c r="G16" s="1458">
        <v>0</v>
      </c>
      <c r="H16" s="1582">
        <v>0</v>
      </c>
      <c r="I16" s="1460">
        <v>0</v>
      </c>
      <c r="J16" s="1520">
        <v>0</v>
      </c>
      <c r="K16" s="1458">
        <v>0</v>
      </c>
      <c r="L16" s="1582">
        <v>0</v>
      </c>
      <c r="M16" s="1460">
        <v>0</v>
      </c>
      <c r="N16" s="1569"/>
      <c r="O16" s="1569"/>
      <c r="P16" s="1569"/>
      <c r="Q16" s="1569"/>
      <c r="R16" s="1569"/>
      <c r="S16" s="1569"/>
      <c r="T16" s="1569"/>
      <c r="U16" s="1569"/>
      <c r="V16" s="1569"/>
      <c r="W16" s="1569"/>
      <c r="X16" s="1569"/>
      <c r="Y16" s="1569"/>
      <c r="Z16" s="1569"/>
      <c r="AA16" s="1569"/>
      <c r="AB16" s="1569"/>
      <c r="AC16" s="1569"/>
      <c r="AD16" s="1569"/>
      <c r="AE16" s="1569"/>
    </row>
    <row r="17" spans="1:31" ht="35.25" hidden="1" customHeight="1">
      <c r="A17" s="1593"/>
      <c r="B17" s="1517"/>
      <c r="C17" s="1592"/>
      <c r="D17" s="1508" t="s">
        <v>733</v>
      </c>
      <c r="E17" s="1523"/>
      <c r="F17" s="1594">
        <v>0</v>
      </c>
      <c r="G17" s="1499">
        <v>0</v>
      </c>
      <c r="H17" s="1595">
        <v>0</v>
      </c>
      <c r="I17" s="1460">
        <v>0</v>
      </c>
      <c r="J17" s="1594">
        <v>0</v>
      </c>
      <c r="K17" s="1499">
        <v>0</v>
      </c>
      <c r="L17" s="1595">
        <v>0</v>
      </c>
      <c r="M17" s="1460">
        <v>0</v>
      </c>
      <c r="N17" s="1569"/>
      <c r="O17" s="1569"/>
      <c r="P17" s="1569"/>
      <c r="Q17" s="1569"/>
      <c r="R17" s="1569"/>
      <c r="S17" s="1569"/>
      <c r="T17" s="1569"/>
      <c r="U17" s="1569"/>
      <c r="V17" s="1569"/>
      <c r="W17" s="1569"/>
      <c r="X17" s="1569"/>
      <c r="Y17" s="1569"/>
      <c r="Z17" s="1569"/>
      <c r="AA17" s="1569"/>
      <c r="AB17" s="1569"/>
      <c r="AC17" s="1569"/>
      <c r="AD17" s="1569"/>
      <c r="AE17" s="1569"/>
    </row>
    <row r="18" spans="1:31" ht="20.25" hidden="1" customHeight="1">
      <c r="A18" s="1596"/>
      <c r="B18" s="1517"/>
      <c r="C18" s="1508" t="s">
        <v>994</v>
      </c>
      <c r="D18" s="1509"/>
      <c r="E18" s="1523"/>
      <c r="F18" s="1458">
        <v>0</v>
      </c>
      <c r="G18" s="1458">
        <v>0</v>
      </c>
      <c r="H18" s="1459">
        <v>0</v>
      </c>
      <c r="I18" s="1460">
        <v>0</v>
      </c>
      <c r="J18" s="1458">
        <v>7.0000000000000001E-3</v>
      </c>
      <c r="K18" s="1458">
        <v>0</v>
      </c>
      <c r="L18" s="1459">
        <v>0</v>
      </c>
      <c r="M18" s="1460">
        <v>7.0000000000000001E-3</v>
      </c>
      <c r="N18" s="1569"/>
      <c r="O18" s="1569"/>
      <c r="P18" s="1569"/>
      <c r="Q18" s="1569"/>
      <c r="R18" s="1569"/>
      <c r="S18" s="1569"/>
      <c r="T18" s="1569"/>
      <c r="U18" s="1569"/>
      <c r="V18" s="1569"/>
      <c r="W18" s="1569"/>
      <c r="X18" s="1569"/>
      <c r="Y18" s="1569"/>
      <c r="Z18" s="1569"/>
      <c r="AA18" s="1569"/>
      <c r="AB18" s="1569"/>
      <c r="AC18" s="1569"/>
      <c r="AD18" s="1569"/>
      <c r="AE18" s="1569"/>
    </row>
    <row r="19" spans="1:31" ht="20.25" hidden="1" customHeight="1" thickBot="1">
      <c r="A19" s="1593"/>
      <c r="B19" s="1517"/>
      <c r="C19" s="1508" t="s">
        <v>995</v>
      </c>
      <c r="D19" s="1509"/>
      <c r="E19" s="1523"/>
      <c r="F19" s="1520">
        <v>0</v>
      </c>
      <c r="G19" s="1458">
        <v>0</v>
      </c>
      <c r="H19" s="1582">
        <v>0</v>
      </c>
      <c r="I19" s="1464">
        <v>0</v>
      </c>
      <c r="J19" s="1520">
        <v>7.0000000000000001E-3</v>
      </c>
      <c r="K19" s="1458">
        <v>0</v>
      </c>
      <c r="L19" s="1582">
        <v>0</v>
      </c>
      <c r="M19" s="1464">
        <v>7.0000000000000001E-3</v>
      </c>
      <c r="N19" s="1569"/>
      <c r="O19" s="1569"/>
      <c r="P19" s="1569"/>
      <c r="Q19" s="1569"/>
      <c r="R19" s="1569"/>
      <c r="S19" s="1569"/>
      <c r="T19" s="1569"/>
      <c r="U19" s="1569"/>
      <c r="V19" s="1569"/>
      <c r="W19" s="1569"/>
      <c r="X19" s="1569"/>
      <c r="Y19" s="1569"/>
      <c r="Z19" s="1569"/>
      <c r="AA19" s="1569"/>
      <c r="AB19" s="1569"/>
      <c r="AC19" s="1569"/>
      <c r="AD19" s="1569"/>
      <c r="AE19" s="1569"/>
    </row>
    <row r="20" spans="1:31" ht="20.25" hidden="1" customHeight="1">
      <c r="A20" s="1593"/>
      <c r="B20" s="1517"/>
      <c r="C20" s="1592"/>
      <c r="D20" s="1508" t="s">
        <v>733</v>
      </c>
      <c r="E20" s="1597"/>
      <c r="F20" s="1458">
        <v>0</v>
      </c>
      <c r="G20" s="1458">
        <v>0</v>
      </c>
      <c r="H20" s="1582">
        <v>0</v>
      </c>
      <c r="I20" s="1457">
        <v>0</v>
      </c>
      <c r="J20" s="1458">
        <v>0</v>
      </c>
      <c r="K20" s="1458">
        <v>0</v>
      </c>
      <c r="L20" s="1582">
        <v>0</v>
      </c>
      <c r="M20" s="1457">
        <v>0</v>
      </c>
      <c r="N20" s="1569"/>
      <c r="O20" s="1569"/>
      <c r="P20" s="1569"/>
      <c r="Q20" s="1569"/>
      <c r="R20" s="1569"/>
      <c r="S20" s="1569"/>
      <c r="T20" s="1569"/>
      <c r="U20" s="1569"/>
      <c r="V20" s="1569"/>
      <c r="W20" s="1569"/>
      <c r="X20" s="1569"/>
      <c r="Y20" s="1569"/>
      <c r="Z20" s="1569"/>
      <c r="AA20" s="1569"/>
      <c r="AB20" s="1569"/>
      <c r="AC20" s="1569"/>
      <c r="AD20" s="1569"/>
      <c r="AE20" s="1569"/>
    </row>
    <row r="21" spans="1:31" ht="19.5" hidden="1" customHeight="1">
      <c r="A21" s="1471" t="s">
        <v>996</v>
      </c>
      <c r="B21" s="1517"/>
      <c r="C21" s="1508" t="s">
        <v>997</v>
      </c>
      <c r="D21" s="1509"/>
      <c r="E21" s="1597"/>
      <c r="F21" s="1458">
        <v>0</v>
      </c>
      <c r="G21" s="1458">
        <v>0</v>
      </c>
      <c r="H21" s="1582">
        <v>0</v>
      </c>
      <c r="I21" s="1460">
        <v>0</v>
      </c>
      <c r="J21" s="1458">
        <v>0</v>
      </c>
      <c r="K21" s="1458">
        <v>0</v>
      </c>
      <c r="L21" s="1582">
        <v>0</v>
      </c>
      <c r="M21" s="1460">
        <v>0</v>
      </c>
      <c r="N21" s="1569"/>
      <c r="O21" s="1569"/>
      <c r="P21" s="1569"/>
      <c r="Q21" s="1569"/>
      <c r="R21" s="1569"/>
      <c r="S21" s="1569"/>
      <c r="T21" s="1569"/>
      <c r="U21" s="1569"/>
      <c r="V21" s="1569"/>
      <c r="W21" s="1569"/>
      <c r="X21" s="1569"/>
      <c r="Y21" s="1569"/>
      <c r="Z21" s="1569"/>
      <c r="AA21" s="1569"/>
      <c r="AB21" s="1569"/>
      <c r="AC21" s="1569"/>
      <c r="AD21" s="1569"/>
      <c r="AE21" s="1569"/>
    </row>
    <row r="22" spans="1:31" ht="19.5" hidden="1" customHeight="1">
      <c r="A22" s="1593"/>
      <c r="B22" s="1517"/>
      <c r="C22" s="1592"/>
      <c r="D22" s="1508" t="s">
        <v>732</v>
      </c>
      <c r="E22" s="1597"/>
      <c r="F22" s="1458">
        <v>0</v>
      </c>
      <c r="G22" s="1458">
        <v>0</v>
      </c>
      <c r="H22" s="1582">
        <v>0</v>
      </c>
      <c r="I22" s="1460">
        <v>0</v>
      </c>
      <c r="J22" s="1458">
        <v>0</v>
      </c>
      <c r="K22" s="1458">
        <v>0</v>
      </c>
      <c r="L22" s="1582">
        <v>0</v>
      </c>
      <c r="M22" s="1460">
        <v>0</v>
      </c>
      <c r="N22" s="1569"/>
      <c r="O22" s="1569"/>
      <c r="P22" s="1569"/>
      <c r="Q22" s="1569"/>
      <c r="R22" s="1569"/>
      <c r="S22" s="1569"/>
      <c r="T22" s="1569"/>
      <c r="U22" s="1569"/>
      <c r="V22" s="1569"/>
      <c r="W22" s="1569"/>
      <c r="X22" s="1569"/>
      <c r="Y22" s="1569"/>
      <c r="Z22" s="1569"/>
      <c r="AA22" s="1569"/>
      <c r="AB22" s="1569"/>
      <c r="AC22" s="1569"/>
      <c r="AD22" s="1569"/>
      <c r="AE22" s="1569"/>
    </row>
    <row r="23" spans="1:31" ht="19.5" hidden="1" customHeight="1" thickBot="1">
      <c r="A23" s="1593"/>
      <c r="B23" s="1517"/>
      <c r="C23" s="1592"/>
      <c r="D23" s="1508" t="s">
        <v>733</v>
      </c>
      <c r="E23" s="1597"/>
      <c r="F23" s="1458">
        <v>0</v>
      </c>
      <c r="G23" s="1458">
        <v>0</v>
      </c>
      <c r="H23" s="1582">
        <v>0</v>
      </c>
      <c r="I23" s="1460">
        <v>0</v>
      </c>
      <c r="J23" s="1458">
        <v>0</v>
      </c>
      <c r="K23" s="1458">
        <v>0</v>
      </c>
      <c r="L23" s="1582">
        <v>0</v>
      </c>
      <c r="M23" s="1460">
        <v>0</v>
      </c>
      <c r="N23" s="1569"/>
      <c r="O23" s="1569"/>
      <c r="P23" s="1569"/>
      <c r="Q23" s="1569"/>
      <c r="R23" s="1569"/>
      <c r="S23" s="1569"/>
      <c r="T23" s="1569"/>
      <c r="U23" s="1569"/>
      <c r="V23" s="1569"/>
      <c r="W23" s="1569"/>
      <c r="X23" s="1569"/>
      <c r="Y23" s="1569"/>
      <c r="Z23" s="1569"/>
      <c r="AA23" s="1569"/>
      <c r="AB23" s="1569"/>
      <c r="AC23" s="1569"/>
      <c r="AD23" s="1569"/>
      <c r="AE23" s="1569"/>
    </row>
    <row r="24" spans="1:31" ht="25.5" customHeight="1" thickBot="1">
      <c r="A24" s="1566"/>
      <c r="B24" s="1567" t="s">
        <v>998</v>
      </c>
      <c r="C24" s="1445"/>
      <c r="D24" s="1445"/>
      <c r="E24" s="1568"/>
      <c r="F24" s="1447">
        <v>8623.3860000000004</v>
      </c>
      <c r="G24" s="1447">
        <v>9185.4957950000007</v>
      </c>
      <c r="H24" s="1555">
        <v>222.24653000000001</v>
      </c>
      <c r="I24" s="1464">
        <v>18031.128325000001</v>
      </c>
      <c r="J24" s="1447">
        <v>8903.8889999999992</v>
      </c>
      <c r="K24" s="1447">
        <v>8707.0308699999987</v>
      </c>
      <c r="L24" s="1555">
        <v>761.03800000000001</v>
      </c>
      <c r="M24" s="1464">
        <v>18371.957869999998</v>
      </c>
      <c r="N24" s="1569"/>
      <c r="O24" s="1569"/>
      <c r="P24" s="1569"/>
      <c r="Q24" s="1569"/>
      <c r="R24" s="1569"/>
      <c r="S24" s="1569"/>
      <c r="T24" s="1569"/>
      <c r="U24" s="1569"/>
      <c r="V24" s="1569"/>
      <c r="W24" s="1569"/>
      <c r="X24" s="1569"/>
      <c r="Y24" s="1569"/>
      <c r="Z24" s="1569"/>
      <c r="AA24" s="1569"/>
      <c r="AB24" s="1569"/>
      <c r="AC24" s="1569"/>
      <c r="AD24" s="1569"/>
      <c r="AE24" s="1569"/>
    </row>
    <row r="25" spans="1:31" ht="18" hidden="1" customHeight="1" thickBot="1">
      <c r="A25" s="1471"/>
      <c r="B25" s="1517"/>
      <c r="C25" s="1598" t="s">
        <v>999</v>
      </c>
      <c r="D25" s="1599"/>
      <c r="E25" s="1600"/>
      <c r="F25" s="1455">
        <v>0</v>
      </c>
      <c r="G25" s="1455">
        <v>0</v>
      </c>
      <c r="H25" s="1601">
        <v>0</v>
      </c>
      <c r="I25" s="1457">
        <v>0</v>
      </c>
      <c r="J25" s="1455">
        <v>0</v>
      </c>
      <c r="K25" s="1455">
        <v>0</v>
      </c>
      <c r="L25" s="1601">
        <v>0</v>
      </c>
      <c r="M25" s="1457">
        <v>0</v>
      </c>
      <c r="N25" s="1569"/>
      <c r="O25" s="1569"/>
      <c r="P25" s="1569"/>
      <c r="Q25" s="1569"/>
      <c r="R25" s="1569"/>
      <c r="S25" s="1569"/>
      <c r="T25" s="1569"/>
      <c r="U25" s="1569"/>
      <c r="V25" s="1569"/>
      <c r="W25" s="1569"/>
      <c r="X25" s="1569"/>
      <c r="Y25" s="1569"/>
      <c r="Z25" s="1569"/>
      <c r="AA25" s="1569"/>
      <c r="AB25" s="1569"/>
      <c r="AC25" s="1569"/>
      <c r="AD25" s="1569"/>
      <c r="AE25" s="1569"/>
    </row>
    <row r="26" spans="1:31" ht="16.5" customHeight="1">
      <c r="A26" s="1471"/>
      <c r="B26" s="1517"/>
      <c r="C26" s="1453" t="s">
        <v>1000</v>
      </c>
      <c r="D26" s="1454"/>
      <c r="E26" s="1602"/>
      <c r="F26" s="1458">
        <v>594.07799999999997</v>
      </c>
      <c r="G26" s="1458">
        <v>310.73241100000001</v>
      </c>
      <c r="H26" s="1582">
        <v>2.1309999999999998</v>
      </c>
      <c r="I26" s="1460">
        <v>906.94141100000013</v>
      </c>
      <c r="J26" s="1458">
        <v>805.32</v>
      </c>
      <c r="K26" s="1458">
        <v>96.586570000000066</v>
      </c>
      <c r="L26" s="1582">
        <v>161.21199999999999</v>
      </c>
      <c r="M26" s="1460">
        <v>1063.1185700000001</v>
      </c>
      <c r="N26" s="1569"/>
      <c r="O26" s="1569"/>
      <c r="P26" s="1569"/>
      <c r="Q26" s="1569"/>
      <c r="R26" s="1569"/>
      <c r="S26" s="1569"/>
      <c r="T26" s="1569"/>
      <c r="U26" s="1569"/>
      <c r="V26" s="1569"/>
      <c r="W26" s="1569"/>
      <c r="X26" s="1569"/>
      <c r="Y26" s="1569"/>
      <c r="Z26" s="1569"/>
      <c r="AA26" s="1569"/>
      <c r="AB26" s="1569"/>
      <c r="AC26" s="1569"/>
      <c r="AD26" s="1569"/>
      <c r="AE26" s="1569"/>
    </row>
    <row r="27" spans="1:31" ht="16.5" customHeight="1">
      <c r="A27" s="1471"/>
      <c r="B27" s="1517"/>
      <c r="C27" s="1453" t="s">
        <v>1001</v>
      </c>
      <c r="D27" s="1454"/>
      <c r="E27" s="1602"/>
      <c r="F27" s="1458">
        <v>138.19800000000001</v>
      </c>
      <c r="G27" s="1458">
        <v>64.721999999999994</v>
      </c>
      <c r="H27" s="1582">
        <v>0.78700000000000003</v>
      </c>
      <c r="I27" s="1460">
        <v>203.70699999999999</v>
      </c>
      <c r="J27" s="1458">
        <v>109.441</v>
      </c>
      <c r="K27" s="1458">
        <v>50.819000000000003</v>
      </c>
      <c r="L27" s="1582">
        <v>0.35299999999999998</v>
      </c>
      <c r="M27" s="1460">
        <v>160.613</v>
      </c>
      <c r="N27" s="1569"/>
      <c r="O27" s="1569"/>
      <c r="P27" s="1569"/>
      <c r="Q27" s="1569"/>
      <c r="R27" s="1569"/>
      <c r="S27" s="1569"/>
      <c r="T27" s="1569"/>
      <c r="U27" s="1569"/>
      <c r="V27" s="1569"/>
      <c r="W27" s="1569"/>
      <c r="X27" s="1569"/>
      <c r="Y27" s="1569"/>
      <c r="Z27" s="1569"/>
      <c r="AA27" s="1569"/>
      <c r="AB27" s="1569"/>
      <c r="AC27" s="1569"/>
      <c r="AD27" s="1569"/>
      <c r="AE27" s="1569"/>
    </row>
    <row r="28" spans="1:31" ht="16.5" customHeight="1">
      <c r="A28" s="1471"/>
      <c r="B28" s="1586"/>
      <c r="C28" s="1453" t="s">
        <v>1002</v>
      </c>
      <c r="D28" s="1454"/>
      <c r="E28" s="1602"/>
      <c r="F28" s="1455">
        <v>1927.806</v>
      </c>
      <c r="G28" s="1455">
        <v>1931.6152549999999</v>
      </c>
      <c r="H28" s="1601">
        <v>75.980850000000004</v>
      </c>
      <c r="I28" s="1460">
        <v>3935.4021050000001</v>
      </c>
      <c r="J28" s="1455">
        <v>1922.671</v>
      </c>
      <c r="K28" s="1455">
        <v>1778.5702699999999</v>
      </c>
      <c r="L28" s="1601">
        <v>198.72300000000001</v>
      </c>
      <c r="M28" s="1460">
        <v>3899.9642699999999</v>
      </c>
      <c r="N28" s="1569"/>
      <c r="O28" s="1569"/>
      <c r="P28" s="1569"/>
      <c r="Q28" s="1569"/>
      <c r="R28" s="1569"/>
      <c r="S28" s="1569"/>
      <c r="T28" s="1569"/>
      <c r="U28" s="1569"/>
      <c r="V28" s="1569"/>
      <c r="W28" s="1569"/>
      <c r="X28" s="1569"/>
      <c r="Y28" s="1569"/>
      <c r="Z28" s="1569"/>
      <c r="AA28" s="1569"/>
      <c r="AB28" s="1569"/>
      <c r="AC28" s="1569"/>
      <c r="AD28" s="1569"/>
      <c r="AE28" s="1569"/>
    </row>
    <row r="29" spans="1:31" ht="16.5" customHeight="1">
      <c r="A29" s="1471"/>
      <c r="B29" s="1586"/>
      <c r="C29" s="1453" t="s">
        <v>1003</v>
      </c>
      <c r="D29" s="1454"/>
      <c r="E29" s="1602"/>
      <c r="F29" s="1455">
        <v>450.26299999999998</v>
      </c>
      <c r="G29" s="1455">
        <v>1895.000084</v>
      </c>
      <c r="H29" s="1601">
        <v>50.063000000000002</v>
      </c>
      <c r="I29" s="1460">
        <v>2395.3260839999998</v>
      </c>
      <c r="J29" s="1455">
        <v>691.41700000000003</v>
      </c>
      <c r="K29" s="1455">
        <v>2613.6133100000002</v>
      </c>
      <c r="L29" s="1601">
        <v>195.613</v>
      </c>
      <c r="M29" s="1460">
        <v>3500.6433099999999</v>
      </c>
      <c r="N29" s="1569"/>
      <c r="O29" s="1569"/>
      <c r="P29" s="1569"/>
      <c r="Q29" s="1569"/>
      <c r="R29" s="1569"/>
      <c r="S29" s="1569"/>
      <c r="T29" s="1569"/>
      <c r="U29" s="1569"/>
      <c r="V29" s="1569"/>
      <c r="W29" s="1569"/>
      <c r="X29" s="1569"/>
      <c r="Y29" s="1569"/>
      <c r="Z29" s="1569"/>
      <c r="AA29" s="1569"/>
      <c r="AB29" s="1569"/>
      <c r="AC29" s="1569"/>
      <c r="AD29" s="1569"/>
      <c r="AE29" s="1569"/>
    </row>
    <row r="30" spans="1:31" ht="16.5" customHeight="1">
      <c r="A30" s="1471"/>
      <c r="B30" s="1586"/>
      <c r="C30" s="1453" t="s">
        <v>1004</v>
      </c>
      <c r="D30" s="1454"/>
      <c r="E30" s="1602"/>
      <c r="F30" s="1455">
        <v>1199.442</v>
      </c>
      <c r="G30" s="1455">
        <v>309.87</v>
      </c>
      <c r="H30" s="1601">
        <v>78.99027000000001</v>
      </c>
      <c r="I30" s="1460">
        <v>1588.3022699999999</v>
      </c>
      <c r="J30" s="1455">
        <v>747.48299999999995</v>
      </c>
      <c r="K30" s="1455">
        <v>337.35700000000003</v>
      </c>
      <c r="L30" s="1601">
        <v>125.422</v>
      </c>
      <c r="M30" s="1460">
        <v>1210.2619999999999</v>
      </c>
      <c r="N30" s="1569"/>
      <c r="O30" s="1569"/>
      <c r="P30" s="1569"/>
      <c r="Q30" s="1569"/>
      <c r="R30" s="1569"/>
      <c r="S30" s="1569"/>
      <c r="T30" s="1569"/>
      <c r="U30" s="1569"/>
      <c r="V30" s="1569"/>
      <c r="W30" s="1569"/>
      <c r="X30" s="1569"/>
      <c r="Y30" s="1569"/>
      <c r="Z30" s="1569"/>
      <c r="AA30" s="1569"/>
      <c r="AB30" s="1569"/>
      <c r="AC30" s="1569"/>
      <c r="AD30" s="1569"/>
      <c r="AE30" s="1569"/>
    </row>
    <row r="31" spans="1:31" ht="16.5" customHeight="1">
      <c r="A31" s="1603"/>
      <c r="B31" s="1586"/>
      <c r="C31" s="1453" t="s">
        <v>1005</v>
      </c>
      <c r="D31" s="1454"/>
      <c r="E31" s="1602"/>
      <c r="F31" s="1455">
        <v>3850.93</v>
      </c>
      <c r="G31" s="1455">
        <v>4417.848</v>
      </c>
      <c r="H31" s="1601">
        <v>12.591670000000001</v>
      </c>
      <c r="I31" s="1460">
        <v>8281.36967</v>
      </c>
      <c r="J31" s="1455">
        <v>3963.2950000000001</v>
      </c>
      <c r="K31" s="1455">
        <v>3591.0893999999998</v>
      </c>
      <c r="L31" s="1601">
        <v>76.909000000000006</v>
      </c>
      <c r="M31" s="1460">
        <v>7631.2934000000005</v>
      </c>
      <c r="N31" s="1569"/>
      <c r="O31" s="1569"/>
      <c r="P31" s="1569"/>
      <c r="Q31" s="1569"/>
      <c r="R31" s="1569"/>
      <c r="S31" s="1569"/>
      <c r="T31" s="1569"/>
      <c r="U31" s="1569"/>
      <c r="V31" s="1569"/>
      <c r="W31" s="1569"/>
      <c r="X31" s="1569"/>
      <c r="Y31" s="1569"/>
      <c r="Z31" s="1569"/>
      <c r="AA31" s="1569"/>
      <c r="AB31" s="1569"/>
      <c r="AC31" s="1569"/>
      <c r="AD31" s="1569"/>
      <c r="AE31" s="1569"/>
    </row>
    <row r="32" spans="1:31" ht="30" customHeight="1" thickBot="1">
      <c r="A32" s="1603"/>
      <c r="B32" s="1586"/>
      <c r="C32" s="1604" t="s">
        <v>1006</v>
      </c>
      <c r="D32" s="1605"/>
      <c r="E32" s="1606"/>
      <c r="F32" s="1455">
        <v>462.66899999999998</v>
      </c>
      <c r="G32" s="1455">
        <v>255.70804500000003</v>
      </c>
      <c r="H32" s="1601">
        <v>1.7027400000000001</v>
      </c>
      <c r="I32" s="1488">
        <v>720.07978500000002</v>
      </c>
      <c r="J32" s="1455">
        <v>664.26199999999994</v>
      </c>
      <c r="K32" s="1455">
        <v>238.99532000000002</v>
      </c>
      <c r="L32" s="1601">
        <v>2.806</v>
      </c>
      <c r="M32" s="1488">
        <v>906.06332000000009</v>
      </c>
      <c r="N32" s="1569"/>
      <c r="O32" s="1569"/>
      <c r="P32" s="1569"/>
      <c r="Q32" s="1569"/>
      <c r="R32" s="1569"/>
      <c r="S32" s="1569"/>
      <c r="T32" s="1569"/>
      <c r="U32" s="1569"/>
      <c r="V32" s="1569"/>
      <c r="W32" s="1569"/>
      <c r="X32" s="1569"/>
      <c r="Y32" s="1569"/>
      <c r="Z32" s="1569"/>
      <c r="AA32" s="1569"/>
      <c r="AB32" s="1569"/>
      <c r="AC32" s="1569"/>
      <c r="AD32" s="1569"/>
      <c r="AE32" s="1569"/>
    </row>
    <row r="33" spans="1:31" ht="29.25" customHeight="1" thickBot="1">
      <c r="A33" s="1566"/>
      <c r="B33" s="1567" t="s">
        <v>1007</v>
      </c>
      <c r="C33" s="1445"/>
      <c r="D33" s="1445"/>
      <c r="E33" s="1568"/>
      <c r="F33" s="1584">
        <v>50908.58</v>
      </c>
      <c r="G33" s="1447">
        <v>14283.088286999999</v>
      </c>
      <c r="H33" s="1585">
        <v>2494.9814799999999</v>
      </c>
      <c r="I33" s="1607">
        <v>67686.64976700001</v>
      </c>
      <c r="J33" s="1584">
        <v>53661.572</v>
      </c>
      <c r="K33" s="1447">
        <v>17426.355490000002</v>
      </c>
      <c r="L33" s="1585">
        <v>2785.355</v>
      </c>
      <c r="M33" s="1607">
        <v>73873.282490000012</v>
      </c>
      <c r="N33" s="1569"/>
      <c r="O33" s="1569"/>
      <c r="P33" s="1569"/>
      <c r="Q33" s="1569"/>
      <c r="R33" s="1569"/>
      <c r="S33" s="1569"/>
      <c r="T33" s="1569"/>
      <c r="U33" s="1569"/>
      <c r="V33" s="1569"/>
      <c r="W33" s="1569"/>
      <c r="X33" s="1569"/>
      <c r="Y33" s="1569"/>
      <c r="Z33" s="1569"/>
      <c r="AA33" s="1569"/>
      <c r="AB33" s="1569"/>
      <c r="AC33" s="1569"/>
      <c r="AD33" s="1569"/>
      <c r="AE33" s="1569"/>
    </row>
    <row r="34" spans="1:31" ht="28.5" customHeight="1">
      <c r="A34" s="1471"/>
      <c r="B34" s="1517"/>
      <c r="C34" s="1608" t="s">
        <v>1008</v>
      </c>
      <c r="D34" s="1609"/>
      <c r="E34" s="1610"/>
      <c r="F34" s="1611">
        <v>12696.762000000001</v>
      </c>
      <c r="G34" s="1612">
        <v>4611.0473670000001</v>
      </c>
      <c r="H34" s="1613">
        <v>1012.8579999999999</v>
      </c>
      <c r="I34" s="1591">
        <v>18320.667366999998</v>
      </c>
      <c r="J34" s="1611">
        <v>14713.647000000001</v>
      </c>
      <c r="K34" s="1612">
        <v>5457.3839300000036</v>
      </c>
      <c r="L34" s="1613">
        <v>1275.4549999999999</v>
      </c>
      <c r="M34" s="1591">
        <v>21446.485930000003</v>
      </c>
      <c r="N34" s="1569"/>
      <c r="O34" s="1569"/>
      <c r="P34" s="1569"/>
      <c r="Q34" s="1569"/>
      <c r="R34" s="1569"/>
      <c r="S34" s="1569"/>
      <c r="T34" s="1569"/>
      <c r="U34" s="1569"/>
      <c r="V34" s="1569"/>
      <c r="W34" s="1569"/>
      <c r="X34" s="1569"/>
      <c r="Y34" s="1569"/>
      <c r="Z34" s="1569"/>
      <c r="AA34" s="1569"/>
      <c r="AB34" s="1569"/>
      <c r="AC34" s="1569"/>
      <c r="AD34" s="1569"/>
      <c r="AE34" s="1569"/>
    </row>
    <row r="35" spans="1:31" ht="29.25" customHeight="1">
      <c r="A35" s="1471"/>
      <c r="B35" s="1517"/>
      <c r="C35" s="1614" t="s">
        <v>1009</v>
      </c>
      <c r="D35" s="1507"/>
      <c r="E35" s="1615"/>
      <c r="F35" s="1458">
        <v>833.04700000000003</v>
      </c>
      <c r="G35" s="1458">
        <v>23.202000000000002</v>
      </c>
      <c r="H35" s="1582">
        <v>170.994</v>
      </c>
      <c r="I35" s="1460">
        <v>1027.2429999999999</v>
      </c>
      <c r="J35" s="1458">
        <v>903.63499999999999</v>
      </c>
      <c r="K35" s="1458">
        <v>9.0250000000000004</v>
      </c>
      <c r="L35" s="1582">
        <v>56.591000000000001</v>
      </c>
      <c r="M35" s="1460">
        <v>969.25099999999998</v>
      </c>
      <c r="N35" s="1569"/>
      <c r="O35" s="1569"/>
      <c r="P35" s="1569"/>
      <c r="Q35" s="1569"/>
      <c r="R35" s="1569"/>
      <c r="S35" s="1569"/>
      <c r="T35" s="1569"/>
      <c r="U35" s="1569"/>
      <c r="V35" s="1569"/>
      <c r="W35" s="1569"/>
      <c r="X35" s="1569"/>
      <c r="Y35" s="1569"/>
      <c r="Z35" s="1569"/>
      <c r="AA35" s="1569"/>
      <c r="AB35" s="1569"/>
      <c r="AC35" s="1569"/>
      <c r="AD35" s="1569"/>
      <c r="AE35" s="1569"/>
    </row>
    <row r="36" spans="1:31" ht="30.75" customHeight="1">
      <c r="A36" s="1471"/>
      <c r="B36" s="1517"/>
      <c r="C36" s="1614" t="s">
        <v>1010</v>
      </c>
      <c r="D36" s="1507"/>
      <c r="E36" s="1615"/>
      <c r="F36" s="1458">
        <v>831.13400000000001</v>
      </c>
      <c r="G36" s="1458">
        <v>221.84628799999999</v>
      </c>
      <c r="H36" s="1582">
        <v>49.442540000000001</v>
      </c>
      <c r="I36" s="1460">
        <v>1102.422828</v>
      </c>
      <c r="J36" s="1458">
        <v>981.93600000000004</v>
      </c>
      <c r="K36" s="1458">
        <v>227.27569</v>
      </c>
      <c r="L36" s="1582">
        <v>57.527000000000001</v>
      </c>
      <c r="M36" s="1460">
        <v>1266.7386899999999</v>
      </c>
      <c r="N36" s="1569"/>
      <c r="O36" s="1569"/>
      <c r="P36" s="1569"/>
      <c r="Q36" s="1569"/>
      <c r="R36" s="1569"/>
      <c r="S36" s="1569"/>
      <c r="T36" s="1569"/>
      <c r="U36" s="1569"/>
      <c r="V36" s="1569"/>
      <c r="W36" s="1569"/>
      <c r="X36" s="1569"/>
      <c r="Y36" s="1569"/>
      <c r="Z36" s="1569"/>
      <c r="AA36" s="1569"/>
      <c r="AB36" s="1569"/>
      <c r="AC36" s="1569"/>
      <c r="AD36" s="1569"/>
      <c r="AE36" s="1569"/>
    </row>
    <row r="37" spans="1:31" ht="27.75" customHeight="1">
      <c r="A37" s="1471"/>
      <c r="B37" s="1517"/>
      <c r="C37" s="1614" t="s">
        <v>1011</v>
      </c>
      <c r="D37" s="1507"/>
      <c r="E37" s="1615"/>
      <c r="F37" s="1458">
        <v>11570.558000000001</v>
      </c>
      <c r="G37" s="1458">
        <v>3185.181141</v>
      </c>
      <c r="H37" s="1582">
        <v>534.46852999999999</v>
      </c>
      <c r="I37" s="1460">
        <v>15290.207670999998</v>
      </c>
      <c r="J37" s="1458">
        <v>13005.155000000001</v>
      </c>
      <c r="K37" s="1458">
        <v>3885.8674100000012</v>
      </c>
      <c r="L37" s="1582">
        <v>631.01499999999999</v>
      </c>
      <c r="M37" s="1460">
        <v>17522.037410000001</v>
      </c>
      <c r="N37" s="1569"/>
      <c r="O37" s="1569"/>
      <c r="P37" s="1569"/>
      <c r="Q37" s="1569"/>
      <c r="R37" s="1569"/>
      <c r="S37" s="1569"/>
      <c r="T37" s="1569"/>
      <c r="U37" s="1569"/>
      <c r="V37" s="1569"/>
      <c r="W37" s="1569"/>
      <c r="X37" s="1569"/>
      <c r="Y37" s="1569"/>
      <c r="Z37" s="1569"/>
      <c r="AA37" s="1569"/>
      <c r="AB37" s="1569"/>
      <c r="AC37" s="1569"/>
      <c r="AD37" s="1569"/>
      <c r="AE37" s="1569"/>
    </row>
    <row r="38" spans="1:31" ht="29.25" customHeight="1">
      <c r="A38" s="1471"/>
      <c r="B38" s="1517"/>
      <c r="C38" s="1614" t="s">
        <v>1012</v>
      </c>
      <c r="D38" s="1507"/>
      <c r="E38" s="1615"/>
      <c r="F38" s="1499">
        <v>269.58499999999998</v>
      </c>
      <c r="G38" s="1499">
        <v>69.42334000000001</v>
      </c>
      <c r="H38" s="1595">
        <v>34.483719999999998</v>
      </c>
      <c r="I38" s="1460">
        <v>373.49206000000004</v>
      </c>
      <c r="J38" s="1499">
        <v>309.255</v>
      </c>
      <c r="K38" s="1499">
        <v>92.382889999999989</v>
      </c>
      <c r="L38" s="1595">
        <v>14.689</v>
      </c>
      <c r="M38" s="1460">
        <v>416.32688999999999</v>
      </c>
      <c r="N38" s="1569"/>
      <c r="O38" s="1569"/>
      <c r="P38" s="1569"/>
      <c r="Q38" s="1569"/>
      <c r="R38" s="1569"/>
      <c r="S38" s="1569"/>
      <c r="T38" s="1569"/>
      <c r="U38" s="1569"/>
      <c r="V38" s="1569"/>
      <c r="W38" s="1569"/>
      <c r="X38" s="1569"/>
      <c r="Y38" s="1569"/>
      <c r="Z38" s="1569"/>
      <c r="AA38" s="1569"/>
      <c r="AB38" s="1569"/>
      <c r="AC38" s="1569"/>
      <c r="AD38" s="1569"/>
      <c r="AE38" s="1569"/>
    </row>
    <row r="39" spans="1:31" ht="28.5" customHeight="1">
      <c r="A39" s="1471"/>
      <c r="B39" s="1517"/>
      <c r="C39" s="1614" t="s">
        <v>1013</v>
      </c>
      <c r="D39" s="1507"/>
      <c r="E39" s="1615"/>
      <c r="F39" s="1499">
        <v>6127.1130000000003</v>
      </c>
      <c r="G39" s="1499">
        <v>1508.877678999999</v>
      </c>
      <c r="H39" s="1595">
        <v>76.702939999999899</v>
      </c>
      <c r="I39" s="1460">
        <v>7712.6936189999988</v>
      </c>
      <c r="J39" s="1499">
        <v>7044.2259999999997</v>
      </c>
      <c r="K39" s="1499">
        <v>2725.0770000000002</v>
      </c>
      <c r="L39" s="1595">
        <v>111.553</v>
      </c>
      <c r="M39" s="1460">
        <v>9880.8559999999998</v>
      </c>
      <c r="N39" s="1569"/>
      <c r="O39" s="1569"/>
      <c r="P39" s="1569"/>
      <c r="Q39" s="1569"/>
      <c r="R39" s="1569"/>
      <c r="S39" s="1569"/>
      <c r="T39" s="1569"/>
      <c r="U39" s="1569"/>
      <c r="V39" s="1569"/>
      <c r="W39" s="1569"/>
      <c r="X39" s="1569"/>
      <c r="Y39" s="1569"/>
      <c r="Z39" s="1569"/>
      <c r="AA39" s="1569"/>
      <c r="AB39" s="1569"/>
      <c r="AC39" s="1569"/>
      <c r="AD39" s="1569"/>
      <c r="AE39" s="1569"/>
    </row>
    <row r="40" spans="1:31" ht="27.75" customHeight="1">
      <c r="A40" s="1471"/>
      <c r="B40" s="1517"/>
      <c r="C40" s="1614" t="s">
        <v>1014</v>
      </c>
      <c r="D40" s="1507"/>
      <c r="E40" s="1615"/>
      <c r="F40" s="1499">
        <v>13.188000000000001</v>
      </c>
      <c r="G40" s="1499">
        <v>0</v>
      </c>
      <c r="H40" s="1595">
        <v>0</v>
      </c>
      <c r="I40" s="1460">
        <v>13.188000000000001</v>
      </c>
      <c r="J40" s="1499">
        <v>172.62</v>
      </c>
      <c r="K40" s="1499">
        <v>0</v>
      </c>
      <c r="L40" s="1595">
        <v>0</v>
      </c>
      <c r="M40" s="1460">
        <v>172.62</v>
      </c>
      <c r="N40" s="1569"/>
      <c r="O40" s="1569"/>
      <c r="P40" s="1569"/>
      <c r="Q40" s="1569"/>
      <c r="R40" s="1569"/>
      <c r="S40" s="1569"/>
      <c r="T40" s="1569"/>
      <c r="U40" s="1569"/>
      <c r="V40" s="1569"/>
      <c r="W40" s="1569"/>
      <c r="X40" s="1569"/>
      <c r="Y40" s="1569"/>
      <c r="Z40" s="1569"/>
      <c r="AA40" s="1569"/>
      <c r="AB40" s="1569"/>
      <c r="AC40" s="1569"/>
      <c r="AD40" s="1569"/>
      <c r="AE40" s="1569"/>
    </row>
    <row r="41" spans="1:31" ht="42.75" customHeight="1">
      <c r="A41" s="1471"/>
      <c r="B41" s="1517"/>
      <c r="C41" s="1614" t="s">
        <v>1015</v>
      </c>
      <c r="D41" s="1507"/>
      <c r="E41" s="1615"/>
      <c r="F41" s="1499">
        <v>197.83199999999999</v>
      </c>
      <c r="G41" s="1499">
        <v>62.217046000000003</v>
      </c>
      <c r="H41" s="1595">
        <v>2.835</v>
      </c>
      <c r="I41" s="1460">
        <v>262.88404599999996</v>
      </c>
      <c r="J41" s="1499">
        <v>236.61699999999999</v>
      </c>
      <c r="K41" s="1499">
        <v>46.127410000000005</v>
      </c>
      <c r="L41" s="1595">
        <v>137.53800000000001</v>
      </c>
      <c r="M41" s="1460">
        <v>420.28241000000003</v>
      </c>
      <c r="N41" s="1569"/>
      <c r="O41" s="1569"/>
      <c r="P41" s="1569"/>
      <c r="Q41" s="1569"/>
      <c r="R41" s="1569"/>
      <c r="S41" s="1569"/>
      <c r="T41" s="1569"/>
      <c r="U41" s="1569"/>
      <c r="V41" s="1569"/>
      <c r="W41" s="1569"/>
      <c r="X41" s="1569"/>
      <c r="Y41" s="1569"/>
      <c r="Z41" s="1569"/>
      <c r="AA41" s="1569"/>
      <c r="AB41" s="1569"/>
      <c r="AC41" s="1569"/>
      <c r="AD41" s="1569"/>
      <c r="AE41" s="1569"/>
    </row>
    <row r="42" spans="1:31" ht="27" customHeight="1">
      <c r="A42" s="1471"/>
      <c r="B42" s="1517"/>
      <c r="C42" s="1614" t="s">
        <v>1016</v>
      </c>
      <c r="D42" s="1507"/>
      <c r="E42" s="1615"/>
      <c r="F42" s="1499">
        <v>15269.027</v>
      </c>
      <c r="G42" s="1499">
        <v>3833.5425989999999</v>
      </c>
      <c r="H42" s="1595">
        <v>393.97602000000001</v>
      </c>
      <c r="I42" s="1460">
        <v>19496.545619</v>
      </c>
      <c r="J42" s="1499">
        <v>13594.706</v>
      </c>
      <c r="K42" s="1499">
        <v>4101.7493199999999</v>
      </c>
      <c r="L42" s="1595">
        <v>361.06700000000001</v>
      </c>
      <c r="M42" s="1460">
        <v>18057.52232</v>
      </c>
      <c r="N42" s="1569"/>
      <c r="O42" s="1569"/>
      <c r="P42" s="1569"/>
      <c r="Q42" s="1569"/>
      <c r="R42" s="1569"/>
      <c r="S42" s="1569"/>
      <c r="T42" s="1569"/>
      <c r="U42" s="1569"/>
      <c r="V42" s="1569"/>
      <c r="W42" s="1569"/>
      <c r="X42" s="1569"/>
      <c r="Y42" s="1569"/>
      <c r="Z42" s="1569"/>
      <c r="AA42" s="1569"/>
      <c r="AB42" s="1569"/>
      <c r="AC42" s="1569"/>
      <c r="AD42" s="1569"/>
      <c r="AE42" s="1569"/>
    </row>
    <row r="43" spans="1:31" ht="29.25" customHeight="1">
      <c r="A43" s="1471"/>
      <c r="B43" s="1517"/>
      <c r="C43" s="1614" t="s">
        <v>1017</v>
      </c>
      <c r="D43" s="1507"/>
      <c r="E43" s="1615"/>
      <c r="F43" s="1458">
        <v>895.24</v>
      </c>
      <c r="G43" s="1458">
        <v>441.66524499999997</v>
      </c>
      <c r="H43" s="1459">
        <v>174.31120999999999</v>
      </c>
      <c r="I43" s="1460">
        <v>1511.216455</v>
      </c>
      <c r="J43" s="1458">
        <v>641.91</v>
      </c>
      <c r="K43" s="1458">
        <v>423.89503999999982</v>
      </c>
      <c r="L43" s="1459">
        <v>96.106999999999999</v>
      </c>
      <c r="M43" s="1460">
        <v>1161.9120399999997</v>
      </c>
      <c r="N43" s="1569"/>
      <c r="O43" s="1569"/>
      <c r="P43" s="1569"/>
      <c r="Q43" s="1569"/>
      <c r="R43" s="1569"/>
      <c r="S43" s="1569"/>
      <c r="T43" s="1569"/>
      <c r="U43" s="1569"/>
      <c r="V43" s="1569"/>
      <c r="W43" s="1569"/>
      <c r="X43" s="1569"/>
      <c r="Y43" s="1569"/>
      <c r="Z43" s="1569"/>
      <c r="AA43" s="1569"/>
      <c r="AB43" s="1569"/>
      <c r="AC43" s="1569"/>
      <c r="AD43" s="1569"/>
      <c r="AE43" s="1569"/>
    </row>
    <row r="44" spans="1:31" ht="27" hidden="1" customHeight="1">
      <c r="A44" s="1471"/>
      <c r="B44" s="1517"/>
      <c r="C44" s="1490" t="s">
        <v>1018</v>
      </c>
      <c r="D44" s="1491"/>
      <c r="E44" s="1495"/>
      <c r="F44" s="1458">
        <v>0</v>
      </c>
      <c r="G44" s="1458">
        <v>0</v>
      </c>
      <c r="H44" s="1582">
        <v>0</v>
      </c>
      <c r="I44" s="1460">
        <v>0</v>
      </c>
      <c r="J44" s="1458">
        <v>0</v>
      </c>
      <c r="K44" s="1458">
        <v>0</v>
      </c>
      <c r="L44" s="1582">
        <v>0</v>
      </c>
      <c r="M44" s="1460">
        <v>0</v>
      </c>
      <c r="N44" s="1569"/>
      <c r="O44" s="1569"/>
      <c r="P44" s="1569"/>
      <c r="Q44" s="1569"/>
      <c r="R44" s="1569"/>
      <c r="S44" s="1569"/>
      <c r="T44" s="1569"/>
      <c r="U44" s="1569"/>
      <c r="V44" s="1569"/>
      <c r="W44" s="1569"/>
      <c r="X44" s="1569"/>
      <c r="Y44" s="1569"/>
      <c r="Z44" s="1569"/>
      <c r="AA44" s="1569"/>
      <c r="AB44" s="1569"/>
      <c r="AC44" s="1569"/>
      <c r="AD44" s="1569"/>
      <c r="AE44" s="1569"/>
    </row>
    <row r="45" spans="1:31" ht="30" customHeight="1" thickBot="1">
      <c r="A45" s="1616"/>
      <c r="B45" s="1617"/>
      <c r="C45" s="1618" t="s">
        <v>1019</v>
      </c>
      <c r="D45" s="1493"/>
      <c r="E45" s="1494"/>
      <c r="F45" s="1619">
        <v>2205.0940000000001</v>
      </c>
      <c r="G45" s="1619">
        <v>326.08558199999891</v>
      </c>
      <c r="H45" s="1620">
        <v>44.909519999999965</v>
      </c>
      <c r="I45" s="1470">
        <v>2576.089101999999</v>
      </c>
      <c r="J45" s="1619">
        <v>2057.8649999999998</v>
      </c>
      <c r="K45" s="1619">
        <v>457.57180000000039</v>
      </c>
      <c r="L45" s="1620">
        <v>43.813000000000002</v>
      </c>
      <c r="M45" s="1470">
        <v>2559.2498000000005</v>
      </c>
      <c r="N45" s="1569"/>
      <c r="O45" s="1569"/>
      <c r="P45" s="1569"/>
      <c r="Q45" s="1569"/>
      <c r="R45" s="1569"/>
      <c r="S45" s="1569"/>
      <c r="T45" s="1569"/>
      <c r="U45" s="1569"/>
      <c r="V45" s="1569"/>
      <c r="W45" s="1569"/>
      <c r="X45" s="1569"/>
      <c r="Y45" s="1569"/>
      <c r="Z45" s="1569"/>
      <c r="AA45" s="1569"/>
      <c r="AB45" s="1569"/>
      <c r="AC45" s="1569"/>
      <c r="AD45" s="1569"/>
      <c r="AE45" s="1569"/>
    </row>
    <row r="46" spans="1:31" ht="29.25" customHeight="1" thickBot="1">
      <c r="A46" s="1566"/>
      <c r="B46" s="1567" t="s">
        <v>1020</v>
      </c>
      <c r="C46" s="1445"/>
      <c r="D46" s="1445"/>
      <c r="E46" s="1568"/>
      <c r="F46" s="1584">
        <v>73024.243000000002</v>
      </c>
      <c r="G46" s="1584">
        <v>22167.636242</v>
      </c>
      <c r="H46" s="1448">
        <v>1927.6711799999998</v>
      </c>
      <c r="I46" s="1449">
        <v>97119.550422</v>
      </c>
      <c r="J46" s="1584">
        <v>77623.421000000002</v>
      </c>
      <c r="K46" s="1584">
        <v>25681.608660000002</v>
      </c>
      <c r="L46" s="1448">
        <v>3157.8649999999998</v>
      </c>
      <c r="M46" s="1449">
        <v>106462.89465999999</v>
      </c>
      <c r="N46" s="1569"/>
      <c r="O46" s="1569"/>
      <c r="P46" s="1569"/>
      <c r="Q46" s="1569"/>
      <c r="R46" s="1569"/>
      <c r="S46" s="1569"/>
      <c r="T46" s="1569"/>
      <c r="U46" s="1569"/>
      <c r="V46" s="1569"/>
      <c r="W46" s="1569"/>
      <c r="X46" s="1569"/>
      <c r="Y46" s="1569"/>
      <c r="Z46" s="1569"/>
      <c r="AA46" s="1569"/>
      <c r="AB46" s="1569"/>
      <c r="AC46" s="1569"/>
      <c r="AD46" s="1569"/>
      <c r="AE46" s="1569"/>
    </row>
    <row r="47" spans="1:31" ht="25.5" customHeight="1">
      <c r="A47" s="1471"/>
      <c r="B47" s="1517"/>
      <c r="C47" s="1578" t="s">
        <v>1021</v>
      </c>
      <c r="D47" s="1578"/>
      <c r="E47" s="1578"/>
      <c r="F47" s="1589">
        <v>4390.5879999999997</v>
      </c>
      <c r="G47" s="1589">
        <v>1787.182384</v>
      </c>
      <c r="H47" s="1601">
        <v>302.78059999999999</v>
      </c>
      <c r="I47" s="1457">
        <v>6480.5509839999995</v>
      </c>
      <c r="J47" s="1589">
        <v>4602.4250000000002</v>
      </c>
      <c r="K47" s="1589">
        <v>2435.3069</v>
      </c>
      <c r="L47" s="1601">
        <v>533.53200000000004</v>
      </c>
      <c r="M47" s="1457">
        <v>7571.2638999999999</v>
      </c>
      <c r="N47" s="1569"/>
      <c r="O47" s="1569"/>
      <c r="P47" s="1569"/>
      <c r="Q47" s="1569"/>
      <c r="R47" s="1569"/>
      <c r="S47" s="1569"/>
      <c r="T47" s="1569"/>
      <c r="U47" s="1569"/>
      <c r="V47" s="1569"/>
      <c r="W47" s="1569"/>
      <c r="X47" s="1569"/>
      <c r="Y47" s="1569"/>
      <c r="Z47" s="1569"/>
      <c r="AA47" s="1569"/>
      <c r="AB47" s="1569"/>
      <c r="AC47" s="1569"/>
      <c r="AD47" s="1569"/>
      <c r="AE47" s="1569"/>
    </row>
    <row r="48" spans="1:31" ht="25.5" customHeight="1">
      <c r="A48" s="1471"/>
      <c r="B48" s="1517"/>
      <c r="C48" s="1621" t="s">
        <v>1022</v>
      </c>
      <c r="D48" s="1621"/>
      <c r="E48" s="1621"/>
      <c r="F48" s="1458">
        <v>137.10599999999999</v>
      </c>
      <c r="G48" s="1458">
        <v>91.638999999999996</v>
      </c>
      <c r="H48" s="1582">
        <v>0</v>
      </c>
      <c r="I48" s="1460">
        <v>228.745</v>
      </c>
      <c r="J48" s="1458">
        <v>103.346</v>
      </c>
      <c r="K48" s="1458">
        <v>10</v>
      </c>
      <c r="L48" s="1582">
        <v>90</v>
      </c>
      <c r="M48" s="1460">
        <v>203.346</v>
      </c>
      <c r="N48" s="1569"/>
      <c r="O48" s="1569"/>
      <c r="P48" s="1569"/>
      <c r="Q48" s="1569"/>
      <c r="R48" s="1569"/>
      <c r="S48" s="1569"/>
      <c r="T48" s="1569"/>
      <c r="U48" s="1569"/>
      <c r="V48" s="1569"/>
      <c r="W48" s="1569"/>
      <c r="X48" s="1569"/>
      <c r="Y48" s="1569"/>
      <c r="Z48" s="1569"/>
      <c r="AA48" s="1569"/>
      <c r="AB48" s="1569"/>
      <c r="AC48" s="1569"/>
      <c r="AD48" s="1569"/>
      <c r="AE48" s="1569"/>
    </row>
    <row r="49" spans="1:31" ht="30.75" customHeight="1">
      <c r="A49" s="1471"/>
      <c r="B49" s="1517"/>
      <c r="C49" s="1621" t="s">
        <v>1023</v>
      </c>
      <c r="D49" s="1621"/>
      <c r="E49" s="1621"/>
      <c r="F49" s="1458">
        <v>479.93799999999999</v>
      </c>
      <c r="G49" s="1458">
        <v>214.369</v>
      </c>
      <c r="H49" s="1582">
        <v>43.159870000000005</v>
      </c>
      <c r="I49" s="1460">
        <v>737.46686999999997</v>
      </c>
      <c r="J49" s="1458">
        <v>586.42100000000005</v>
      </c>
      <c r="K49" s="1458">
        <v>164.01</v>
      </c>
      <c r="L49" s="1582">
        <v>49.762999999999998</v>
      </c>
      <c r="M49" s="1460">
        <v>800.19399999999996</v>
      </c>
      <c r="N49" s="1569"/>
      <c r="O49" s="1569"/>
      <c r="P49" s="1569"/>
      <c r="Q49" s="1569"/>
      <c r="R49" s="1569"/>
      <c r="S49" s="1569"/>
      <c r="T49" s="1569"/>
      <c r="U49" s="1569"/>
      <c r="V49" s="1569"/>
      <c r="W49" s="1569"/>
      <c r="X49" s="1569"/>
      <c r="Y49" s="1569"/>
      <c r="Z49" s="1569"/>
      <c r="AA49" s="1569"/>
      <c r="AB49" s="1569"/>
      <c r="AC49" s="1569"/>
      <c r="AD49" s="1569"/>
      <c r="AE49" s="1569"/>
    </row>
    <row r="50" spans="1:31" ht="25.5" customHeight="1">
      <c r="A50" s="1471"/>
      <c r="B50" s="1517"/>
      <c r="C50" s="1621" t="s">
        <v>1024</v>
      </c>
      <c r="D50" s="1621"/>
      <c r="E50" s="1621"/>
      <c r="F50" s="1499">
        <v>17062.440999999999</v>
      </c>
      <c r="G50" s="1499">
        <v>3571.4566179999997</v>
      </c>
      <c r="H50" s="1595">
        <v>482.98921999999999</v>
      </c>
      <c r="I50" s="1460">
        <v>21116.886837999999</v>
      </c>
      <c r="J50" s="1499">
        <v>23158.491999999998</v>
      </c>
      <c r="K50" s="1499">
        <v>5414.40913</v>
      </c>
      <c r="L50" s="1595">
        <v>990.66899999999998</v>
      </c>
      <c r="M50" s="1460">
        <v>29563.57013</v>
      </c>
      <c r="N50" s="1569"/>
      <c r="O50" s="1569"/>
      <c r="P50" s="1569"/>
      <c r="Q50" s="1569"/>
      <c r="R50" s="1569"/>
      <c r="S50" s="1569"/>
      <c r="T50" s="1569"/>
      <c r="U50" s="1569"/>
      <c r="V50" s="1569"/>
      <c r="W50" s="1569"/>
      <c r="X50" s="1569"/>
      <c r="Y50" s="1569"/>
      <c r="Z50" s="1569"/>
      <c r="AA50" s="1569"/>
      <c r="AB50" s="1569"/>
      <c r="AC50" s="1569"/>
      <c r="AD50" s="1569"/>
      <c r="AE50" s="1569"/>
    </row>
    <row r="51" spans="1:31" ht="29.25" customHeight="1">
      <c r="A51" s="1471"/>
      <c r="B51" s="1517"/>
      <c r="C51" s="1621" t="s">
        <v>1025</v>
      </c>
      <c r="D51" s="1621"/>
      <c r="E51" s="1621"/>
      <c r="F51" s="1499">
        <v>94.364999999999995</v>
      </c>
      <c r="G51" s="1499">
        <v>0.17499999999999999</v>
      </c>
      <c r="H51" s="1595">
        <v>4.4229999999999998E-2</v>
      </c>
      <c r="I51" s="1460">
        <v>94.584229999999991</v>
      </c>
      <c r="J51" s="1499">
        <v>157.74199999999999</v>
      </c>
      <c r="K51" s="1499">
        <v>39.334490000000002</v>
      </c>
      <c r="L51" s="1595">
        <v>79.817999999999998</v>
      </c>
      <c r="M51" s="1460">
        <v>276.89449000000002</v>
      </c>
      <c r="N51" s="1569"/>
      <c r="O51" s="1569"/>
      <c r="P51" s="1569"/>
      <c r="Q51" s="1569"/>
      <c r="R51" s="1569"/>
      <c r="S51" s="1569"/>
      <c r="T51" s="1569"/>
      <c r="U51" s="1569"/>
      <c r="V51" s="1569"/>
      <c r="W51" s="1569"/>
      <c r="X51" s="1569"/>
      <c r="Y51" s="1569"/>
      <c r="Z51" s="1569"/>
      <c r="AA51" s="1569"/>
      <c r="AB51" s="1569"/>
      <c r="AC51" s="1569"/>
      <c r="AD51" s="1569"/>
      <c r="AE51" s="1569"/>
    </row>
    <row r="52" spans="1:31" ht="27" customHeight="1">
      <c r="A52" s="1471"/>
      <c r="B52" s="1517"/>
      <c r="C52" s="1621" t="s">
        <v>1026</v>
      </c>
      <c r="D52" s="1621"/>
      <c r="E52" s="1621"/>
      <c r="F52" s="1499">
        <v>5540.8010000000004</v>
      </c>
      <c r="G52" s="1499">
        <v>3541.942348</v>
      </c>
      <c r="H52" s="1595">
        <v>33.232999999999997</v>
      </c>
      <c r="I52" s="1460">
        <v>9115.976348000002</v>
      </c>
      <c r="J52" s="1499">
        <v>3937.201</v>
      </c>
      <c r="K52" s="1499">
        <v>5643.59735</v>
      </c>
      <c r="L52" s="1595">
        <v>89.852999999999994</v>
      </c>
      <c r="M52" s="1460">
        <v>9670.6513500000001</v>
      </c>
      <c r="N52" s="1569"/>
      <c r="O52" s="1569"/>
      <c r="P52" s="1569"/>
      <c r="Q52" s="1569"/>
      <c r="R52" s="1569"/>
      <c r="S52" s="1569"/>
      <c r="T52" s="1569"/>
      <c r="U52" s="1569"/>
      <c r="V52" s="1569"/>
      <c r="W52" s="1569"/>
      <c r="X52" s="1569"/>
      <c r="Y52" s="1569"/>
      <c r="Z52" s="1569"/>
      <c r="AA52" s="1569"/>
      <c r="AB52" s="1569"/>
      <c r="AC52" s="1569"/>
      <c r="AD52" s="1569"/>
      <c r="AE52" s="1569"/>
    </row>
    <row r="53" spans="1:31" ht="25.5" hidden="1" customHeight="1">
      <c r="A53" s="1471"/>
      <c r="B53" s="1517"/>
      <c r="C53" s="1490" t="s">
        <v>1027</v>
      </c>
      <c r="D53" s="1491"/>
      <c r="E53" s="1495"/>
      <c r="F53" s="1499">
        <v>0</v>
      </c>
      <c r="G53" s="1499">
        <v>0</v>
      </c>
      <c r="H53" s="1595">
        <v>0</v>
      </c>
      <c r="I53" s="1460">
        <v>0</v>
      </c>
      <c r="J53" s="1499">
        <v>0</v>
      </c>
      <c r="K53" s="1499">
        <v>0</v>
      </c>
      <c r="L53" s="1595">
        <v>0</v>
      </c>
      <c r="M53" s="1460">
        <v>0</v>
      </c>
      <c r="N53" s="1569"/>
      <c r="O53" s="1569"/>
      <c r="P53" s="1569"/>
      <c r="Q53" s="1569"/>
      <c r="R53" s="1569"/>
      <c r="S53" s="1569"/>
      <c r="T53" s="1569"/>
      <c r="U53" s="1569"/>
      <c r="V53" s="1569"/>
      <c r="W53" s="1569"/>
      <c r="X53" s="1569"/>
      <c r="Y53" s="1569"/>
      <c r="Z53" s="1569"/>
      <c r="AA53" s="1569"/>
      <c r="AB53" s="1569"/>
      <c r="AC53" s="1569"/>
      <c r="AD53" s="1569"/>
      <c r="AE53" s="1569"/>
    </row>
    <row r="54" spans="1:31" ht="28.5" customHeight="1">
      <c r="A54" s="1622"/>
      <c r="B54" s="1623"/>
      <c r="C54" s="1621" t="s">
        <v>1028</v>
      </c>
      <c r="D54" s="1621"/>
      <c r="E54" s="1621"/>
      <c r="F54" s="1499">
        <v>14.259</v>
      </c>
      <c r="G54" s="1499">
        <v>6.117</v>
      </c>
      <c r="H54" s="1595">
        <v>0</v>
      </c>
      <c r="I54" s="1460">
        <v>20.376000000000001</v>
      </c>
      <c r="J54" s="1499">
        <v>2.46</v>
      </c>
      <c r="K54" s="1499">
        <v>7.1428000000000003</v>
      </c>
      <c r="L54" s="1595">
        <v>0</v>
      </c>
      <c r="M54" s="1460">
        <v>9.6027999999999984</v>
      </c>
      <c r="N54" s="1569"/>
      <c r="O54" s="1569"/>
      <c r="P54" s="1569"/>
      <c r="Q54" s="1569"/>
      <c r="R54" s="1569"/>
      <c r="S54" s="1569"/>
      <c r="T54" s="1569"/>
      <c r="U54" s="1569"/>
      <c r="V54" s="1569"/>
      <c r="W54" s="1569"/>
      <c r="X54" s="1569"/>
      <c r="Y54" s="1569"/>
      <c r="Z54" s="1569"/>
      <c r="AA54" s="1569"/>
      <c r="AB54" s="1569"/>
      <c r="AC54" s="1569"/>
      <c r="AD54" s="1569"/>
      <c r="AE54" s="1569"/>
    </row>
    <row r="55" spans="1:31" ht="25.5" customHeight="1">
      <c r="A55" s="1622"/>
      <c r="B55" s="1623"/>
      <c r="C55" s="1621" t="s">
        <v>1029</v>
      </c>
      <c r="D55" s="1621"/>
      <c r="E55" s="1621"/>
      <c r="F55" s="1499">
        <v>36987.305999999997</v>
      </c>
      <c r="G55" s="1499">
        <v>9890.891434000001</v>
      </c>
      <c r="H55" s="1595">
        <v>520.02783999999997</v>
      </c>
      <c r="I55" s="1460">
        <v>47398.225274000004</v>
      </c>
      <c r="J55" s="1499">
        <v>40550.667000000001</v>
      </c>
      <c r="K55" s="1499">
        <v>9220.5993500000004</v>
      </c>
      <c r="L55" s="1595">
        <v>817.83299999999997</v>
      </c>
      <c r="M55" s="1460">
        <v>50589.099350000004</v>
      </c>
      <c r="N55" s="1569"/>
      <c r="O55" s="1569"/>
      <c r="P55" s="1569"/>
      <c r="Q55" s="1569"/>
      <c r="R55" s="1569"/>
      <c r="S55" s="1569"/>
      <c r="T55" s="1569"/>
      <c r="U55" s="1569"/>
      <c r="V55" s="1569"/>
      <c r="W55" s="1569"/>
      <c r="X55" s="1569"/>
      <c r="Y55" s="1569"/>
      <c r="Z55" s="1569"/>
      <c r="AA55" s="1569"/>
      <c r="AB55" s="1569"/>
      <c r="AC55" s="1569"/>
      <c r="AD55" s="1569"/>
      <c r="AE55" s="1569"/>
    </row>
    <row r="56" spans="1:31" ht="29.25" customHeight="1">
      <c r="A56" s="1622"/>
      <c r="B56" s="1623"/>
      <c r="C56" s="1621" t="s">
        <v>1030</v>
      </c>
      <c r="D56" s="1621"/>
      <c r="E56" s="1621"/>
      <c r="F56" s="1499">
        <v>277.15899999999999</v>
      </c>
      <c r="G56" s="1499">
        <v>427.73703799999998</v>
      </c>
      <c r="H56" s="1595">
        <v>46.868550000000006</v>
      </c>
      <c r="I56" s="1460">
        <v>751.764588</v>
      </c>
      <c r="J56" s="1499">
        <v>745.76700000000005</v>
      </c>
      <c r="K56" s="1499">
        <v>234.46169</v>
      </c>
      <c r="L56" s="1595">
        <v>25.277000000000001</v>
      </c>
      <c r="M56" s="1460">
        <v>1005.50569</v>
      </c>
      <c r="N56" s="1569"/>
      <c r="O56" s="1569"/>
      <c r="P56" s="1569"/>
      <c r="Q56" s="1569"/>
      <c r="R56" s="1569"/>
      <c r="S56" s="1569"/>
      <c r="T56" s="1569"/>
      <c r="U56" s="1569"/>
      <c r="V56" s="1569"/>
      <c r="W56" s="1569"/>
      <c r="X56" s="1569"/>
      <c r="Y56" s="1569"/>
      <c r="Z56" s="1569"/>
      <c r="AA56" s="1569"/>
      <c r="AB56" s="1569"/>
      <c r="AC56" s="1569"/>
      <c r="AD56" s="1569"/>
      <c r="AE56" s="1569"/>
    </row>
    <row r="57" spans="1:31" ht="27" customHeight="1">
      <c r="A57" s="1471"/>
      <c r="B57" s="1517"/>
      <c r="C57" s="1621" t="s">
        <v>1031</v>
      </c>
      <c r="D57" s="1621"/>
      <c r="E57" s="1621"/>
      <c r="F57" s="1499">
        <v>6281.64</v>
      </c>
      <c r="G57" s="1499">
        <v>1451.3530000000001</v>
      </c>
      <c r="H57" s="1595">
        <v>376.47800000000001</v>
      </c>
      <c r="I57" s="1460">
        <v>8109.4709999999995</v>
      </c>
      <c r="J57" s="1499">
        <v>1902.702</v>
      </c>
      <c r="K57" s="1499">
        <v>1576.7840000000001</v>
      </c>
      <c r="L57" s="1595">
        <v>312.53300000000002</v>
      </c>
      <c r="M57" s="1460">
        <v>3792.0189999999998</v>
      </c>
      <c r="N57" s="1569"/>
      <c r="O57" s="1569"/>
      <c r="P57" s="1569"/>
      <c r="Q57" s="1569"/>
      <c r="R57" s="1569"/>
      <c r="S57" s="1569"/>
      <c r="T57" s="1569"/>
      <c r="U57" s="1569"/>
      <c r="V57" s="1569"/>
      <c r="W57" s="1569"/>
      <c r="X57" s="1569"/>
      <c r="Y57" s="1569"/>
      <c r="Z57" s="1569"/>
      <c r="AA57" s="1569"/>
      <c r="AB57" s="1569"/>
      <c r="AC57" s="1569"/>
      <c r="AD57" s="1569"/>
      <c r="AE57" s="1569"/>
    </row>
    <row r="58" spans="1:31" ht="25.5" hidden="1" customHeight="1">
      <c r="A58" s="1471"/>
      <c r="B58" s="1517"/>
      <c r="C58" s="1624" t="s">
        <v>1032</v>
      </c>
      <c r="D58" s="1624"/>
      <c r="E58" s="1624"/>
      <c r="F58" s="1499">
        <v>0</v>
      </c>
      <c r="G58" s="1499">
        <v>0</v>
      </c>
      <c r="H58" s="1595">
        <v>0</v>
      </c>
      <c r="I58" s="1460">
        <v>0</v>
      </c>
      <c r="J58" s="1499">
        <v>0</v>
      </c>
      <c r="K58" s="1499">
        <v>0</v>
      </c>
      <c r="L58" s="1595">
        <v>0</v>
      </c>
      <c r="M58" s="1460">
        <v>0</v>
      </c>
      <c r="N58" s="1569"/>
      <c r="O58" s="1569"/>
      <c r="P58" s="1569"/>
      <c r="Q58" s="1569"/>
      <c r="R58" s="1569"/>
      <c r="S58" s="1569"/>
      <c r="T58" s="1569"/>
      <c r="U58" s="1569"/>
      <c r="V58" s="1569"/>
      <c r="W58" s="1569"/>
      <c r="X58" s="1569"/>
      <c r="Y58" s="1569"/>
      <c r="Z58" s="1569"/>
      <c r="AA58" s="1569"/>
      <c r="AB58" s="1569"/>
      <c r="AC58" s="1569"/>
      <c r="AD58" s="1569"/>
      <c r="AE58" s="1569"/>
    </row>
    <row r="59" spans="1:31" ht="30" customHeight="1">
      <c r="A59" s="1622"/>
      <c r="B59" s="1623"/>
      <c r="C59" s="1621" t="s">
        <v>1033</v>
      </c>
      <c r="D59" s="1621"/>
      <c r="E59" s="1621"/>
      <c r="F59" s="1499">
        <v>161.55500000000001</v>
      </c>
      <c r="G59" s="1499">
        <v>81.111000000000004</v>
      </c>
      <c r="H59" s="1595">
        <v>0</v>
      </c>
      <c r="I59" s="1460">
        <v>242.666</v>
      </c>
      <c r="J59" s="1499">
        <v>48.97</v>
      </c>
      <c r="K59" s="1499">
        <v>42.9</v>
      </c>
      <c r="L59" s="1595">
        <v>49.96</v>
      </c>
      <c r="M59" s="1460">
        <v>141.83000000000001</v>
      </c>
      <c r="N59" s="1569"/>
      <c r="O59" s="1569"/>
      <c r="P59" s="1569"/>
      <c r="Q59" s="1569"/>
      <c r="R59" s="1569"/>
      <c r="S59" s="1569"/>
      <c r="T59" s="1569"/>
      <c r="U59" s="1569"/>
      <c r="V59" s="1569"/>
      <c r="W59" s="1569"/>
      <c r="X59" s="1569"/>
      <c r="Y59" s="1569"/>
      <c r="Z59" s="1569"/>
      <c r="AA59" s="1569"/>
      <c r="AB59" s="1569"/>
      <c r="AC59" s="1569"/>
      <c r="AD59" s="1569"/>
      <c r="AE59" s="1569"/>
    </row>
    <row r="60" spans="1:31" ht="26.25" customHeight="1">
      <c r="A60" s="1622"/>
      <c r="B60" s="1623"/>
      <c r="C60" s="1621" t="s">
        <v>1034</v>
      </c>
      <c r="D60" s="1621"/>
      <c r="E60" s="1621"/>
      <c r="F60" s="1499">
        <v>0</v>
      </c>
      <c r="G60" s="1499">
        <v>76.075000000000003</v>
      </c>
      <c r="H60" s="1595">
        <v>0.23599999999999999</v>
      </c>
      <c r="I60" s="1460">
        <v>76.311000000000007</v>
      </c>
      <c r="J60" s="1499">
        <v>0</v>
      </c>
      <c r="K60" s="1499">
        <v>0</v>
      </c>
      <c r="L60" s="1595">
        <v>0.14899999999999999</v>
      </c>
      <c r="M60" s="1460">
        <v>0.14899999999999999</v>
      </c>
      <c r="N60" s="1569"/>
      <c r="O60" s="1569"/>
      <c r="P60" s="1569"/>
      <c r="Q60" s="1569"/>
      <c r="R60" s="1569"/>
      <c r="S60" s="1569"/>
      <c r="T60" s="1569"/>
      <c r="U60" s="1569"/>
      <c r="V60" s="1569"/>
      <c r="W60" s="1569"/>
      <c r="X60" s="1569"/>
      <c r="Y60" s="1569"/>
      <c r="Z60" s="1569"/>
      <c r="AA60" s="1569"/>
      <c r="AB60" s="1569"/>
      <c r="AC60" s="1569"/>
      <c r="AD60" s="1569"/>
      <c r="AE60" s="1569"/>
    </row>
    <row r="61" spans="1:31" ht="30.75" customHeight="1">
      <c r="A61" s="1622"/>
      <c r="B61" s="1517"/>
      <c r="C61" s="1621" t="s">
        <v>1035</v>
      </c>
      <c r="D61" s="1621"/>
      <c r="E61" s="1621"/>
      <c r="F61" s="1499">
        <v>0</v>
      </c>
      <c r="G61" s="1499">
        <v>0</v>
      </c>
      <c r="H61" s="1595">
        <v>50.167830000000002</v>
      </c>
      <c r="I61" s="1460">
        <v>50.167830000000002</v>
      </c>
      <c r="J61" s="1499">
        <v>0</v>
      </c>
      <c r="K61" s="1499">
        <v>0</v>
      </c>
      <c r="L61" s="1595">
        <v>51.948</v>
      </c>
      <c r="M61" s="1460">
        <v>51.948</v>
      </c>
      <c r="N61" s="1569"/>
      <c r="O61" s="1569"/>
      <c r="P61" s="1569"/>
      <c r="Q61" s="1569"/>
      <c r="R61" s="1569"/>
      <c r="S61" s="1569"/>
      <c r="T61" s="1569"/>
      <c r="U61" s="1569"/>
      <c r="V61" s="1569"/>
      <c r="W61" s="1569"/>
      <c r="X61" s="1569"/>
      <c r="Y61" s="1569"/>
      <c r="Z61" s="1569"/>
      <c r="AA61" s="1569"/>
      <c r="AB61" s="1569"/>
      <c r="AC61" s="1569"/>
      <c r="AD61" s="1569"/>
      <c r="AE61" s="1569"/>
    </row>
    <row r="62" spans="1:31" ht="28.5" customHeight="1" thickBot="1">
      <c r="A62" s="1471"/>
      <c r="B62" s="1517"/>
      <c r="C62" s="1625" t="s">
        <v>1036</v>
      </c>
      <c r="D62" s="1626"/>
      <c r="E62" s="1627"/>
      <c r="F62" s="1499">
        <v>1597.085</v>
      </c>
      <c r="G62" s="1499">
        <v>1027.5874200000001</v>
      </c>
      <c r="H62" s="1595">
        <v>71.686040000000006</v>
      </c>
      <c r="I62" s="1488">
        <v>2696.3584599999999</v>
      </c>
      <c r="J62" s="1499">
        <v>1827.2280000000001</v>
      </c>
      <c r="K62" s="1499">
        <v>893.06295</v>
      </c>
      <c r="L62" s="1595">
        <v>66.53</v>
      </c>
      <c r="M62" s="1488">
        <v>2786.8209500000003</v>
      </c>
      <c r="N62" s="1569"/>
      <c r="O62" s="1569"/>
      <c r="P62" s="1569"/>
      <c r="Q62" s="1569"/>
      <c r="R62" s="1569"/>
      <c r="S62" s="1569"/>
      <c r="T62" s="1569"/>
      <c r="U62" s="1569"/>
      <c r="V62" s="1569"/>
      <c r="W62" s="1569"/>
      <c r="X62" s="1569"/>
      <c r="Y62" s="1569"/>
      <c r="Z62" s="1569"/>
      <c r="AA62" s="1569"/>
      <c r="AB62" s="1569"/>
      <c r="AC62" s="1569"/>
      <c r="AD62" s="1569"/>
      <c r="AE62" s="1569"/>
    </row>
    <row r="63" spans="1:31" ht="30" customHeight="1" thickBot="1">
      <c r="A63" s="1628"/>
      <c r="B63" s="1567" t="s">
        <v>1037</v>
      </c>
      <c r="C63" s="1445"/>
      <c r="D63" s="1445"/>
      <c r="E63" s="1568"/>
      <c r="F63" s="1584">
        <v>15999.909</v>
      </c>
      <c r="G63" s="1584">
        <v>6556.5357739999999</v>
      </c>
      <c r="H63" s="1585">
        <v>512.36973</v>
      </c>
      <c r="I63" s="1449">
        <v>23068.814504000002</v>
      </c>
      <c r="J63" s="1584">
        <v>23680.876</v>
      </c>
      <c r="K63" s="1584">
        <v>8821.781719999999</v>
      </c>
      <c r="L63" s="1585">
        <v>430.84199999999998</v>
      </c>
      <c r="M63" s="1449">
        <v>32933.49972</v>
      </c>
      <c r="N63" s="1569"/>
      <c r="O63" s="1569"/>
      <c r="P63" s="1569"/>
      <c r="Q63" s="1569"/>
      <c r="R63" s="1569"/>
      <c r="S63" s="1569"/>
      <c r="T63" s="1569"/>
      <c r="U63" s="1569"/>
      <c r="V63" s="1569"/>
      <c r="W63" s="1569"/>
      <c r="X63" s="1569"/>
      <c r="Y63" s="1569"/>
      <c r="Z63" s="1569"/>
      <c r="AA63" s="1569"/>
      <c r="AB63" s="1569"/>
      <c r="AC63" s="1569"/>
      <c r="AD63" s="1569"/>
      <c r="AE63" s="1569"/>
    </row>
    <row r="64" spans="1:31" ht="25.5" customHeight="1">
      <c r="A64" s="1471"/>
      <c r="B64" s="1586"/>
      <c r="C64" s="1578" t="s">
        <v>1038</v>
      </c>
      <c r="D64" s="1578"/>
      <c r="E64" s="1578"/>
      <c r="F64" s="1589">
        <v>628.97699999999998</v>
      </c>
      <c r="G64" s="1589">
        <v>138.845</v>
      </c>
      <c r="H64" s="1629">
        <v>6.3129999999999997</v>
      </c>
      <c r="I64" s="1457">
        <v>774.13499999999999</v>
      </c>
      <c r="J64" s="1589">
        <v>639.005</v>
      </c>
      <c r="K64" s="1589">
        <v>339.72783000000004</v>
      </c>
      <c r="L64" s="1629">
        <v>6.57</v>
      </c>
      <c r="M64" s="1457">
        <v>985.30283000000009</v>
      </c>
      <c r="N64" s="1569"/>
      <c r="O64" s="1569"/>
      <c r="P64" s="1569"/>
      <c r="Q64" s="1569"/>
      <c r="R64" s="1569"/>
      <c r="S64" s="1569"/>
      <c r="T64" s="1569"/>
      <c r="U64" s="1569"/>
      <c r="V64" s="1569"/>
      <c r="W64" s="1569"/>
      <c r="X64" s="1569"/>
      <c r="Y64" s="1569"/>
      <c r="Z64" s="1569"/>
      <c r="AA64" s="1569"/>
      <c r="AB64" s="1569"/>
      <c r="AC64" s="1569"/>
      <c r="AD64" s="1569"/>
      <c r="AE64" s="1569"/>
    </row>
    <row r="65" spans="1:31" ht="25.5" hidden="1" customHeight="1">
      <c r="A65" s="1471"/>
      <c r="B65" s="1517"/>
      <c r="C65" s="1490" t="s">
        <v>1039</v>
      </c>
      <c r="D65" s="1491"/>
      <c r="E65" s="1495"/>
      <c r="F65" s="1458">
        <v>0</v>
      </c>
      <c r="G65" s="1458">
        <v>0</v>
      </c>
      <c r="H65" s="1458">
        <v>0</v>
      </c>
      <c r="I65" s="1460">
        <v>0</v>
      </c>
      <c r="J65" s="1458">
        <v>0</v>
      </c>
      <c r="K65" s="1458">
        <v>0</v>
      </c>
      <c r="L65" s="1458">
        <v>0</v>
      </c>
      <c r="M65" s="1460">
        <v>0</v>
      </c>
      <c r="N65" s="1569"/>
      <c r="O65" s="1569"/>
      <c r="P65" s="1569"/>
      <c r="Q65" s="1569"/>
      <c r="R65" s="1569"/>
      <c r="S65" s="1569"/>
      <c r="T65" s="1569"/>
      <c r="U65" s="1569"/>
      <c r="V65" s="1569"/>
      <c r="W65" s="1569"/>
      <c r="X65" s="1569"/>
      <c r="Y65" s="1569"/>
      <c r="Z65" s="1569"/>
      <c r="AA65" s="1569"/>
      <c r="AB65" s="1569"/>
      <c r="AC65" s="1569"/>
      <c r="AD65" s="1569"/>
      <c r="AE65" s="1569"/>
    </row>
    <row r="66" spans="1:31" ht="27.75" customHeight="1">
      <c r="A66" s="1471"/>
      <c r="B66" s="1517"/>
      <c r="C66" s="1614" t="s">
        <v>1040</v>
      </c>
      <c r="D66" s="1507"/>
      <c r="E66" s="1615"/>
      <c r="F66" s="1458">
        <v>12.452999999999999</v>
      </c>
      <c r="G66" s="1458">
        <v>0</v>
      </c>
      <c r="H66" s="1582">
        <v>0</v>
      </c>
      <c r="I66" s="1460">
        <v>12.452999999999999</v>
      </c>
      <c r="J66" s="1458">
        <v>11.766</v>
      </c>
      <c r="K66" s="1458">
        <v>16.986000000000001</v>
      </c>
      <c r="L66" s="1582">
        <v>0</v>
      </c>
      <c r="M66" s="1460">
        <v>28.751999999999999</v>
      </c>
      <c r="N66" s="1569"/>
      <c r="O66" s="1569"/>
      <c r="P66" s="1569"/>
      <c r="Q66" s="1569"/>
      <c r="R66" s="1569"/>
      <c r="S66" s="1569"/>
      <c r="T66" s="1569"/>
      <c r="U66" s="1569"/>
      <c r="V66" s="1569"/>
      <c r="W66" s="1569"/>
      <c r="X66" s="1569"/>
      <c r="Y66" s="1569"/>
      <c r="Z66" s="1569"/>
      <c r="AA66" s="1569"/>
      <c r="AB66" s="1569"/>
      <c r="AC66" s="1569"/>
      <c r="AD66" s="1569"/>
      <c r="AE66" s="1569"/>
    </row>
    <row r="67" spans="1:31" ht="25.5" customHeight="1">
      <c r="A67" s="1471"/>
      <c r="B67" s="1517"/>
      <c r="C67" s="1614" t="s">
        <v>1041</v>
      </c>
      <c r="D67" s="1507"/>
      <c r="E67" s="1615"/>
      <c r="F67" s="1458">
        <v>3801.3939999999998</v>
      </c>
      <c r="G67" s="1458">
        <v>1524.9880029999999</v>
      </c>
      <c r="H67" s="1582">
        <v>285.12065000000001</v>
      </c>
      <c r="I67" s="1460">
        <v>5611.5026530000005</v>
      </c>
      <c r="J67" s="1458">
        <v>8343.6730000000007</v>
      </c>
      <c r="K67" s="1458">
        <v>2479.7762400000001</v>
      </c>
      <c r="L67" s="1582">
        <v>281.05399999999997</v>
      </c>
      <c r="M67" s="1460">
        <v>11104.50324</v>
      </c>
      <c r="N67" s="1569"/>
      <c r="O67" s="1569"/>
      <c r="P67" s="1569"/>
      <c r="Q67" s="1569"/>
      <c r="R67" s="1569"/>
      <c r="S67" s="1569"/>
      <c r="T67" s="1569"/>
      <c r="U67" s="1569"/>
      <c r="V67" s="1569"/>
      <c r="W67" s="1569"/>
      <c r="X67" s="1569"/>
      <c r="Y67" s="1569"/>
      <c r="Z67" s="1569"/>
      <c r="AA67" s="1569"/>
      <c r="AB67" s="1569"/>
      <c r="AC67" s="1569"/>
      <c r="AD67" s="1569"/>
      <c r="AE67" s="1569"/>
    </row>
    <row r="68" spans="1:31" ht="30.75" customHeight="1">
      <c r="A68" s="1471"/>
      <c r="B68" s="1517"/>
      <c r="C68" s="1621" t="s">
        <v>1042</v>
      </c>
      <c r="D68" s="1621"/>
      <c r="E68" s="1621"/>
      <c r="F68" s="1458">
        <v>6.36</v>
      </c>
      <c r="G68" s="1458">
        <v>3.6539999999999999</v>
      </c>
      <c r="H68" s="1582">
        <v>0</v>
      </c>
      <c r="I68" s="1460">
        <v>10.013999999999999</v>
      </c>
      <c r="J68" s="1458">
        <v>206.74</v>
      </c>
      <c r="K68" s="1458">
        <v>5.68</v>
      </c>
      <c r="L68" s="1582">
        <v>0</v>
      </c>
      <c r="M68" s="1460">
        <v>212.42</v>
      </c>
      <c r="N68" s="1569"/>
      <c r="O68" s="1569"/>
      <c r="P68" s="1569"/>
      <c r="Q68" s="1569"/>
      <c r="R68" s="1569"/>
      <c r="S68" s="1569"/>
      <c r="T68" s="1569"/>
      <c r="U68" s="1569"/>
      <c r="V68" s="1569"/>
      <c r="W68" s="1569"/>
      <c r="X68" s="1569"/>
      <c r="Y68" s="1569"/>
      <c r="Z68" s="1569"/>
      <c r="AA68" s="1569"/>
      <c r="AB68" s="1569"/>
      <c r="AC68" s="1569"/>
      <c r="AD68" s="1569"/>
      <c r="AE68" s="1569"/>
    </row>
    <row r="69" spans="1:31" ht="27" customHeight="1">
      <c r="A69" s="1471"/>
      <c r="B69" s="1517"/>
      <c r="C69" s="1614" t="s">
        <v>1043</v>
      </c>
      <c r="D69" s="1507"/>
      <c r="E69" s="1615"/>
      <c r="F69" s="1499">
        <v>0</v>
      </c>
      <c r="G69" s="1499">
        <v>159.00299999999999</v>
      </c>
      <c r="H69" s="1595">
        <v>9.1759799999999991</v>
      </c>
      <c r="I69" s="1460">
        <v>168.17898000000002</v>
      </c>
      <c r="J69" s="1499">
        <v>60.152000000000001</v>
      </c>
      <c r="K69" s="1499">
        <v>19.751000000000001</v>
      </c>
      <c r="L69" s="1595">
        <v>1.845</v>
      </c>
      <c r="M69" s="1460">
        <v>81.748000000000005</v>
      </c>
      <c r="N69" s="1569"/>
      <c r="O69" s="1569"/>
      <c r="P69" s="1569"/>
      <c r="Q69" s="1569"/>
      <c r="R69" s="1569"/>
      <c r="S69" s="1569"/>
      <c r="T69" s="1569"/>
      <c r="U69" s="1569"/>
      <c r="V69" s="1569"/>
      <c r="W69" s="1569"/>
      <c r="X69" s="1569"/>
      <c r="Y69" s="1569"/>
      <c r="Z69" s="1569"/>
      <c r="AA69" s="1569"/>
      <c r="AB69" s="1569"/>
      <c r="AC69" s="1569"/>
      <c r="AD69" s="1569"/>
      <c r="AE69" s="1569"/>
    </row>
    <row r="70" spans="1:31" ht="25.5" hidden="1" customHeight="1">
      <c r="A70" s="1471"/>
      <c r="B70" s="1517"/>
      <c r="C70" s="1518" t="s">
        <v>1044</v>
      </c>
      <c r="D70" s="1518"/>
      <c r="E70" s="1518"/>
      <c r="F70" s="1499">
        <v>0</v>
      </c>
      <c r="G70" s="1499">
        <v>0</v>
      </c>
      <c r="H70" s="1499">
        <v>0</v>
      </c>
      <c r="I70" s="1460">
        <v>0</v>
      </c>
      <c r="J70" s="1499">
        <v>0</v>
      </c>
      <c r="K70" s="1499">
        <v>0</v>
      </c>
      <c r="L70" s="1499">
        <v>0</v>
      </c>
      <c r="M70" s="1460">
        <v>0</v>
      </c>
      <c r="N70" s="1569"/>
      <c r="O70" s="1569"/>
      <c r="P70" s="1569"/>
      <c r="Q70" s="1569"/>
      <c r="R70" s="1569"/>
      <c r="S70" s="1569"/>
      <c r="T70" s="1569"/>
      <c r="U70" s="1569"/>
      <c r="V70" s="1569"/>
      <c r="W70" s="1569"/>
      <c r="X70" s="1569"/>
      <c r="Y70" s="1569"/>
      <c r="Z70" s="1569"/>
      <c r="AA70" s="1569"/>
      <c r="AB70" s="1569"/>
      <c r="AC70" s="1569"/>
      <c r="AD70" s="1569"/>
      <c r="AE70" s="1569"/>
    </row>
    <row r="71" spans="1:31" ht="26.25" customHeight="1">
      <c r="A71" s="1471"/>
      <c r="B71" s="1517"/>
      <c r="C71" s="1614" t="s">
        <v>1045</v>
      </c>
      <c r="D71" s="1507"/>
      <c r="E71" s="1615"/>
      <c r="F71" s="1499">
        <v>0</v>
      </c>
      <c r="G71" s="1499">
        <v>0</v>
      </c>
      <c r="H71" s="1499">
        <v>0</v>
      </c>
      <c r="I71" s="1460">
        <v>0</v>
      </c>
      <c r="J71" s="1499">
        <v>0</v>
      </c>
      <c r="K71" s="1499">
        <v>0</v>
      </c>
      <c r="L71" s="1499">
        <v>9.2260000000000009</v>
      </c>
      <c r="M71" s="1460">
        <v>9.2260000000000009</v>
      </c>
      <c r="N71" s="1569"/>
      <c r="O71" s="1569"/>
      <c r="P71" s="1569"/>
      <c r="Q71" s="1569"/>
      <c r="R71" s="1569"/>
      <c r="S71" s="1569"/>
      <c r="T71" s="1569"/>
      <c r="U71" s="1569"/>
      <c r="V71" s="1569"/>
      <c r="W71" s="1569"/>
      <c r="X71" s="1569"/>
      <c r="Y71" s="1569"/>
      <c r="Z71" s="1569"/>
      <c r="AA71" s="1569"/>
      <c r="AB71" s="1569"/>
      <c r="AC71" s="1569"/>
      <c r="AD71" s="1569"/>
      <c r="AE71" s="1569"/>
    </row>
    <row r="72" spans="1:31" ht="25.5" customHeight="1" thickBot="1">
      <c r="A72" s="1471"/>
      <c r="B72" s="1517"/>
      <c r="C72" s="1618" t="s">
        <v>1046</v>
      </c>
      <c r="D72" s="1493"/>
      <c r="E72" s="1494"/>
      <c r="F72" s="1462">
        <v>8356.3940000000002</v>
      </c>
      <c r="G72" s="1462">
        <v>3711.9848390000002</v>
      </c>
      <c r="H72" s="1630">
        <v>91.264990000000012</v>
      </c>
      <c r="I72" s="1464">
        <v>12159.643829000001</v>
      </c>
      <c r="J72" s="1462">
        <v>11135.181</v>
      </c>
      <c r="K72" s="1462">
        <v>4452.36265</v>
      </c>
      <c r="L72" s="1630">
        <v>61.216000000000001</v>
      </c>
      <c r="M72" s="1464">
        <v>15648.75965</v>
      </c>
      <c r="N72" s="1569"/>
      <c r="O72" s="1569"/>
      <c r="P72" s="1569"/>
      <c r="Q72" s="1569"/>
      <c r="R72" s="1569"/>
      <c r="S72" s="1569"/>
      <c r="T72" s="1569"/>
      <c r="U72" s="1569"/>
      <c r="V72" s="1569"/>
      <c r="W72" s="1569"/>
      <c r="X72" s="1569"/>
      <c r="Y72" s="1569"/>
      <c r="Z72" s="1569"/>
      <c r="AA72" s="1569"/>
      <c r="AB72" s="1569"/>
      <c r="AC72" s="1569"/>
      <c r="AD72" s="1569"/>
      <c r="AE72" s="1569"/>
    </row>
    <row r="73" spans="1:31" ht="29.25" customHeight="1">
      <c r="A73" s="1471"/>
      <c r="B73" s="1517"/>
      <c r="C73" s="1631" t="s">
        <v>1047</v>
      </c>
      <c r="D73" s="1632"/>
      <c r="E73" s="1633"/>
      <c r="F73" s="1455">
        <v>21.09</v>
      </c>
      <c r="G73" s="1455">
        <v>104.791932</v>
      </c>
      <c r="H73" s="1601">
        <v>12.46416</v>
      </c>
      <c r="I73" s="1457">
        <v>138.346092</v>
      </c>
      <c r="J73" s="1455">
        <v>160.39400000000001</v>
      </c>
      <c r="K73" s="1455">
        <v>206.06151</v>
      </c>
      <c r="L73" s="1601">
        <v>13.765000000000001</v>
      </c>
      <c r="M73" s="1457">
        <v>380.22050999999999</v>
      </c>
      <c r="N73" s="1569"/>
      <c r="O73" s="1569"/>
      <c r="P73" s="1569"/>
      <c r="Q73" s="1569"/>
      <c r="R73" s="1569"/>
      <c r="S73" s="1569"/>
      <c r="T73" s="1569"/>
      <c r="U73" s="1569"/>
      <c r="V73" s="1569"/>
      <c r="W73" s="1569"/>
      <c r="X73" s="1569"/>
      <c r="Y73" s="1569"/>
      <c r="Z73" s="1569"/>
      <c r="AA73" s="1569"/>
      <c r="AB73" s="1569"/>
      <c r="AC73" s="1569"/>
      <c r="AD73" s="1569"/>
      <c r="AE73" s="1569"/>
    </row>
    <row r="74" spans="1:31" ht="27.75" customHeight="1">
      <c r="A74" s="1603"/>
      <c r="B74" s="1586"/>
      <c r="C74" s="1634" t="s">
        <v>1048</v>
      </c>
      <c r="D74" s="1634"/>
      <c r="E74" s="1634"/>
      <c r="F74" s="1635">
        <v>16.388999999999999</v>
      </c>
      <c r="G74" s="1635">
        <v>45.743000000000002</v>
      </c>
      <c r="H74" s="1636">
        <v>0</v>
      </c>
      <c r="I74" s="1457">
        <v>62.131999999999998</v>
      </c>
      <c r="J74" s="1635">
        <v>1.2909999999999999</v>
      </c>
      <c r="K74" s="1635">
        <v>46.128999999999998</v>
      </c>
      <c r="L74" s="1636">
        <v>0</v>
      </c>
      <c r="M74" s="1457">
        <v>47.42</v>
      </c>
      <c r="N74" s="1569"/>
      <c r="O74" s="1569"/>
      <c r="P74" s="1569"/>
      <c r="Q74" s="1569"/>
      <c r="R74" s="1569"/>
      <c r="S74" s="1569"/>
      <c r="T74" s="1569"/>
      <c r="U74" s="1569"/>
      <c r="V74" s="1569"/>
      <c r="W74" s="1569"/>
      <c r="X74" s="1569"/>
      <c r="Y74" s="1569"/>
      <c r="Z74" s="1569"/>
      <c r="AA74" s="1569"/>
      <c r="AB74" s="1569"/>
      <c r="AC74" s="1569"/>
      <c r="AD74" s="1569"/>
      <c r="AE74" s="1569"/>
    </row>
    <row r="75" spans="1:31" ht="27" hidden="1" customHeight="1">
      <c r="A75" s="1471"/>
      <c r="B75" s="1517"/>
      <c r="C75" s="1518" t="s">
        <v>1049</v>
      </c>
      <c r="D75" s="1518"/>
      <c r="E75" s="1518"/>
      <c r="F75" s="1499">
        <v>0</v>
      </c>
      <c r="G75" s="1499">
        <v>0</v>
      </c>
      <c r="H75" s="1595">
        <v>0</v>
      </c>
      <c r="I75" s="1460">
        <v>0</v>
      </c>
      <c r="J75" s="1499">
        <v>0</v>
      </c>
      <c r="K75" s="1499">
        <v>0</v>
      </c>
      <c r="L75" s="1595">
        <v>0</v>
      </c>
      <c r="M75" s="1460">
        <v>0</v>
      </c>
      <c r="N75" s="1569"/>
      <c r="O75" s="1569"/>
      <c r="P75" s="1569"/>
      <c r="Q75" s="1569"/>
      <c r="R75" s="1569"/>
      <c r="S75" s="1569"/>
      <c r="T75" s="1569"/>
      <c r="U75" s="1569"/>
      <c r="V75" s="1569"/>
      <c r="W75" s="1569"/>
      <c r="X75" s="1569"/>
      <c r="Y75" s="1569"/>
      <c r="Z75" s="1569"/>
      <c r="AA75" s="1569"/>
      <c r="AB75" s="1569"/>
      <c r="AC75" s="1569"/>
      <c r="AD75" s="1569"/>
      <c r="AE75" s="1569"/>
    </row>
    <row r="76" spans="1:31" ht="27.75" customHeight="1">
      <c r="A76" s="1471"/>
      <c r="B76" s="1517"/>
      <c r="C76" s="1614" t="s">
        <v>1050</v>
      </c>
      <c r="D76" s="1507"/>
      <c r="E76" s="1615"/>
      <c r="F76" s="1499">
        <v>52.405999999999999</v>
      </c>
      <c r="G76" s="1499">
        <v>0</v>
      </c>
      <c r="H76" s="1595">
        <v>0</v>
      </c>
      <c r="I76" s="1460">
        <v>52.405999999999999</v>
      </c>
      <c r="J76" s="1499">
        <v>5.069</v>
      </c>
      <c r="K76" s="1499">
        <v>0</v>
      </c>
      <c r="L76" s="1595">
        <v>0</v>
      </c>
      <c r="M76" s="1460">
        <v>5.069</v>
      </c>
      <c r="N76" s="1569"/>
      <c r="O76" s="1569"/>
      <c r="P76" s="1569"/>
      <c r="Q76" s="1569"/>
      <c r="R76" s="1569"/>
      <c r="S76" s="1569"/>
      <c r="T76" s="1569"/>
      <c r="U76" s="1569"/>
      <c r="V76" s="1569"/>
      <c r="W76" s="1569"/>
      <c r="X76" s="1569"/>
      <c r="Y76" s="1569"/>
      <c r="Z76" s="1569"/>
      <c r="AA76" s="1569"/>
      <c r="AB76" s="1569"/>
      <c r="AC76" s="1569"/>
      <c r="AD76" s="1569"/>
      <c r="AE76" s="1569"/>
    </row>
    <row r="77" spans="1:31" ht="26.25" customHeight="1">
      <c r="A77" s="1471"/>
      <c r="B77" s="1517"/>
      <c r="C77" s="1614" t="s">
        <v>1051</v>
      </c>
      <c r="D77" s="1507"/>
      <c r="E77" s="1615"/>
      <c r="F77" s="1458">
        <v>0</v>
      </c>
      <c r="G77" s="1458">
        <v>4.8470000000000004</v>
      </c>
      <c r="H77" s="1582">
        <v>0</v>
      </c>
      <c r="I77" s="1460">
        <v>4.8470000000000004</v>
      </c>
      <c r="J77" s="1458">
        <v>0</v>
      </c>
      <c r="K77" s="1458">
        <v>4.1719999999999997</v>
      </c>
      <c r="L77" s="1582">
        <v>0</v>
      </c>
      <c r="M77" s="1460">
        <v>4.1719999999999997</v>
      </c>
      <c r="N77" s="1569"/>
      <c r="O77" s="1569"/>
      <c r="P77" s="1569"/>
      <c r="Q77" s="1569"/>
      <c r="R77" s="1569"/>
      <c r="S77" s="1569"/>
      <c r="T77" s="1569"/>
      <c r="U77" s="1569"/>
      <c r="V77" s="1569"/>
      <c r="W77" s="1569"/>
      <c r="X77" s="1569"/>
      <c r="Y77" s="1569"/>
      <c r="Z77" s="1569"/>
      <c r="AA77" s="1569"/>
      <c r="AB77" s="1569"/>
      <c r="AC77" s="1569"/>
      <c r="AD77" s="1569"/>
      <c r="AE77" s="1569"/>
    </row>
    <row r="78" spans="1:31" ht="27.75" hidden="1" customHeight="1">
      <c r="A78" s="1622"/>
      <c r="B78" s="1623"/>
      <c r="C78" s="1637" t="s">
        <v>1052</v>
      </c>
      <c r="D78" s="1637"/>
      <c r="E78" s="1637"/>
      <c r="F78" s="1499">
        <v>0</v>
      </c>
      <c r="G78" s="1499">
        <v>0</v>
      </c>
      <c r="H78" s="1499">
        <v>0</v>
      </c>
      <c r="I78" s="1488">
        <v>0</v>
      </c>
      <c r="J78" s="1499">
        <v>0</v>
      </c>
      <c r="K78" s="1499">
        <v>0</v>
      </c>
      <c r="L78" s="1499">
        <v>0</v>
      </c>
      <c r="M78" s="1488">
        <v>0</v>
      </c>
      <c r="N78" s="1569"/>
      <c r="O78" s="1569"/>
      <c r="P78" s="1569"/>
      <c r="Q78" s="1569"/>
      <c r="R78" s="1569"/>
      <c r="S78" s="1569"/>
      <c r="T78" s="1569"/>
      <c r="U78" s="1569"/>
      <c r="V78" s="1569"/>
      <c r="W78" s="1569"/>
      <c r="X78" s="1569"/>
      <c r="Y78" s="1569"/>
      <c r="Z78" s="1569"/>
      <c r="AA78" s="1569"/>
      <c r="AB78" s="1569"/>
      <c r="AC78" s="1569"/>
      <c r="AD78" s="1569"/>
      <c r="AE78" s="1569"/>
    </row>
    <row r="79" spans="1:31" ht="29.25" customHeight="1" thickBot="1">
      <c r="A79" s="1638"/>
      <c r="B79" s="1639"/>
      <c r="C79" s="1625" t="s">
        <v>1053</v>
      </c>
      <c r="D79" s="1626"/>
      <c r="E79" s="1627"/>
      <c r="F79" s="1462">
        <v>3104.4459999999999</v>
      </c>
      <c r="G79" s="1462">
        <v>862.67899999999997</v>
      </c>
      <c r="H79" s="1630">
        <v>108.03094999999999</v>
      </c>
      <c r="I79" s="1464">
        <v>4075.1559500000003</v>
      </c>
      <c r="J79" s="1462">
        <v>3117.605</v>
      </c>
      <c r="K79" s="1462">
        <v>1251.1354899999999</v>
      </c>
      <c r="L79" s="1630">
        <v>57.165999999999997</v>
      </c>
      <c r="M79" s="1464">
        <v>4425.9064900000003</v>
      </c>
      <c r="N79" s="1569"/>
      <c r="O79" s="1569"/>
      <c r="P79" s="1569"/>
      <c r="Q79" s="1569"/>
      <c r="R79" s="1569"/>
      <c r="S79" s="1569"/>
      <c r="T79" s="1569"/>
      <c r="U79" s="1569"/>
      <c r="V79" s="1569"/>
      <c r="W79" s="1569"/>
      <c r="X79" s="1569"/>
      <c r="Y79" s="1569"/>
      <c r="Z79" s="1569"/>
      <c r="AA79" s="1569"/>
      <c r="AB79" s="1569"/>
      <c r="AC79" s="1569"/>
      <c r="AD79" s="1569"/>
      <c r="AE79" s="1569"/>
    </row>
    <row r="80" spans="1:31" ht="25.5" customHeight="1" thickBot="1">
      <c r="A80" s="1640"/>
      <c r="B80" s="1641" t="s">
        <v>1054</v>
      </c>
      <c r="C80" s="1560"/>
      <c r="D80" s="1560"/>
      <c r="E80" s="1642"/>
      <c r="F80" s="1447">
        <v>630.08399999999995</v>
      </c>
      <c r="G80" s="1447">
        <v>300</v>
      </c>
      <c r="H80" s="1489">
        <v>0</v>
      </c>
      <c r="I80" s="1449">
        <v>930.08399999999995</v>
      </c>
      <c r="J80" s="1447">
        <v>615.04999999999995</v>
      </c>
      <c r="K80" s="1447">
        <v>0</v>
      </c>
      <c r="L80" s="1489">
        <v>0</v>
      </c>
      <c r="M80" s="1449">
        <v>615.04999999999995</v>
      </c>
      <c r="N80" s="1569"/>
      <c r="O80" s="1569"/>
      <c r="P80" s="1569"/>
      <c r="Q80" s="1569"/>
      <c r="R80" s="1569"/>
      <c r="S80" s="1569"/>
      <c r="T80" s="1569"/>
      <c r="U80" s="1569"/>
      <c r="V80" s="1569"/>
      <c r="W80" s="1569"/>
      <c r="X80" s="1569"/>
      <c r="Y80" s="1569"/>
      <c r="Z80" s="1569"/>
      <c r="AA80" s="1569"/>
      <c r="AB80" s="1569"/>
      <c r="AC80" s="1569"/>
      <c r="AD80" s="1569"/>
      <c r="AE80" s="1569"/>
    </row>
    <row r="81" spans="1:31" ht="12.75" hidden="1" customHeight="1">
      <c r="A81" s="1603"/>
      <c r="B81" s="1586"/>
      <c r="C81" s="1587" t="s">
        <v>1055</v>
      </c>
      <c r="D81" s="1587"/>
      <c r="E81" s="1587"/>
      <c r="F81" s="1455">
        <v>0</v>
      </c>
      <c r="G81" s="1455">
        <v>0</v>
      </c>
      <c r="H81" s="1601">
        <v>0</v>
      </c>
      <c r="I81" s="1457">
        <v>0</v>
      </c>
      <c r="J81" s="1455">
        <v>0</v>
      </c>
      <c r="K81" s="1455">
        <v>0</v>
      </c>
      <c r="L81" s="1601">
        <v>0</v>
      </c>
      <c r="M81" s="1457">
        <v>0</v>
      </c>
      <c r="N81" s="1569"/>
      <c r="O81" s="1569"/>
      <c r="P81" s="1569"/>
      <c r="Q81" s="1569"/>
      <c r="R81" s="1569"/>
      <c r="S81" s="1569"/>
      <c r="T81" s="1569"/>
      <c r="U81" s="1569"/>
      <c r="V81" s="1569"/>
      <c r="W81" s="1569"/>
      <c r="X81" s="1569"/>
      <c r="Y81" s="1569"/>
      <c r="Z81" s="1569"/>
      <c r="AA81" s="1569"/>
      <c r="AB81" s="1569"/>
      <c r="AC81" s="1569"/>
      <c r="AD81" s="1569"/>
      <c r="AE81" s="1569"/>
    </row>
    <row r="82" spans="1:31" ht="12.75" hidden="1" customHeight="1">
      <c r="A82" s="1471"/>
      <c r="B82" s="1517"/>
      <c r="C82" s="1518" t="s">
        <v>1056</v>
      </c>
      <c r="D82" s="1518"/>
      <c r="E82" s="1518"/>
      <c r="F82" s="1458">
        <v>0</v>
      </c>
      <c r="G82" s="1458">
        <v>0</v>
      </c>
      <c r="H82" s="1458">
        <v>0</v>
      </c>
      <c r="I82" s="1460">
        <v>0</v>
      </c>
      <c r="J82" s="1458">
        <v>0</v>
      </c>
      <c r="K82" s="1458">
        <v>0</v>
      </c>
      <c r="L82" s="1458">
        <v>0</v>
      </c>
      <c r="M82" s="1460">
        <v>0</v>
      </c>
      <c r="N82" s="1569"/>
      <c r="O82" s="1569"/>
      <c r="P82" s="1569"/>
      <c r="Q82" s="1569"/>
      <c r="R82" s="1569"/>
      <c r="S82" s="1569"/>
      <c r="T82" s="1569"/>
      <c r="U82" s="1569"/>
      <c r="V82" s="1569"/>
      <c r="W82" s="1569"/>
      <c r="X82" s="1569"/>
      <c r="Y82" s="1569"/>
      <c r="Z82" s="1569"/>
      <c r="AA82" s="1569"/>
      <c r="AB82" s="1569"/>
      <c r="AC82" s="1569"/>
      <c r="AD82" s="1569"/>
      <c r="AE82" s="1569"/>
    </row>
    <row r="83" spans="1:31" ht="27" hidden="1" customHeight="1">
      <c r="A83" s="1471"/>
      <c r="B83" s="1517"/>
      <c r="C83" s="1621" t="s">
        <v>1057</v>
      </c>
      <c r="D83" s="1621"/>
      <c r="E83" s="1621"/>
      <c r="F83" s="1458">
        <v>0</v>
      </c>
      <c r="G83" s="1458">
        <v>0</v>
      </c>
      <c r="H83" s="1582">
        <v>0</v>
      </c>
      <c r="I83" s="1460">
        <v>0</v>
      </c>
      <c r="J83" s="1458">
        <v>0</v>
      </c>
      <c r="K83" s="1458">
        <v>0</v>
      </c>
      <c r="L83" s="1582">
        <v>0</v>
      </c>
      <c r="M83" s="1460">
        <v>0</v>
      </c>
      <c r="N83" s="1569"/>
      <c r="O83" s="1569"/>
      <c r="P83" s="1569"/>
      <c r="Q83" s="1569"/>
      <c r="R83" s="1569"/>
      <c r="S83" s="1569"/>
      <c r="T83" s="1569"/>
      <c r="U83" s="1569"/>
      <c r="V83" s="1569"/>
      <c r="W83" s="1569"/>
      <c r="X83" s="1569"/>
      <c r="Y83" s="1569"/>
      <c r="Z83" s="1569"/>
      <c r="AA83" s="1569"/>
      <c r="AB83" s="1569"/>
      <c r="AC83" s="1569"/>
      <c r="AD83" s="1569"/>
      <c r="AE83" s="1569"/>
    </row>
    <row r="84" spans="1:31" ht="27.75" customHeight="1" thickBot="1">
      <c r="A84" s="1471"/>
      <c r="B84" s="1517"/>
      <c r="C84" s="1516" t="s">
        <v>1058</v>
      </c>
      <c r="D84" s="1516"/>
      <c r="E84" s="1643"/>
      <c r="F84" s="1458">
        <v>630.08399999999995</v>
      </c>
      <c r="G84" s="1458">
        <v>300</v>
      </c>
      <c r="H84" s="1582">
        <v>0</v>
      </c>
      <c r="I84" s="1488">
        <v>930.08399999999995</v>
      </c>
      <c r="J84" s="1458">
        <v>615.04999999999995</v>
      </c>
      <c r="K84" s="1458">
        <v>0</v>
      </c>
      <c r="L84" s="1582">
        <v>0</v>
      </c>
      <c r="M84" s="1488">
        <v>615.04999999999995</v>
      </c>
      <c r="N84" s="1569"/>
      <c r="O84" s="1569"/>
      <c r="P84" s="1569"/>
      <c r="Q84" s="1569"/>
      <c r="R84" s="1569"/>
      <c r="S84" s="1569"/>
      <c r="T84" s="1569"/>
      <c r="U84" s="1569"/>
      <c r="V84" s="1569"/>
      <c r="W84" s="1569"/>
      <c r="X84" s="1569"/>
      <c r="Y84" s="1569"/>
      <c r="Z84" s="1569"/>
      <c r="AA84" s="1569"/>
      <c r="AB84" s="1569"/>
      <c r="AC84" s="1569"/>
      <c r="AD84" s="1569"/>
      <c r="AE84" s="1569"/>
    </row>
    <row r="85" spans="1:31" ht="25.5" customHeight="1" thickBot="1">
      <c r="A85" s="1566"/>
      <c r="B85" s="1644" t="s">
        <v>1059</v>
      </c>
      <c r="C85" s="1645"/>
      <c r="D85" s="1645"/>
      <c r="E85" s="1646"/>
      <c r="F85" s="1447">
        <v>5955.7809999999999</v>
      </c>
      <c r="G85" s="1447">
        <v>10146.52</v>
      </c>
      <c r="H85" s="1448">
        <v>2043.2373700000001</v>
      </c>
      <c r="I85" s="1449">
        <v>18145.538370000002</v>
      </c>
      <c r="J85" s="1447">
        <v>8471.1849999999995</v>
      </c>
      <c r="K85" s="1447">
        <v>17029.55</v>
      </c>
      <c r="L85" s="1448">
        <v>79.521000000000001</v>
      </c>
      <c r="M85" s="1449">
        <v>25580.256000000001</v>
      </c>
      <c r="N85" s="1569"/>
      <c r="O85" s="1569"/>
      <c r="P85" s="1569"/>
      <c r="Q85" s="1569"/>
      <c r="R85" s="1569"/>
      <c r="S85" s="1569"/>
      <c r="T85" s="1569"/>
      <c r="U85" s="1569"/>
      <c r="V85" s="1569"/>
      <c r="W85" s="1569"/>
      <c r="X85" s="1569"/>
      <c r="Y85" s="1569"/>
      <c r="Z85" s="1569"/>
      <c r="AA85" s="1569"/>
      <c r="AB85" s="1569"/>
      <c r="AC85" s="1569"/>
      <c r="AD85" s="1569"/>
      <c r="AE85" s="1569"/>
    </row>
    <row r="86" spans="1:31" ht="25.5" customHeight="1">
      <c r="A86" s="1471"/>
      <c r="B86" s="1517"/>
      <c r="C86" s="1516" t="s">
        <v>1060</v>
      </c>
      <c r="D86" s="1516"/>
      <c r="E86" s="1643"/>
      <c r="F86" s="1455">
        <v>2250.6849999999999</v>
      </c>
      <c r="G86" s="1455">
        <v>2859.6610000000001</v>
      </c>
      <c r="H86" s="1601">
        <v>11.982370000000001</v>
      </c>
      <c r="I86" s="1457">
        <v>5122.3283700000002</v>
      </c>
      <c r="J86" s="1455">
        <v>4137.8639999999996</v>
      </c>
      <c r="K86" s="1455">
        <v>3738.8069999999998</v>
      </c>
      <c r="L86" s="1601">
        <v>9.2509999999999994</v>
      </c>
      <c r="M86" s="1457">
        <v>7885.9219999999996</v>
      </c>
      <c r="N86" s="1569"/>
      <c r="O86" s="1569"/>
      <c r="P86" s="1569"/>
      <c r="Q86" s="1569"/>
      <c r="R86" s="1569"/>
      <c r="S86" s="1569"/>
      <c r="T86" s="1569"/>
      <c r="U86" s="1569"/>
      <c r="V86" s="1569"/>
      <c r="W86" s="1569"/>
      <c r="X86" s="1569"/>
      <c r="Y86" s="1569"/>
      <c r="Z86" s="1569"/>
      <c r="AA86" s="1569"/>
      <c r="AB86" s="1569"/>
      <c r="AC86" s="1569"/>
      <c r="AD86" s="1569"/>
      <c r="AE86" s="1569"/>
    </row>
    <row r="87" spans="1:31" ht="25.5" customHeight="1">
      <c r="A87" s="1471"/>
      <c r="B87" s="1517"/>
      <c r="C87" s="1516" t="s">
        <v>1061</v>
      </c>
      <c r="D87" s="1516"/>
      <c r="E87" s="1643"/>
      <c r="F87" s="1458">
        <v>1470.37</v>
      </c>
      <c r="G87" s="1458">
        <v>1146.079</v>
      </c>
      <c r="H87" s="1582">
        <v>226.274</v>
      </c>
      <c r="I87" s="1460">
        <v>2842.723</v>
      </c>
      <c r="J87" s="1458">
        <v>981.92499999999995</v>
      </c>
      <c r="K87" s="1458">
        <v>634.69299999999998</v>
      </c>
      <c r="L87" s="1582">
        <v>69.114999999999995</v>
      </c>
      <c r="M87" s="1460">
        <v>1685.7329999999999</v>
      </c>
      <c r="N87" s="1569"/>
      <c r="O87" s="1569"/>
      <c r="P87" s="1569"/>
      <c r="Q87" s="1569"/>
      <c r="R87" s="1569"/>
      <c r="S87" s="1569"/>
      <c r="T87" s="1569"/>
      <c r="U87" s="1569"/>
      <c r="V87" s="1569"/>
      <c r="W87" s="1569"/>
      <c r="X87" s="1569"/>
      <c r="Y87" s="1569"/>
      <c r="Z87" s="1569"/>
      <c r="AA87" s="1569"/>
      <c r="AB87" s="1569"/>
      <c r="AC87" s="1569"/>
      <c r="AD87" s="1569"/>
      <c r="AE87" s="1569"/>
    </row>
    <row r="88" spans="1:31" ht="25.5" customHeight="1">
      <c r="A88" s="1471"/>
      <c r="B88" s="1517"/>
      <c r="C88" s="1516" t="s">
        <v>1062</v>
      </c>
      <c r="D88" s="1516"/>
      <c r="E88" s="1643"/>
      <c r="F88" s="1458">
        <v>0</v>
      </c>
      <c r="G88" s="1458">
        <v>22.347000000000001</v>
      </c>
      <c r="H88" s="1582">
        <v>0</v>
      </c>
      <c r="I88" s="1460">
        <v>22.347000000000001</v>
      </c>
      <c r="J88" s="1458">
        <v>0</v>
      </c>
      <c r="K88" s="1458">
        <v>22.744</v>
      </c>
      <c r="L88" s="1582">
        <v>0</v>
      </c>
      <c r="M88" s="1460">
        <v>22.744</v>
      </c>
      <c r="N88" s="1569"/>
      <c r="O88" s="1569"/>
      <c r="P88" s="1569"/>
      <c r="Q88" s="1569"/>
      <c r="R88" s="1569"/>
      <c r="S88" s="1569"/>
      <c r="T88" s="1569"/>
      <c r="U88" s="1569"/>
      <c r="V88" s="1569"/>
      <c r="W88" s="1569"/>
      <c r="X88" s="1569"/>
      <c r="Y88" s="1569"/>
      <c r="Z88" s="1569"/>
      <c r="AA88" s="1569"/>
      <c r="AB88" s="1569"/>
      <c r="AC88" s="1569"/>
      <c r="AD88" s="1569"/>
      <c r="AE88" s="1569"/>
    </row>
    <row r="89" spans="1:31" ht="25.5" customHeight="1">
      <c r="A89" s="1603"/>
      <c r="B89" s="1517"/>
      <c r="C89" s="1516" t="s">
        <v>1063</v>
      </c>
      <c r="D89" s="1516"/>
      <c r="E89" s="1643"/>
      <c r="F89" s="1455">
        <v>2234.7260000000001</v>
      </c>
      <c r="G89" s="1455">
        <v>6112.5460000000003</v>
      </c>
      <c r="H89" s="1601">
        <v>1802.5830000000001</v>
      </c>
      <c r="I89" s="1460">
        <v>10149.855</v>
      </c>
      <c r="J89" s="1455">
        <v>3351.3960000000002</v>
      </c>
      <c r="K89" s="1455">
        <v>12630.388000000001</v>
      </c>
      <c r="L89" s="1601">
        <v>0</v>
      </c>
      <c r="M89" s="1460">
        <v>15981.784</v>
      </c>
      <c r="N89" s="1569"/>
      <c r="O89" s="1569"/>
      <c r="P89" s="1569"/>
      <c r="Q89" s="1569"/>
      <c r="R89" s="1569"/>
      <c r="S89" s="1569"/>
      <c r="T89" s="1569"/>
      <c r="U89" s="1569"/>
      <c r="V89" s="1569"/>
      <c r="W89" s="1569"/>
      <c r="X89" s="1569"/>
      <c r="Y89" s="1569"/>
      <c r="Z89" s="1569"/>
      <c r="AA89" s="1569"/>
      <c r="AB89" s="1569"/>
      <c r="AC89" s="1569"/>
      <c r="AD89" s="1569"/>
      <c r="AE89" s="1569"/>
    </row>
    <row r="90" spans="1:31" ht="25.5" hidden="1" customHeight="1">
      <c r="A90" s="1603"/>
      <c r="B90" s="1647"/>
      <c r="C90" s="1453" t="s">
        <v>1064</v>
      </c>
      <c r="D90" s="1454"/>
      <c r="E90" s="1602"/>
      <c r="F90" s="1455">
        <v>0</v>
      </c>
      <c r="G90" s="1455">
        <v>0</v>
      </c>
      <c r="H90" s="1455">
        <v>0</v>
      </c>
      <c r="I90" s="1460">
        <v>0</v>
      </c>
      <c r="J90" s="1455">
        <v>0</v>
      </c>
      <c r="K90" s="1455">
        <v>0</v>
      </c>
      <c r="L90" s="1455">
        <v>0</v>
      </c>
      <c r="M90" s="1460">
        <v>0</v>
      </c>
      <c r="N90" s="1569"/>
      <c r="O90" s="1569"/>
      <c r="P90" s="1569"/>
      <c r="Q90" s="1569"/>
      <c r="R90" s="1569"/>
      <c r="S90" s="1569"/>
      <c r="T90" s="1569"/>
      <c r="U90" s="1569"/>
      <c r="V90" s="1569"/>
      <c r="W90" s="1569"/>
      <c r="X90" s="1569"/>
      <c r="Y90" s="1569"/>
      <c r="Z90" s="1569"/>
      <c r="AA90" s="1569"/>
      <c r="AB90" s="1569"/>
      <c r="AC90" s="1569"/>
      <c r="AD90" s="1569"/>
      <c r="AE90" s="1569"/>
    </row>
    <row r="91" spans="1:31" ht="25.5" customHeight="1">
      <c r="A91" s="1603"/>
      <c r="B91" s="1647"/>
      <c r="C91" s="1453" t="s">
        <v>1065</v>
      </c>
      <c r="D91" s="1454"/>
      <c r="E91" s="1602"/>
      <c r="F91" s="1455">
        <v>0</v>
      </c>
      <c r="G91" s="1455">
        <v>0</v>
      </c>
      <c r="H91" s="1601">
        <v>2.3980000000000001</v>
      </c>
      <c r="I91" s="1460">
        <v>2.3980000000000001</v>
      </c>
      <c r="J91" s="1455">
        <v>0</v>
      </c>
      <c r="K91" s="1455">
        <v>0</v>
      </c>
      <c r="L91" s="1601">
        <v>1.155</v>
      </c>
      <c r="M91" s="1460">
        <v>1.155</v>
      </c>
      <c r="N91" s="1569"/>
      <c r="O91" s="1569"/>
      <c r="P91" s="1569"/>
      <c r="Q91" s="1569"/>
      <c r="R91" s="1569"/>
      <c r="S91" s="1569"/>
      <c r="T91" s="1569"/>
      <c r="U91" s="1569"/>
      <c r="V91" s="1569"/>
      <c r="W91" s="1569"/>
      <c r="X91" s="1569"/>
      <c r="Y91" s="1569"/>
      <c r="Z91" s="1569"/>
      <c r="AA91" s="1569"/>
      <c r="AB91" s="1569"/>
      <c r="AC91" s="1569"/>
      <c r="AD91" s="1569"/>
      <c r="AE91" s="1569"/>
    </row>
    <row r="92" spans="1:31" ht="28.5" customHeight="1" thickBot="1">
      <c r="A92" s="1603"/>
      <c r="B92" s="1647"/>
      <c r="C92" s="1453" t="s">
        <v>1066</v>
      </c>
      <c r="D92" s="1454"/>
      <c r="E92" s="1602"/>
      <c r="F92" s="1455">
        <v>0</v>
      </c>
      <c r="G92" s="1455">
        <v>5.8869999999999996</v>
      </c>
      <c r="H92" s="1601">
        <v>0</v>
      </c>
      <c r="I92" s="1460">
        <v>5.8869999999999996</v>
      </c>
      <c r="J92" s="1455">
        <v>0</v>
      </c>
      <c r="K92" s="1455">
        <v>2.9180000000000001</v>
      </c>
      <c r="L92" s="1601">
        <v>0</v>
      </c>
      <c r="M92" s="1460">
        <v>2.9180000000000001</v>
      </c>
      <c r="N92" s="1569"/>
      <c r="O92" s="1569"/>
      <c r="P92" s="1569"/>
      <c r="Q92" s="1569"/>
      <c r="R92" s="1569"/>
      <c r="S92" s="1569"/>
      <c r="T92" s="1569"/>
      <c r="U92" s="1569"/>
      <c r="V92" s="1569"/>
      <c r="W92" s="1569"/>
      <c r="X92" s="1569"/>
      <c r="Y92" s="1569"/>
      <c r="Z92" s="1569"/>
      <c r="AA92" s="1569"/>
      <c r="AB92" s="1569"/>
      <c r="AC92" s="1569"/>
      <c r="AD92" s="1569"/>
      <c r="AE92" s="1569"/>
    </row>
    <row r="93" spans="1:31" ht="13.5" hidden="1" customHeight="1" thickBot="1">
      <c r="A93" s="1471" t="s">
        <v>1067</v>
      </c>
      <c r="B93" s="1517"/>
      <c r="C93" s="1490" t="s">
        <v>1068</v>
      </c>
      <c r="D93" s="1491"/>
      <c r="E93" s="1648"/>
      <c r="F93" s="1455">
        <v>0</v>
      </c>
      <c r="G93" s="1455">
        <v>0</v>
      </c>
      <c r="H93" s="1601">
        <v>0</v>
      </c>
      <c r="I93" s="1488">
        <v>0</v>
      </c>
      <c r="J93" s="1455">
        <v>0</v>
      </c>
      <c r="K93" s="1455">
        <v>0</v>
      </c>
      <c r="L93" s="1601">
        <v>0</v>
      </c>
      <c r="M93" s="1488">
        <v>0</v>
      </c>
      <c r="N93" s="1569"/>
      <c r="O93" s="1569"/>
      <c r="P93" s="1569"/>
      <c r="Q93" s="1569"/>
      <c r="R93" s="1569"/>
      <c r="S93" s="1569"/>
      <c r="T93" s="1569"/>
      <c r="U93" s="1569"/>
      <c r="V93" s="1569"/>
      <c r="W93" s="1569"/>
      <c r="X93" s="1569"/>
      <c r="Y93" s="1569"/>
      <c r="Z93" s="1569"/>
      <c r="AA93" s="1569"/>
      <c r="AB93" s="1569"/>
      <c r="AC93" s="1569"/>
      <c r="AD93" s="1569"/>
      <c r="AE93" s="1569"/>
    </row>
    <row r="94" spans="1:31" ht="27" customHeight="1" thickBot="1">
      <c r="A94" s="1566"/>
      <c r="B94" s="1644" t="s">
        <v>1069</v>
      </c>
      <c r="C94" s="1645"/>
      <c r="D94" s="1645"/>
      <c r="E94" s="1646"/>
      <c r="F94" s="1649">
        <v>0</v>
      </c>
      <c r="G94" s="1447">
        <v>183.52</v>
      </c>
      <c r="H94" s="1448">
        <v>0</v>
      </c>
      <c r="I94" s="1591">
        <v>183.52</v>
      </c>
      <c r="J94" s="1649">
        <v>0</v>
      </c>
      <c r="K94" s="1447">
        <v>184.51499999999999</v>
      </c>
      <c r="L94" s="1448">
        <v>0</v>
      </c>
      <c r="M94" s="1591">
        <v>184.51499999999999</v>
      </c>
      <c r="N94" s="1569"/>
      <c r="O94" s="1569"/>
      <c r="P94" s="1569"/>
      <c r="Q94" s="1569"/>
      <c r="R94" s="1569"/>
      <c r="S94" s="1569"/>
      <c r="T94" s="1569"/>
      <c r="U94" s="1569"/>
      <c r="V94" s="1569"/>
      <c r="W94" s="1569"/>
      <c r="X94" s="1569"/>
      <c r="Y94" s="1569"/>
      <c r="Z94" s="1569"/>
      <c r="AA94" s="1569"/>
      <c r="AB94" s="1569"/>
      <c r="AC94" s="1569"/>
      <c r="AD94" s="1569"/>
      <c r="AE94" s="1569"/>
    </row>
    <row r="95" spans="1:31" ht="25.5" hidden="1" customHeight="1" thickBot="1">
      <c r="A95" s="1471"/>
      <c r="B95" s="1650"/>
      <c r="C95" s="1516" t="s">
        <v>1070</v>
      </c>
      <c r="D95" s="1516"/>
      <c r="E95" s="1643"/>
      <c r="F95" s="1499">
        <v>0</v>
      </c>
      <c r="G95" s="1455">
        <v>0</v>
      </c>
      <c r="H95" s="1601">
        <v>0</v>
      </c>
      <c r="I95" s="1488">
        <v>0</v>
      </c>
      <c r="J95" s="1499">
        <v>0</v>
      </c>
      <c r="K95" s="1455">
        <v>0</v>
      </c>
      <c r="L95" s="1601">
        <v>0</v>
      </c>
      <c r="M95" s="1488">
        <v>0</v>
      </c>
      <c r="N95" s="1569"/>
      <c r="O95" s="1569"/>
      <c r="P95" s="1569"/>
      <c r="Q95" s="1569"/>
      <c r="R95" s="1569"/>
      <c r="S95" s="1569"/>
      <c r="T95" s="1569"/>
      <c r="U95" s="1569"/>
      <c r="V95" s="1569"/>
      <c r="W95" s="1569"/>
      <c r="X95" s="1569"/>
      <c r="Y95" s="1569"/>
      <c r="Z95" s="1569"/>
      <c r="AA95" s="1569"/>
      <c r="AB95" s="1569"/>
      <c r="AC95" s="1569"/>
      <c r="AD95" s="1569"/>
      <c r="AE95" s="1569"/>
    </row>
    <row r="96" spans="1:31" ht="29.25" customHeight="1" thickBot="1">
      <c r="A96" s="1471"/>
      <c r="B96" s="1650"/>
      <c r="C96" s="1516" t="s">
        <v>1071</v>
      </c>
      <c r="D96" s="1516"/>
      <c r="E96" s="1643"/>
      <c r="F96" s="1589">
        <v>0</v>
      </c>
      <c r="G96" s="1458">
        <v>183.52</v>
      </c>
      <c r="H96" s="1582">
        <v>0</v>
      </c>
      <c r="I96" s="1591">
        <v>183.52</v>
      </c>
      <c r="J96" s="1589">
        <v>0</v>
      </c>
      <c r="K96" s="1458">
        <v>184.51499999999999</v>
      </c>
      <c r="L96" s="1582">
        <v>0</v>
      </c>
      <c r="M96" s="1591">
        <v>184.51499999999999</v>
      </c>
      <c r="N96" s="1569"/>
      <c r="O96" s="1569"/>
      <c r="P96" s="1569"/>
      <c r="Q96" s="1569"/>
      <c r="R96" s="1569"/>
      <c r="S96" s="1569"/>
      <c r="T96" s="1569"/>
      <c r="U96" s="1569"/>
      <c r="V96" s="1569"/>
      <c r="W96" s="1569"/>
      <c r="X96" s="1569"/>
      <c r="Y96" s="1569"/>
      <c r="Z96" s="1569"/>
      <c r="AA96" s="1569"/>
      <c r="AB96" s="1569"/>
      <c r="AC96" s="1569"/>
      <c r="AD96" s="1569"/>
      <c r="AE96" s="1569"/>
    </row>
    <row r="97" spans="1:31" ht="31.5" hidden="1" customHeight="1" thickBot="1">
      <c r="A97" s="1471" t="s">
        <v>1072</v>
      </c>
      <c r="B97" s="1517"/>
      <c r="C97" s="1518" t="s">
        <v>1073</v>
      </c>
      <c r="D97" s="1518"/>
      <c r="E97" s="1651"/>
      <c r="F97" s="1458">
        <v>0</v>
      </c>
      <c r="G97" s="1458">
        <v>0</v>
      </c>
      <c r="H97" s="1582">
        <v>0</v>
      </c>
      <c r="I97" s="1488">
        <v>0</v>
      </c>
      <c r="J97" s="1458">
        <v>0</v>
      </c>
      <c r="K97" s="1458">
        <v>0</v>
      </c>
      <c r="L97" s="1582">
        <v>0</v>
      </c>
      <c r="M97" s="1488">
        <v>0</v>
      </c>
      <c r="N97" s="1569"/>
      <c r="O97" s="1569"/>
      <c r="P97" s="1569"/>
      <c r="Q97" s="1569"/>
      <c r="R97" s="1569"/>
      <c r="S97" s="1569"/>
      <c r="T97" s="1569"/>
      <c r="U97" s="1569"/>
      <c r="V97" s="1569"/>
      <c r="W97" s="1569"/>
      <c r="X97" s="1569"/>
      <c r="Y97" s="1569"/>
      <c r="Z97" s="1569"/>
      <c r="AA97" s="1569"/>
      <c r="AB97" s="1569"/>
      <c r="AC97" s="1569"/>
      <c r="AD97" s="1569"/>
      <c r="AE97" s="1569"/>
    </row>
    <row r="98" spans="1:31" ht="27.75" customHeight="1" thickBot="1">
      <c r="A98" s="1566"/>
      <c r="B98" s="1644" t="s">
        <v>1074</v>
      </c>
      <c r="C98" s="1645"/>
      <c r="D98" s="1645"/>
      <c r="E98" s="1646"/>
      <c r="F98" s="1447">
        <v>4467.8919999999998</v>
      </c>
      <c r="G98" s="1584">
        <v>1223.4649999999999</v>
      </c>
      <c r="H98" s="1585">
        <v>0</v>
      </c>
      <c r="I98" s="1449">
        <v>5691.357</v>
      </c>
      <c r="J98" s="1447">
        <v>4644.4440000000004</v>
      </c>
      <c r="K98" s="1584">
        <v>2203.306</v>
      </c>
      <c r="L98" s="1585">
        <v>116.258</v>
      </c>
      <c r="M98" s="1449">
        <v>6964.0079999999998</v>
      </c>
      <c r="N98" s="1569"/>
      <c r="O98" s="1569"/>
      <c r="P98" s="1569"/>
      <c r="Q98" s="1569"/>
      <c r="R98" s="1569"/>
      <c r="S98" s="1569"/>
      <c r="T98" s="1569"/>
      <c r="U98" s="1569"/>
      <c r="V98" s="1569"/>
      <c r="W98" s="1569"/>
      <c r="X98" s="1569"/>
      <c r="Y98" s="1569"/>
      <c r="Z98" s="1569"/>
      <c r="AA98" s="1569"/>
      <c r="AB98" s="1569"/>
      <c r="AC98" s="1569"/>
      <c r="AD98" s="1569"/>
      <c r="AE98" s="1569"/>
    </row>
    <row r="99" spans="1:31" ht="25.5" customHeight="1">
      <c r="A99" s="1652"/>
      <c r="B99" s="1650"/>
      <c r="C99" s="1516" t="s">
        <v>1075</v>
      </c>
      <c r="D99" s="1516"/>
      <c r="E99" s="1643"/>
      <c r="F99" s="1455">
        <v>0</v>
      </c>
      <c r="G99" s="1589">
        <v>0</v>
      </c>
      <c r="H99" s="1629">
        <v>0</v>
      </c>
      <c r="I99" s="1457">
        <v>0</v>
      </c>
      <c r="J99" s="1455">
        <v>0</v>
      </c>
      <c r="K99" s="1589">
        <v>0</v>
      </c>
      <c r="L99" s="1629">
        <v>24</v>
      </c>
      <c r="M99" s="1457">
        <v>24</v>
      </c>
      <c r="N99" s="1569"/>
      <c r="O99" s="1569"/>
      <c r="P99" s="1569"/>
      <c r="Q99" s="1569"/>
      <c r="R99" s="1569"/>
      <c r="S99" s="1569"/>
      <c r="T99" s="1569"/>
      <c r="U99" s="1569"/>
      <c r="V99" s="1569"/>
      <c r="W99" s="1569"/>
      <c r="X99" s="1569"/>
      <c r="Y99" s="1569"/>
      <c r="Z99" s="1569"/>
      <c r="AA99" s="1569"/>
      <c r="AB99" s="1569"/>
      <c r="AC99" s="1569"/>
      <c r="AD99" s="1569"/>
      <c r="AE99" s="1569"/>
    </row>
    <row r="100" spans="1:31" ht="25.5" customHeight="1">
      <c r="A100" s="1652"/>
      <c r="B100" s="1650"/>
      <c r="C100" s="1516" t="s">
        <v>1076</v>
      </c>
      <c r="D100" s="1516"/>
      <c r="E100" s="1643"/>
      <c r="F100" s="1458">
        <v>4360.5990000000002</v>
      </c>
      <c r="G100" s="1458">
        <v>1223.4649999999999</v>
      </c>
      <c r="H100" s="1582">
        <v>0</v>
      </c>
      <c r="I100" s="1460">
        <v>5584.0640000000003</v>
      </c>
      <c r="J100" s="1458">
        <v>4553.4660000000003</v>
      </c>
      <c r="K100" s="1458">
        <v>2152.674</v>
      </c>
      <c r="L100" s="1582">
        <v>92.257999999999996</v>
      </c>
      <c r="M100" s="1460">
        <v>6798.3980000000001</v>
      </c>
      <c r="N100" s="1569"/>
      <c r="O100" s="1569"/>
      <c r="P100" s="1569"/>
      <c r="Q100" s="1569"/>
      <c r="R100" s="1569"/>
      <c r="S100" s="1569"/>
      <c r="T100" s="1569"/>
      <c r="U100" s="1569"/>
      <c r="V100" s="1569"/>
      <c r="W100" s="1569"/>
      <c r="X100" s="1569"/>
      <c r="Y100" s="1569"/>
      <c r="Z100" s="1569"/>
      <c r="AA100" s="1569"/>
      <c r="AB100" s="1569"/>
      <c r="AC100" s="1569"/>
      <c r="AD100" s="1569"/>
      <c r="AE100" s="1569"/>
    </row>
    <row r="101" spans="1:31" ht="25.5" hidden="1" customHeight="1">
      <c r="A101" s="1652"/>
      <c r="B101" s="1650"/>
      <c r="C101" s="1516" t="s">
        <v>1077</v>
      </c>
      <c r="D101" s="1516"/>
      <c r="E101" s="1643"/>
      <c r="F101" s="1458">
        <v>0</v>
      </c>
      <c r="G101" s="1458">
        <v>0</v>
      </c>
      <c r="H101" s="1582">
        <v>0</v>
      </c>
      <c r="I101" s="1460">
        <v>0</v>
      </c>
      <c r="J101" s="1458">
        <v>0</v>
      </c>
      <c r="K101" s="1458">
        <v>0</v>
      </c>
      <c r="L101" s="1582">
        <v>0</v>
      </c>
      <c r="M101" s="1460">
        <v>0</v>
      </c>
      <c r="N101" s="1569"/>
      <c r="O101" s="1569"/>
      <c r="P101" s="1569"/>
      <c r="Q101" s="1569"/>
      <c r="R101" s="1569"/>
      <c r="S101" s="1569"/>
      <c r="T101" s="1569"/>
      <c r="U101" s="1569"/>
      <c r="V101" s="1569"/>
      <c r="W101" s="1569"/>
      <c r="X101" s="1569"/>
      <c r="Y101" s="1569"/>
      <c r="Z101" s="1569"/>
      <c r="AA101" s="1569"/>
      <c r="AB101" s="1569"/>
      <c r="AC101" s="1569"/>
      <c r="AD101" s="1569"/>
      <c r="AE101" s="1569"/>
    </row>
    <row r="102" spans="1:31" ht="25.5" customHeight="1" thickBot="1">
      <c r="A102" s="1652"/>
      <c r="B102" s="1650"/>
      <c r="C102" s="1516" t="s">
        <v>1078</v>
      </c>
      <c r="D102" s="1516"/>
      <c r="E102" s="1643"/>
      <c r="F102" s="1458">
        <v>107.29300000000001</v>
      </c>
      <c r="G102" s="1458">
        <v>0</v>
      </c>
      <c r="H102" s="1582">
        <v>0</v>
      </c>
      <c r="I102" s="1488">
        <v>107.29300000000001</v>
      </c>
      <c r="J102" s="1458">
        <v>90.977999999999994</v>
      </c>
      <c r="K102" s="1458">
        <v>50.631999999999998</v>
      </c>
      <c r="L102" s="1582">
        <v>0</v>
      </c>
      <c r="M102" s="1488">
        <v>141.61000000000001</v>
      </c>
      <c r="N102" s="1569"/>
      <c r="O102" s="1569"/>
      <c r="P102" s="1569"/>
      <c r="Q102" s="1569"/>
      <c r="R102" s="1569"/>
      <c r="S102" s="1569"/>
      <c r="T102" s="1569"/>
      <c r="U102" s="1569"/>
      <c r="V102" s="1569"/>
      <c r="W102" s="1569"/>
      <c r="X102" s="1569"/>
      <c r="Y102" s="1569"/>
      <c r="Z102" s="1569"/>
      <c r="AA102" s="1569"/>
      <c r="AB102" s="1569"/>
      <c r="AC102" s="1569"/>
      <c r="AD102" s="1569"/>
      <c r="AE102" s="1569"/>
    </row>
    <row r="103" spans="1:31" ht="25.5" customHeight="1" thickBot="1">
      <c r="A103" s="1566"/>
      <c r="B103" s="1567" t="s">
        <v>1079</v>
      </c>
      <c r="C103" s="1445"/>
      <c r="D103" s="1445"/>
      <c r="E103" s="1568"/>
      <c r="F103" s="1447">
        <v>961.73199999999997</v>
      </c>
      <c r="G103" s="1584">
        <v>548.14320599999996</v>
      </c>
      <c r="H103" s="1448">
        <v>61.119949999999996</v>
      </c>
      <c r="I103" s="1449">
        <v>1570.995156</v>
      </c>
      <c r="J103" s="1447">
        <v>994.04100000000005</v>
      </c>
      <c r="K103" s="1584">
        <v>535.86126000000002</v>
      </c>
      <c r="L103" s="1448">
        <v>70.010000000000005</v>
      </c>
      <c r="M103" s="1449">
        <v>1599.9122600000001</v>
      </c>
      <c r="N103" s="1569"/>
      <c r="O103" s="1569"/>
      <c r="P103" s="1569"/>
      <c r="Q103" s="1569"/>
      <c r="R103" s="1569"/>
      <c r="S103" s="1569"/>
      <c r="T103" s="1569"/>
      <c r="U103" s="1569"/>
      <c r="V103" s="1569"/>
      <c r="W103" s="1569"/>
      <c r="X103" s="1569"/>
      <c r="Y103" s="1569"/>
      <c r="Z103" s="1569"/>
      <c r="AA103" s="1569"/>
      <c r="AB103" s="1569"/>
      <c r="AC103" s="1569"/>
      <c r="AD103" s="1569"/>
      <c r="AE103" s="1569"/>
    </row>
    <row r="104" spans="1:31" ht="25.5" customHeight="1">
      <c r="A104" s="1471"/>
      <c r="B104" s="1517"/>
      <c r="C104" s="1516" t="s">
        <v>1080</v>
      </c>
      <c r="D104" s="1516"/>
      <c r="E104" s="1643"/>
      <c r="F104" s="1455">
        <v>26.181999999999999</v>
      </c>
      <c r="G104" s="1589">
        <v>52.689</v>
      </c>
      <c r="H104" s="1601">
        <v>10.61599</v>
      </c>
      <c r="I104" s="1591">
        <v>89.486990000000006</v>
      </c>
      <c r="J104" s="1455">
        <v>30.309000000000001</v>
      </c>
      <c r="K104" s="1589">
        <v>86.126000000000005</v>
      </c>
      <c r="L104" s="1601">
        <v>3.7999999999999999E-2</v>
      </c>
      <c r="M104" s="1591">
        <v>116.473</v>
      </c>
      <c r="N104" s="1569"/>
      <c r="O104" s="1569"/>
      <c r="P104" s="1569"/>
      <c r="Q104" s="1569"/>
      <c r="R104" s="1569"/>
      <c r="S104" s="1569"/>
      <c r="T104" s="1569"/>
      <c r="U104" s="1569"/>
      <c r="V104" s="1569"/>
      <c r="W104" s="1569"/>
      <c r="X104" s="1569"/>
      <c r="Y104" s="1569"/>
      <c r="Z104" s="1569"/>
      <c r="AA104" s="1569"/>
      <c r="AB104" s="1569"/>
      <c r="AC104" s="1569"/>
      <c r="AD104" s="1569"/>
      <c r="AE104" s="1569"/>
    </row>
    <row r="105" spans="1:31" ht="27.75" customHeight="1">
      <c r="A105" s="1471"/>
      <c r="B105" s="1517"/>
      <c r="C105" s="1516" t="s">
        <v>1081</v>
      </c>
      <c r="D105" s="1516"/>
      <c r="E105" s="1643"/>
      <c r="F105" s="1458">
        <v>10.164</v>
      </c>
      <c r="G105" s="1458">
        <v>53.506101000000001</v>
      </c>
      <c r="H105" s="1582">
        <v>0.41095999999999994</v>
      </c>
      <c r="I105" s="1460">
        <v>64.081061000000005</v>
      </c>
      <c r="J105" s="1458">
        <v>7.6619999999999999</v>
      </c>
      <c r="K105" s="1458">
        <v>46.758000000000003</v>
      </c>
      <c r="L105" s="1582">
        <v>0.65200000000000002</v>
      </c>
      <c r="M105" s="1460">
        <v>55.072000000000003</v>
      </c>
      <c r="N105" s="1569"/>
      <c r="O105" s="1569"/>
      <c r="P105" s="1569"/>
      <c r="Q105" s="1569"/>
      <c r="R105" s="1569"/>
      <c r="S105" s="1569"/>
      <c r="T105" s="1569"/>
      <c r="U105" s="1569"/>
      <c r="V105" s="1569"/>
      <c r="W105" s="1569"/>
      <c r="X105" s="1569"/>
      <c r="Y105" s="1569"/>
      <c r="Z105" s="1569"/>
      <c r="AA105" s="1569"/>
      <c r="AB105" s="1569"/>
      <c r="AC105" s="1569"/>
      <c r="AD105" s="1569"/>
      <c r="AE105" s="1569"/>
    </row>
    <row r="106" spans="1:31" ht="25.5" customHeight="1">
      <c r="A106" s="1471"/>
      <c r="B106" s="1517"/>
      <c r="C106" s="1516" t="s">
        <v>1082</v>
      </c>
      <c r="D106" s="1516"/>
      <c r="E106" s="1643"/>
      <c r="F106" s="1458">
        <v>890.35199999999998</v>
      </c>
      <c r="G106" s="1458">
        <v>392.251105</v>
      </c>
      <c r="H106" s="1582">
        <v>50.093000000000004</v>
      </c>
      <c r="I106" s="1460">
        <v>1332.696105</v>
      </c>
      <c r="J106" s="1458">
        <v>919.05200000000002</v>
      </c>
      <c r="K106" s="1458">
        <v>358.36377000000005</v>
      </c>
      <c r="L106" s="1582">
        <v>69.317999999999998</v>
      </c>
      <c r="M106" s="1460">
        <v>1346.73377</v>
      </c>
      <c r="N106" s="1569"/>
      <c r="O106" s="1569"/>
      <c r="P106" s="1569"/>
      <c r="Q106" s="1569"/>
      <c r="R106" s="1569"/>
      <c r="S106" s="1569"/>
      <c r="T106" s="1569"/>
      <c r="U106" s="1569"/>
      <c r="V106" s="1569"/>
      <c r="W106" s="1569"/>
      <c r="X106" s="1569"/>
      <c r="Y106" s="1569"/>
      <c r="Z106" s="1569"/>
      <c r="AA106" s="1569"/>
      <c r="AB106" s="1569"/>
      <c r="AC106" s="1569"/>
      <c r="AD106" s="1569"/>
      <c r="AE106" s="1569"/>
    </row>
    <row r="107" spans="1:31" ht="21" customHeight="1">
      <c r="A107" s="1471"/>
      <c r="B107" s="1517"/>
      <c r="C107" s="1516" t="s">
        <v>1083</v>
      </c>
      <c r="D107" s="1516"/>
      <c r="E107" s="1643"/>
      <c r="F107" s="1458">
        <v>0</v>
      </c>
      <c r="G107" s="1458">
        <v>12.84</v>
      </c>
      <c r="H107" s="1582">
        <v>0</v>
      </c>
      <c r="I107" s="1460">
        <v>12.84</v>
      </c>
      <c r="J107" s="1458">
        <v>0</v>
      </c>
      <c r="K107" s="1458">
        <v>10.249000000000001</v>
      </c>
      <c r="L107" s="1582">
        <v>0</v>
      </c>
      <c r="M107" s="1460">
        <v>10.249000000000001</v>
      </c>
      <c r="N107" s="1569"/>
      <c r="O107" s="1569"/>
      <c r="P107" s="1569"/>
      <c r="Q107" s="1569"/>
      <c r="R107" s="1569"/>
      <c r="S107" s="1569"/>
      <c r="T107" s="1569"/>
      <c r="U107" s="1569"/>
      <c r="V107" s="1569"/>
      <c r="W107" s="1569"/>
      <c r="X107" s="1569"/>
      <c r="Y107" s="1569"/>
      <c r="Z107" s="1569"/>
      <c r="AA107" s="1569"/>
      <c r="AB107" s="1569"/>
      <c r="AC107" s="1569"/>
      <c r="AD107" s="1569"/>
      <c r="AE107" s="1569"/>
    </row>
    <row r="108" spans="1:31" ht="25.5" customHeight="1">
      <c r="A108" s="1603"/>
      <c r="B108" s="1586"/>
      <c r="C108" s="1516" t="s">
        <v>1084</v>
      </c>
      <c r="D108" s="1516"/>
      <c r="E108" s="1643"/>
      <c r="F108" s="1455">
        <v>23.08</v>
      </c>
      <c r="G108" s="1455">
        <v>36.438000000000002</v>
      </c>
      <c r="H108" s="1601">
        <v>0</v>
      </c>
      <c r="I108" s="1460">
        <v>59.518000000000001</v>
      </c>
      <c r="J108" s="1455">
        <v>26.036000000000001</v>
      </c>
      <c r="K108" s="1455">
        <v>34.364490000000004</v>
      </c>
      <c r="L108" s="1601">
        <v>2E-3</v>
      </c>
      <c r="M108" s="1460">
        <v>60.402490000000007</v>
      </c>
      <c r="N108" s="1569"/>
      <c r="O108" s="1569"/>
      <c r="P108" s="1569"/>
      <c r="Q108" s="1569"/>
      <c r="R108" s="1569"/>
      <c r="S108" s="1569"/>
      <c r="T108" s="1569"/>
      <c r="U108" s="1569"/>
      <c r="V108" s="1569"/>
      <c r="W108" s="1569"/>
      <c r="X108" s="1569"/>
      <c r="Y108" s="1569"/>
      <c r="Z108" s="1569"/>
      <c r="AA108" s="1569"/>
      <c r="AB108" s="1569"/>
      <c r="AC108" s="1569"/>
      <c r="AD108" s="1569"/>
      <c r="AE108" s="1569"/>
    </row>
    <row r="109" spans="1:31" ht="25.5" customHeight="1">
      <c r="A109" s="1603"/>
      <c r="B109" s="1586"/>
      <c r="C109" s="1516" t="s">
        <v>1085</v>
      </c>
      <c r="D109" s="1516"/>
      <c r="E109" s="1643"/>
      <c r="F109" s="1455">
        <v>10.252000000000001</v>
      </c>
      <c r="G109" s="1455">
        <v>5.0000000000000001E-3</v>
      </c>
      <c r="H109" s="1601">
        <v>0</v>
      </c>
      <c r="I109" s="1460">
        <v>10.257</v>
      </c>
      <c r="J109" s="1455">
        <v>9.1039999999999992</v>
      </c>
      <c r="K109" s="1455">
        <v>0</v>
      </c>
      <c r="L109" s="1601">
        <v>0</v>
      </c>
      <c r="M109" s="1460">
        <v>9.1039999999999992</v>
      </c>
      <c r="N109" s="1569"/>
      <c r="O109" s="1569"/>
      <c r="P109" s="1569"/>
      <c r="Q109" s="1569"/>
      <c r="R109" s="1569"/>
      <c r="S109" s="1569"/>
      <c r="T109" s="1569"/>
      <c r="U109" s="1569"/>
      <c r="V109" s="1569"/>
      <c r="W109" s="1569"/>
      <c r="X109" s="1569"/>
      <c r="Y109" s="1569"/>
      <c r="Z109" s="1569"/>
      <c r="AA109" s="1569"/>
      <c r="AB109" s="1569"/>
      <c r="AC109" s="1569"/>
      <c r="AD109" s="1569"/>
      <c r="AE109" s="1569"/>
    </row>
    <row r="110" spans="1:31" ht="25.5" customHeight="1" thickBot="1">
      <c r="A110" s="1603"/>
      <c r="B110" s="1586"/>
      <c r="C110" s="1516" t="s">
        <v>1086</v>
      </c>
      <c r="D110" s="1516"/>
      <c r="E110" s="1643"/>
      <c r="F110" s="1455">
        <v>1.702</v>
      </c>
      <c r="G110" s="1455">
        <v>0.41399999999999998</v>
      </c>
      <c r="H110" s="1601">
        <v>0</v>
      </c>
      <c r="I110" s="1488">
        <v>2.1160000000000001</v>
      </c>
      <c r="J110" s="1455">
        <v>1.8779999999999999</v>
      </c>
      <c r="K110" s="1455">
        <v>0</v>
      </c>
      <c r="L110" s="1601">
        <v>0</v>
      </c>
      <c r="M110" s="1488">
        <v>1.8779999999999999</v>
      </c>
      <c r="N110" s="1569"/>
      <c r="O110" s="1569"/>
      <c r="P110" s="1569"/>
      <c r="Q110" s="1569"/>
      <c r="R110" s="1569"/>
      <c r="S110" s="1569"/>
      <c r="T110" s="1569"/>
      <c r="U110" s="1569"/>
      <c r="V110" s="1569"/>
      <c r="W110" s="1569"/>
      <c r="X110" s="1569"/>
      <c r="Y110" s="1569"/>
      <c r="Z110" s="1569"/>
      <c r="AA110" s="1569"/>
      <c r="AB110" s="1569"/>
      <c r="AC110" s="1569"/>
      <c r="AD110" s="1569"/>
      <c r="AE110" s="1569"/>
    </row>
    <row r="111" spans="1:31" ht="25.5" customHeight="1" thickBot="1">
      <c r="A111" s="1566"/>
      <c r="B111" s="1644" t="s">
        <v>1087</v>
      </c>
      <c r="C111" s="1645"/>
      <c r="D111" s="1645"/>
      <c r="E111" s="1646"/>
      <c r="F111" s="1584">
        <v>1402.289</v>
      </c>
      <c r="G111" s="1584">
        <v>609.54817199999934</v>
      </c>
      <c r="H111" s="1585">
        <v>93.494220000000297</v>
      </c>
      <c r="I111" s="1449">
        <v>2105.3313919999996</v>
      </c>
      <c r="J111" s="1584">
        <v>1763.5219999999999</v>
      </c>
      <c r="K111" s="1584">
        <v>784.42147999999906</v>
      </c>
      <c r="L111" s="1585">
        <v>150.352</v>
      </c>
      <c r="M111" s="1449">
        <v>2698.2954799999989</v>
      </c>
      <c r="N111" s="1569"/>
      <c r="O111" s="1569"/>
      <c r="P111" s="1569"/>
      <c r="Q111" s="1569"/>
      <c r="R111" s="1569"/>
      <c r="S111" s="1569"/>
      <c r="T111" s="1569"/>
      <c r="U111" s="1569"/>
      <c r="V111" s="1569"/>
      <c r="W111" s="1569"/>
      <c r="X111" s="1569"/>
      <c r="Y111" s="1569"/>
      <c r="Z111" s="1569"/>
      <c r="AA111" s="1569"/>
      <c r="AB111" s="1569"/>
      <c r="AC111" s="1569"/>
      <c r="AD111" s="1569"/>
      <c r="AE111" s="1569"/>
    </row>
    <row r="112" spans="1:31" ht="25.5" customHeight="1">
      <c r="A112" s="1471"/>
      <c r="B112" s="1650"/>
      <c r="C112" s="1516" t="s">
        <v>1088</v>
      </c>
      <c r="D112" s="1516"/>
      <c r="E112" s="1643"/>
      <c r="F112" s="1589">
        <v>4.75</v>
      </c>
      <c r="G112" s="1589">
        <v>5.4836270000000003</v>
      </c>
      <c r="H112" s="1629">
        <v>4.5957299999999996</v>
      </c>
      <c r="I112" s="1591">
        <v>14.829357</v>
      </c>
      <c r="J112" s="1589">
        <v>4.452</v>
      </c>
      <c r="K112" s="1589">
        <v>9.8331300000000006</v>
      </c>
      <c r="L112" s="1629">
        <v>0.26500000000000001</v>
      </c>
      <c r="M112" s="1591">
        <v>14.550130000000001</v>
      </c>
      <c r="N112" s="1569"/>
      <c r="O112" s="1569"/>
      <c r="P112" s="1569"/>
      <c r="Q112" s="1569"/>
      <c r="R112" s="1569"/>
      <c r="S112" s="1569"/>
      <c r="T112" s="1569"/>
      <c r="U112" s="1569"/>
      <c r="V112" s="1569"/>
      <c r="W112" s="1569"/>
      <c r="X112" s="1569"/>
      <c r="Y112" s="1569"/>
      <c r="Z112" s="1569"/>
      <c r="AA112" s="1569"/>
      <c r="AB112" s="1569"/>
      <c r="AC112" s="1569"/>
      <c r="AD112" s="1569"/>
      <c r="AE112" s="1569"/>
    </row>
    <row r="113" spans="1:54" ht="25.5" customHeight="1">
      <c r="A113" s="1471"/>
      <c r="B113" s="1650"/>
      <c r="C113" s="1516" t="s">
        <v>1089</v>
      </c>
      <c r="D113" s="1516"/>
      <c r="E113" s="1643"/>
      <c r="F113" s="1458">
        <v>557.69399999999996</v>
      </c>
      <c r="G113" s="1458">
        <v>281.05098099999935</v>
      </c>
      <c r="H113" s="1582">
        <v>53.950520000000289</v>
      </c>
      <c r="I113" s="1460">
        <v>892.69550099999958</v>
      </c>
      <c r="J113" s="1458">
        <v>742.38699999999994</v>
      </c>
      <c r="K113" s="1458">
        <v>530.60166999999899</v>
      </c>
      <c r="L113" s="1582">
        <v>74.137</v>
      </c>
      <c r="M113" s="1460">
        <v>1347.125669999999</v>
      </c>
      <c r="N113" s="1569"/>
      <c r="O113" s="1569"/>
      <c r="P113" s="1569"/>
      <c r="Q113" s="1569"/>
      <c r="R113" s="1569"/>
      <c r="S113" s="1569"/>
      <c r="T113" s="1569"/>
      <c r="U113" s="1569"/>
      <c r="V113" s="1569"/>
      <c r="W113" s="1569"/>
      <c r="X113" s="1569"/>
      <c r="Y113" s="1569"/>
      <c r="Z113" s="1569"/>
      <c r="AA113" s="1569"/>
      <c r="AB113" s="1569"/>
      <c r="AC113" s="1569"/>
      <c r="AD113" s="1569"/>
      <c r="AE113" s="1569"/>
    </row>
    <row r="114" spans="1:54" ht="25.5" hidden="1" customHeight="1">
      <c r="A114" s="1471"/>
      <c r="B114" s="1653"/>
      <c r="C114" s="1485" t="s">
        <v>1090</v>
      </c>
      <c r="D114" s="1485"/>
      <c r="E114" s="1654"/>
      <c r="F114" s="1458">
        <v>0</v>
      </c>
      <c r="G114" s="1458">
        <v>0</v>
      </c>
      <c r="H114" s="1582">
        <v>0</v>
      </c>
      <c r="I114" s="1460">
        <v>0</v>
      </c>
      <c r="J114" s="1458">
        <v>0</v>
      </c>
      <c r="K114" s="1458">
        <v>0</v>
      </c>
      <c r="L114" s="1582">
        <v>0</v>
      </c>
      <c r="M114" s="1460">
        <v>0</v>
      </c>
      <c r="N114" s="1569"/>
      <c r="O114" s="1569"/>
      <c r="P114" s="1569"/>
      <c r="Q114" s="1569"/>
      <c r="R114" s="1569"/>
      <c r="S114" s="1569"/>
      <c r="T114" s="1569"/>
      <c r="U114" s="1569"/>
      <c r="V114" s="1569"/>
      <c r="W114" s="1569"/>
      <c r="X114" s="1569"/>
      <c r="Y114" s="1569"/>
      <c r="Z114" s="1569"/>
      <c r="AA114" s="1569"/>
      <c r="AB114" s="1569"/>
      <c r="AC114" s="1569"/>
      <c r="AD114" s="1569"/>
      <c r="AE114" s="1569"/>
    </row>
    <row r="115" spans="1:54" ht="25.5" customHeight="1" thickBot="1">
      <c r="A115" s="1603"/>
      <c r="B115" s="1655"/>
      <c r="C115" s="1516" t="s">
        <v>1091</v>
      </c>
      <c r="D115" s="1516"/>
      <c r="E115" s="1643"/>
      <c r="F115" s="1455">
        <v>839.84500000000003</v>
      </c>
      <c r="G115" s="1455">
        <v>323.01356400000003</v>
      </c>
      <c r="H115" s="1601">
        <v>34.947969999999998</v>
      </c>
      <c r="I115" s="1464">
        <v>1197.8065340000001</v>
      </c>
      <c r="J115" s="1455">
        <v>1016.683</v>
      </c>
      <c r="K115" s="1455">
        <v>243.98668000000004</v>
      </c>
      <c r="L115" s="1601">
        <v>75.95</v>
      </c>
      <c r="M115" s="1464">
        <v>1336.61968</v>
      </c>
      <c r="N115" s="1569"/>
      <c r="O115" s="1569"/>
      <c r="P115" s="1569"/>
      <c r="Q115" s="1569"/>
      <c r="R115" s="1569"/>
      <c r="S115" s="1569"/>
      <c r="T115" s="1569"/>
      <c r="U115" s="1569"/>
      <c r="V115" s="1569"/>
      <c r="W115" s="1569"/>
      <c r="X115" s="1569"/>
      <c r="Y115" s="1569"/>
      <c r="Z115" s="1569"/>
      <c r="AA115" s="1569"/>
      <c r="AB115" s="1569"/>
      <c r="AC115" s="1569"/>
      <c r="AD115" s="1569"/>
      <c r="AE115" s="1569"/>
    </row>
    <row r="116" spans="1:54" ht="25.5" customHeight="1" thickBot="1">
      <c r="A116" s="1566"/>
      <c r="B116" s="1567" t="s">
        <v>1092</v>
      </c>
      <c r="C116" s="1445"/>
      <c r="D116" s="1445"/>
      <c r="E116" s="1568"/>
      <c r="F116" s="1447">
        <v>641.226</v>
      </c>
      <c r="G116" s="1447">
        <v>109.39036</v>
      </c>
      <c r="H116" s="1585">
        <v>9.315290000000001</v>
      </c>
      <c r="I116" s="1656">
        <v>759.93164999999999</v>
      </c>
      <c r="J116" s="1447">
        <v>554.53300000000002</v>
      </c>
      <c r="K116" s="1447">
        <v>100.65221</v>
      </c>
      <c r="L116" s="1585">
        <v>6.2610000000000001</v>
      </c>
      <c r="M116" s="1656">
        <v>661.44620999999995</v>
      </c>
      <c r="N116" s="1569"/>
      <c r="O116" s="1569"/>
      <c r="P116" s="1569"/>
      <c r="Q116" s="1569"/>
      <c r="R116" s="1569"/>
      <c r="S116" s="1569"/>
      <c r="T116" s="1569"/>
      <c r="U116" s="1569"/>
      <c r="V116" s="1569"/>
      <c r="W116" s="1569"/>
      <c r="X116" s="1569"/>
      <c r="Y116" s="1569"/>
      <c r="Z116" s="1569"/>
      <c r="AA116" s="1569"/>
      <c r="AB116" s="1569"/>
      <c r="AC116" s="1569"/>
      <c r="AD116" s="1569"/>
      <c r="AE116" s="1569"/>
    </row>
    <row r="117" spans="1:54" ht="25.5" customHeight="1" thickBot="1">
      <c r="A117" s="1471"/>
      <c r="B117" s="1650"/>
      <c r="C117" s="1516" t="s">
        <v>1093</v>
      </c>
      <c r="D117" s="1516"/>
      <c r="E117" s="1643"/>
      <c r="F117" s="1455">
        <v>641.226</v>
      </c>
      <c r="G117" s="1455">
        <v>109.39036</v>
      </c>
      <c r="H117" s="1473">
        <v>9.315290000000001</v>
      </c>
      <c r="I117" s="1607">
        <v>759.93164999999999</v>
      </c>
      <c r="J117" s="1455">
        <v>554.53300000000002</v>
      </c>
      <c r="K117" s="1455">
        <v>100.65221</v>
      </c>
      <c r="L117" s="1473">
        <v>6.2610000000000001</v>
      </c>
      <c r="M117" s="1607">
        <v>661.44620999999995</v>
      </c>
      <c r="N117" s="1569"/>
      <c r="O117" s="1569"/>
      <c r="P117" s="1569"/>
      <c r="Q117" s="1569"/>
      <c r="R117" s="1569"/>
      <c r="S117" s="1569"/>
      <c r="T117" s="1569"/>
      <c r="U117" s="1569"/>
      <c r="V117" s="1569"/>
      <c r="W117" s="1569"/>
      <c r="X117" s="1569"/>
      <c r="Y117" s="1569"/>
      <c r="Z117" s="1569"/>
      <c r="AA117" s="1569"/>
      <c r="AB117" s="1569"/>
      <c r="AC117" s="1569"/>
      <c r="AD117" s="1569"/>
      <c r="AE117" s="1569"/>
    </row>
    <row r="118" spans="1:54" ht="25.5" customHeight="1" thickBot="1">
      <c r="A118" s="1566"/>
      <c r="B118" s="1567" t="s">
        <v>1094</v>
      </c>
      <c r="C118" s="1445"/>
      <c r="D118" s="1445"/>
      <c r="E118" s="1568"/>
      <c r="F118" s="1447">
        <v>16587.093000000001</v>
      </c>
      <c r="G118" s="1447">
        <v>8417.9866019300007</v>
      </c>
      <c r="H118" s="1585">
        <v>5604.2558200000003</v>
      </c>
      <c r="I118" s="1449">
        <v>30609.335421930002</v>
      </c>
      <c r="J118" s="1447">
        <v>18008.109</v>
      </c>
      <c r="K118" s="1447">
        <v>10332.621300000001</v>
      </c>
      <c r="L118" s="1585">
        <v>3915.08</v>
      </c>
      <c r="M118" s="1449">
        <v>32255.810300000001</v>
      </c>
      <c r="N118" s="1569"/>
      <c r="O118" s="1569"/>
      <c r="P118" s="1569"/>
      <c r="Q118" s="1569"/>
      <c r="R118" s="1569"/>
      <c r="S118" s="1569"/>
      <c r="T118" s="1569"/>
      <c r="U118" s="1569"/>
      <c r="V118" s="1569"/>
      <c r="W118" s="1569"/>
      <c r="X118" s="1569"/>
      <c r="Y118" s="1569"/>
      <c r="Z118" s="1569"/>
      <c r="AA118" s="1569"/>
      <c r="AB118" s="1569"/>
      <c r="AC118" s="1569"/>
      <c r="AD118" s="1569"/>
      <c r="AE118" s="1569"/>
    </row>
    <row r="119" spans="1:54" ht="25.5" customHeight="1">
      <c r="A119" s="1471"/>
      <c r="B119" s="1650"/>
      <c r="C119" s="1516" t="s">
        <v>1095</v>
      </c>
      <c r="D119" s="1516"/>
      <c r="E119" s="1643"/>
      <c r="F119" s="1455">
        <v>8746.6409999999996</v>
      </c>
      <c r="G119" s="1455">
        <v>7057.8098839999993</v>
      </c>
      <c r="H119" s="1629">
        <v>5491.0023900000006</v>
      </c>
      <c r="I119" s="1591">
        <v>21295.453274</v>
      </c>
      <c r="J119" s="1455">
        <v>8762.9549999999999</v>
      </c>
      <c r="K119" s="1455">
        <v>8877.4678799999983</v>
      </c>
      <c r="L119" s="1629">
        <v>4733.9170000000004</v>
      </c>
      <c r="M119" s="1591">
        <v>22374.33988</v>
      </c>
      <c r="N119" s="1569"/>
      <c r="O119" s="1569"/>
      <c r="P119" s="1569"/>
      <c r="Q119" s="1569"/>
      <c r="R119" s="1569"/>
      <c r="S119" s="1569"/>
      <c r="T119" s="1569"/>
      <c r="U119" s="1569"/>
      <c r="V119" s="1569"/>
      <c r="W119" s="1569"/>
      <c r="X119" s="1569"/>
      <c r="Y119" s="1569"/>
      <c r="Z119" s="1569"/>
      <c r="AA119" s="1569"/>
      <c r="AB119" s="1569"/>
      <c r="AC119" s="1569"/>
      <c r="AD119" s="1569"/>
      <c r="AE119" s="1569"/>
    </row>
    <row r="120" spans="1:54" ht="25.5" customHeight="1">
      <c r="A120" s="1471"/>
      <c r="B120" s="1650"/>
      <c r="C120" s="1516" t="s">
        <v>53</v>
      </c>
      <c r="D120" s="1516"/>
      <c r="E120" s="1643"/>
      <c r="F120" s="1458">
        <v>5092.0609999999997</v>
      </c>
      <c r="G120" s="1458">
        <v>1229.923845</v>
      </c>
      <c r="H120" s="1582">
        <v>594.29100000000005</v>
      </c>
      <c r="I120" s="1460">
        <v>6916.2758450000001</v>
      </c>
      <c r="J120" s="1458">
        <v>5925.3530000000001</v>
      </c>
      <c r="K120" s="1458">
        <v>1623.91752</v>
      </c>
      <c r="L120" s="1582">
        <v>101.246</v>
      </c>
      <c r="M120" s="1460">
        <v>7650.5165199999992</v>
      </c>
      <c r="N120" s="1569"/>
      <c r="O120" s="1569"/>
      <c r="P120" s="1569"/>
      <c r="Q120" s="1569"/>
      <c r="R120" s="1569"/>
      <c r="S120" s="1569"/>
      <c r="T120" s="1569"/>
      <c r="U120" s="1569"/>
      <c r="V120" s="1569"/>
      <c r="W120" s="1569"/>
      <c r="X120" s="1569"/>
      <c r="Y120" s="1569"/>
      <c r="Z120" s="1569"/>
      <c r="AA120" s="1569"/>
      <c r="AB120" s="1569"/>
      <c r="AC120" s="1569"/>
      <c r="AD120" s="1569"/>
      <c r="AE120" s="1569"/>
    </row>
    <row r="121" spans="1:54" ht="25.5" customHeight="1">
      <c r="A121" s="1471"/>
      <c r="B121" s="1650"/>
      <c r="C121" s="1516" t="s">
        <v>1096</v>
      </c>
      <c r="D121" s="1516"/>
      <c r="E121" s="1643"/>
      <c r="F121" s="1458">
        <v>2692.7820000000002</v>
      </c>
      <c r="G121" s="1458">
        <v>815.875</v>
      </c>
      <c r="H121" s="1582">
        <v>-217.73500000000001</v>
      </c>
      <c r="I121" s="1460">
        <v>3290.922</v>
      </c>
      <c r="J121" s="1458">
        <v>3279.4279999999999</v>
      </c>
      <c r="K121" s="1458">
        <v>518.90200000000004</v>
      </c>
      <c r="L121" s="1582">
        <v>-869.22</v>
      </c>
      <c r="M121" s="1460">
        <v>2929.11</v>
      </c>
      <c r="N121" s="1569"/>
      <c r="O121" s="1569"/>
      <c r="P121" s="1569"/>
      <c r="Q121" s="1569"/>
      <c r="R121" s="1569"/>
      <c r="S121" s="1569"/>
      <c r="T121" s="1569"/>
      <c r="U121" s="1569"/>
      <c r="V121" s="1569"/>
      <c r="W121" s="1569"/>
      <c r="X121" s="1569"/>
      <c r="Y121" s="1569"/>
      <c r="Z121" s="1569"/>
      <c r="AA121" s="1569"/>
      <c r="AB121" s="1569"/>
      <c r="AC121" s="1569"/>
      <c r="AD121" s="1569"/>
      <c r="AE121" s="1569"/>
    </row>
    <row r="122" spans="1:54" ht="25.5" customHeight="1">
      <c r="A122" s="1652"/>
      <c r="B122" s="1650"/>
      <c r="C122" s="1516" t="s">
        <v>73</v>
      </c>
      <c r="D122" s="1516"/>
      <c r="E122" s="1643"/>
      <c r="F122" s="1458">
        <v>55.609000000000002</v>
      </c>
      <c r="G122" s="1458">
        <v>-0.13400000000000001</v>
      </c>
      <c r="H122" s="1582">
        <v>14.37243</v>
      </c>
      <c r="I122" s="1460">
        <v>69.847429999999989</v>
      </c>
      <c r="J122" s="1458">
        <v>40.372999999999998</v>
      </c>
      <c r="K122" s="1458">
        <v>13.055</v>
      </c>
      <c r="L122" s="1582">
        <v>29.518999999999998</v>
      </c>
      <c r="M122" s="1460">
        <v>82.947000000000003</v>
      </c>
      <c r="N122" s="1569"/>
      <c r="O122" s="1569"/>
      <c r="P122" s="1569"/>
      <c r="Q122" s="1569"/>
      <c r="R122" s="1569"/>
      <c r="S122" s="1569"/>
      <c r="T122" s="1569"/>
      <c r="U122" s="1569"/>
      <c r="V122" s="1569"/>
      <c r="W122" s="1569"/>
      <c r="X122" s="1569"/>
      <c r="Y122" s="1569"/>
      <c r="Z122" s="1569"/>
      <c r="AA122" s="1569"/>
      <c r="AB122" s="1569"/>
      <c r="AC122" s="1569"/>
      <c r="AD122" s="1569"/>
      <c r="AE122" s="1569"/>
    </row>
    <row r="123" spans="1:54" ht="12.75" hidden="1" customHeight="1">
      <c r="A123" s="1471"/>
      <c r="B123" s="1650"/>
      <c r="C123" s="1516" t="s">
        <v>1097</v>
      </c>
      <c r="D123" s="1516"/>
      <c r="E123" s="1643"/>
      <c r="F123" s="1458">
        <v>0</v>
      </c>
      <c r="G123" s="1458">
        <v>0</v>
      </c>
      <c r="H123" s="1582">
        <v>0</v>
      </c>
      <c r="I123" s="1460">
        <v>0</v>
      </c>
      <c r="J123" s="1458">
        <v>0</v>
      </c>
      <c r="K123" s="1458">
        <v>0</v>
      </c>
      <c r="L123" s="1582">
        <v>0</v>
      </c>
      <c r="M123" s="1460">
        <v>0</v>
      </c>
      <c r="N123" s="1569"/>
      <c r="O123" s="1569"/>
      <c r="P123" s="1569"/>
      <c r="Q123" s="1569"/>
      <c r="R123" s="1569"/>
      <c r="S123" s="1569"/>
      <c r="T123" s="1569"/>
      <c r="U123" s="1569"/>
      <c r="V123" s="1569"/>
      <c r="W123" s="1569"/>
      <c r="X123" s="1569"/>
      <c r="Y123" s="1569"/>
      <c r="Z123" s="1569"/>
      <c r="AA123" s="1569"/>
      <c r="AB123" s="1569"/>
      <c r="AC123" s="1569"/>
      <c r="AD123" s="1569"/>
      <c r="AE123" s="1569"/>
    </row>
    <row r="124" spans="1:54" ht="25.5" customHeight="1" thickBot="1">
      <c r="A124" s="1622"/>
      <c r="B124" s="1657"/>
      <c r="C124" s="1658" t="s">
        <v>1098</v>
      </c>
      <c r="D124" s="1658"/>
      <c r="E124" s="1659"/>
      <c r="F124" s="1499">
        <v>0</v>
      </c>
      <c r="G124" s="1499">
        <v>-685.4881270699999</v>
      </c>
      <c r="H124" s="1595">
        <v>-277.67500000000001</v>
      </c>
      <c r="I124" s="1488">
        <v>-963.16312706999997</v>
      </c>
      <c r="J124" s="1499">
        <v>0</v>
      </c>
      <c r="K124" s="1499">
        <v>-700.72110000000009</v>
      </c>
      <c r="L124" s="1595">
        <v>-80.382000000000005</v>
      </c>
      <c r="M124" s="1488">
        <v>-781.10310000000004</v>
      </c>
      <c r="N124" s="1569"/>
      <c r="O124" s="1569"/>
      <c r="P124" s="1569"/>
      <c r="Q124" s="1569"/>
      <c r="R124" s="1569"/>
      <c r="S124" s="1569"/>
      <c r="T124" s="1569"/>
      <c r="U124" s="1569"/>
      <c r="V124" s="1569"/>
      <c r="W124" s="1569"/>
      <c r="X124" s="1569"/>
      <c r="Y124" s="1569"/>
      <c r="Z124" s="1569"/>
      <c r="AA124" s="1569"/>
      <c r="AB124" s="1569"/>
      <c r="AC124" s="1569"/>
      <c r="AD124" s="1569"/>
      <c r="AE124" s="1569"/>
    </row>
    <row r="125" spans="1:54" ht="25.5" customHeight="1" thickBot="1">
      <c r="A125" s="1640"/>
      <c r="B125" s="1641" t="s">
        <v>1099</v>
      </c>
      <c r="C125" s="1560" t="s">
        <v>1100</v>
      </c>
      <c r="D125" s="1560"/>
      <c r="E125" s="1642"/>
      <c r="F125" s="1447">
        <v>2194.741</v>
      </c>
      <c r="G125" s="1447">
        <v>330.64600000000002</v>
      </c>
      <c r="H125" s="1555">
        <v>113.43613999999999</v>
      </c>
      <c r="I125" s="1449">
        <v>2638.82314</v>
      </c>
      <c r="J125" s="1447">
        <v>2688.32</v>
      </c>
      <c r="K125" s="1447">
        <v>346.67599999999999</v>
      </c>
      <c r="L125" s="1555">
        <v>53.033000000000001</v>
      </c>
      <c r="M125" s="1449">
        <v>3088.029</v>
      </c>
      <c r="N125" s="1569"/>
      <c r="O125" s="1569"/>
      <c r="P125" s="1569"/>
      <c r="Q125" s="1569"/>
      <c r="R125" s="1569"/>
      <c r="S125" s="1569"/>
      <c r="T125" s="1569"/>
      <c r="U125" s="1569"/>
      <c r="V125" s="1569"/>
      <c r="W125" s="1569"/>
      <c r="X125" s="1569"/>
      <c r="Y125" s="1569"/>
      <c r="Z125" s="1569"/>
      <c r="AA125" s="1569"/>
      <c r="AB125" s="1569"/>
      <c r="AC125" s="1569"/>
      <c r="AD125" s="1569"/>
      <c r="AE125" s="1569"/>
    </row>
    <row r="126" spans="1:54" ht="25.5" customHeight="1" thickBot="1">
      <c r="A126" s="1640"/>
      <c r="B126" s="1641" t="s">
        <v>1101</v>
      </c>
      <c r="C126" s="1560"/>
      <c r="D126" s="1560"/>
      <c r="E126" s="1642"/>
      <c r="F126" s="1555">
        <v>181398.15299999999</v>
      </c>
      <c r="G126" s="1555">
        <v>74062.238437930006</v>
      </c>
      <c r="H126" s="1555">
        <v>13082.127710000001</v>
      </c>
      <c r="I126" s="1449">
        <v>268542.51914792997</v>
      </c>
      <c r="J126" s="1555">
        <v>201608.96900000001</v>
      </c>
      <c r="K126" s="1555">
        <v>92155.283990000011</v>
      </c>
      <c r="L126" s="1555">
        <v>11525.615</v>
      </c>
      <c r="M126" s="1449">
        <v>305289.86799</v>
      </c>
      <c r="N126" s="1450"/>
      <c r="O126" s="1569"/>
      <c r="P126" s="1450"/>
      <c r="Q126" s="1450"/>
      <c r="R126" s="1450"/>
      <c r="S126" s="1450"/>
      <c r="T126" s="1450"/>
      <c r="U126" s="1450"/>
      <c r="V126" s="1450"/>
      <c r="W126" s="1450"/>
      <c r="X126" s="1450"/>
      <c r="Y126" s="1450"/>
      <c r="Z126" s="1450"/>
      <c r="AA126" s="1450"/>
      <c r="AB126" s="1450"/>
      <c r="AC126" s="1450"/>
      <c r="AD126" s="1450"/>
      <c r="AE126" s="1450"/>
      <c r="AF126" s="1450"/>
      <c r="AG126" s="1450"/>
      <c r="AH126" s="1450"/>
      <c r="AI126" s="1450"/>
      <c r="AJ126" s="1450"/>
      <c r="AK126" s="1450"/>
      <c r="AL126" s="1450"/>
      <c r="AM126" s="1450"/>
      <c r="AN126" s="1450"/>
      <c r="AO126" s="1450"/>
      <c r="AP126" s="1450"/>
      <c r="AQ126" s="1450"/>
      <c r="AR126" s="1450"/>
      <c r="AS126" s="1450"/>
      <c r="AT126" s="1450"/>
      <c r="AU126" s="1450"/>
      <c r="AV126" s="1450"/>
      <c r="AW126" s="1450"/>
      <c r="AX126" s="1450"/>
      <c r="AY126" s="1450"/>
      <c r="AZ126" s="1450"/>
      <c r="BA126" s="1450"/>
      <c r="BB126" s="1450"/>
    </row>
    <row r="127" spans="1:54">
      <c r="B127" s="1660"/>
      <c r="C127" s="1660"/>
      <c r="D127" s="1660"/>
      <c r="E127" s="1660"/>
      <c r="F127" s="1660"/>
      <c r="G127" s="1660"/>
      <c r="H127" s="1660"/>
      <c r="I127" s="1660"/>
    </row>
    <row r="128" spans="1:54" ht="14.25">
      <c r="A128" s="1661"/>
      <c r="B128" s="1661"/>
      <c r="C128" s="1661"/>
      <c r="D128" s="1661"/>
      <c r="E128" s="1661"/>
      <c r="F128" s="1662"/>
      <c r="G128" s="1662"/>
      <c r="H128" s="1662"/>
      <c r="I128" s="1662"/>
    </row>
    <row r="129" spans="2:9">
      <c r="B129" s="1660"/>
      <c r="C129" s="1660"/>
      <c r="D129" s="1660"/>
      <c r="E129" s="1660"/>
      <c r="F129" s="1660"/>
      <c r="G129" s="1660"/>
      <c r="H129" s="1660"/>
      <c r="I129" s="1660"/>
    </row>
  </sheetData>
  <mergeCells count="125">
    <mergeCell ref="C123:E123"/>
    <mergeCell ref="C124:E124"/>
    <mergeCell ref="B125:E125"/>
    <mergeCell ref="B126:E126"/>
    <mergeCell ref="A128:E128"/>
    <mergeCell ref="C117:E117"/>
    <mergeCell ref="B118:E118"/>
    <mergeCell ref="C119:E119"/>
    <mergeCell ref="C120:E120"/>
    <mergeCell ref="C121:E121"/>
    <mergeCell ref="C122:E122"/>
    <mergeCell ref="B111:E111"/>
    <mergeCell ref="C112:E112"/>
    <mergeCell ref="C113:E113"/>
    <mergeCell ref="C114:E114"/>
    <mergeCell ref="C115:E115"/>
    <mergeCell ref="B116:E116"/>
    <mergeCell ref="C105:E105"/>
    <mergeCell ref="C106:E106"/>
    <mergeCell ref="C107:E107"/>
    <mergeCell ref="C108:E108"/>
    <mergeCell ref="C109:E109"/>
    <mergeCell ref="C110:E110"/>
    <mergeCell ref="C99:E99"/>
    <mergeCell ref="C100:E100"/>
    <mergeCell ref="C101:E101"/>
    <mergeCell ref="C102:E102"/>
    <mergeCell ref="B103:E103"/>
    <mergeCell ref="C104:E104"/>
    <mergeCell ref="C93:E93"/>
    <mergeCell ref="B94:E94"/>
    <mergeCell ref="C95:E95"/>
    <mergeCell ref="C96:E96"/>
    <mergeCell ref="C97:E97"/>
    <mergeCell ref="B98:E98"/>
    <mergeCell ref="C87:E87"/>
    <mergeCell ref="C88:E88"/>
    <mergeCell ref="C89:E89"/>
    <mergeCell ref="C90:E90"/>
    <mergeCell ref="C91:E91"/>
    <mergeCell ref="C92:E92"/>
    <mergeCell ref="C81:E81"/>
    <mergeCell ref="C82:E82"/>
    <mergeCell ref="C83:E83"/>
    <mergeCell ref="C84:E84"/>
    <mergeCell ref="B85:E85"/>
    <mergeCell ref="C86:E86"/>
    <mergeCell ref="C75:E75"/>
    <mergeCell ref="C76:E76"/>
    <mergeCell ref="C77:E77"/>
    <mergeCell ref="C78:E78"/>
    <mergeCell ref="C79:E79"/>
    <mergeCell ref="B80:E80"/>
    <mergeCell ref="C69:E69"/>
    <mergeCell ref="C70:E70"/>
    <mergeCell ref="C71:E71"/>
    <mergeCell ref="C72:E72"/>
    <mergeCell ref="C73:E73"/>
    <mergeCell ref="C74:E74"/>
    <mergeCell ref="B63:E63"/>
    <mergeCell ref="C64:E64"/>
    <mergeCell ref="C65:E65"/>
    <mergeCell ref="C66:E66"/>
    <mergeCell ref="C67:E67"/>
    <mergeCell ref="C68:E68"/>
    <mergeCell ref="C57:E57"/>
    <mergeCell ref="C58:E58"/>
    <mergeCell ref="C59:E59"/>
    <mergeCell ref="C60:E60"/>
    <mergeCell ref="C61:E61"/>
    <mergeCell ref="C62:E62"/>
    <mergeCell ref="C51:E51"/>
    <mergeCell ref="C52:E52"/>
    <mergeCell ref="C53:E53"/>
    <mergeCell ref="C54:E54"/>
    <mergeCell ref="C55:E55"/>
    <mergeCell ref="C56:E56"/>
    <mergeCell ref="C45:E45"/>
    <mergeCell ref="B46:E46"/>
    <mergeCell ref="C47:E47"/>
    <mergeCell ref="C48:E48"/>
    <mergeCell ref="C49:E49"/>
    <mergeCell ref="C50:E50"/>
    <mergeCell ref="C39:E39"/>
    <mergeCell ref="C40:E40"/>
    <mergeCell ref="C41:E41"/>
    <mergeCell ref="C42:E42"/>
    <mergeCell ref="C43:E43"/>
    <mergeCell ref="C44:E44"/>
    <mergeCell ref="B33:E33"/>
    <mergeCell ref="C34:E34"/>
    <mergeCell ref="C35:E35"/>
    <mergeCell ref="C36:E36"/>
    <mergeCell ref="C37:E37"/>
    <mergeCell ref="C38:E38"/>
    <mergeCell ref="C27:E27"/>
    <mergeCell ref="C28:E28"/>
    <mergeCell ref="C29:E29"/>
    <mergeCell ref="C30:E30"/>
    <mergeCell ref="C31:E31"/>
    <mergeCell ref="C32:E32"/>
    <mergeCell ref="C21:E21"/>
    <mergeCell ref="D22:E22"/>
    <mergeCell ref="D23:E23"/>
    <mergeCell ref="B24:E24"/>
    <mergeCell ref="C25:E25"/>
    <mergeCell ref="C26:E26"/>
    <mergeCell ref="C15:E15"/>
    <mergeCell ref="D16:E16"/>
    <mergeCell ref="D17:E17"/>
    <mergeCell ref="C18:E18"/>
    <mergeCell ref="C19:E19"/>
    <mergeCell ref="D20:E20"/>
    <mergeCell ref="C9:E9"/>
    <mergeCell ref="C10:E10"/>
    <mergeCell ref="C11:E11"/>
    <mergeCell ref="C12:E12"/>
    <mergeCell ref="C13:E13"/>
    <mergeCell ref="B14:E14"/>
    <mergeCell ref="A3:M3"/>
    <mergeCell ref="L5:M5"/>
    <mergeCell ref="B6:E7"/>
    <mergeCell ref="F6:I6"/>
    <mergeCell ref="J6:M6"/>
    <mergeCell ref="B8:E8"/>
  </mergeCells>
  <printOptions horizontalCentered="1"/>
  <pageMargins left="0.511811023622047" right="0.27559055118110198" top="0.511811023622047" bottom="0.70866141732283505" header="0" footer="0.511811023622047"/>
  <pageSetup paperSize="9" scale="59" fitToHeight="2" orientation="portrait" r:id="rId1"/>
  <headerFooter alignWithMargins="0">
    <oddHeader>&amp;C&amp;"Tahoma,Bold"&amp;11Balance Sheet - LIABILITIES</oddHeader>
  </headerFooter>
  <rowBreaks count="1" manualBreakCount="1">
    <brk id="79" max="16383" man="1"/>
  </rowBreaks>
</worksheet>
</file>

<file path=xl/worksheets/sheet30.xml><?xml version="1.0" encoding="utf-8"?>
<worksheet xmlns="http://schemas.openxmlformats.org/spreadsheetml/2006/main" xmlns:r="http://schemas.openxmlformats.org/officeDocument/2006/relationships">
  <dimension ref="A1:K24"/>
  <sheetViews>
    <sheetView showGridLines="0" workbookViewId="0">
      <selection activeCell="B3" sqref="B3:G3"/>
    </sheetView>
  </sheetViews>
  <sheetFormatPr defaultRowHeight="12.75"/>
  <cols>
    <col min="1" max="1" width="6.140625" style="511" customWidth="1"/>
    <col min="2" max="2" width="3.28515625" style="511" customWidth="1"/>
    <col min="3" max="3" width="26.42578125" style="511" bestFit="1" customWidth="1"/>
    <col min="4" max="4" width="3.5703125" style="511" customWidth="1"/>
    <col min="5" max="5" width="23.85546875" style="511" customWidth="1"/>
    <col min="6" max="6" width="3.42578125" style="511" customWidth="1"/>
    <col min="7" max="7" width="29" style="511" customWidth="1"/>
    <col min="8" max="257" width="9.140625" style="511"/>
    <col min="258" max="258" width="3.28515625" style="511" customWidth="1"/>
    <col min="259" max="259" width="26.42578125" style="511" bestFit="1" customWidth="1"/>
    <col min="260" max="260" width="3.5703125" style="511" customWidth="1"/>
    <col min="261" max="261" width="23.85546875" style="511" customWidth="1"/>
    <col min="262" max="262" width="3.42578125" style="511" customWidth="1"/>
    <col min="263" max="263" width="29" style="511" customWidth="1"/>
    <col min="264" max="513" width="9.140625" style="511"/>
    <col min="514" max="514" width="3.28515625" style="511" customWidth="1"/>
    <col min="515" max="515" width="26.42578125" style="511" bestFit="1" customWidth="1"/>
    <col min="516" max="516" width="3.5703125" style="511" customWidth="1"/>
    <col min="517" max="517" width="23.85546875" style="511" customWidth="1"/>
    <col min="518" max="518" width="3.42578125" style="511" customWidth="1"/>
    <col min="519" max="519" width="29" style="511" customWidth="1"/>
    <col min="520" max="769" width="9.140625" style="511"/>
    <col min="770" max="770" width="3.28515625" style="511" customWidth="1"/>
    <col min="771" max="771" width="26.42578125" style="511" bestFit="1" customWidth="1"/>
    <col min="772" max="772" width="3.5703125" style="511" customWidth="1"/>
    <col min="773" max="773" width="23.85546875" style="511" customWidth="1"/>
    <col min="774" max="774" width="3.42578125" style="511" customWidth="1"/>
    <col min="775" max="775" width="29" style="511" customWidth="1"/>
    <col min="776" max="1025" width="9.140625" style="511"/>
    <col min="1026" max="1026" width="3.28515625" style="511" customWidth="1"/>
    <col min="1027" max="1027" width="26.42578125" style="511" bestFit="1" customWidth="1"/>
    <col min="1028" max="1028" width="3.5703125" style="511" customWidth="1"/>
    <col min="1029" max="1029" width="23.85546875" style="511" customWidth="1"/>
    <col min="1030" max="1030" width="3.42578125" style="511" customWidth="1"/>
    <col min="1031" max="1031" width="29" style="511" customWidth="1"/>
    <col min="1032" max="1281" width="9.140625" style="511"/>
    <col min="1282" max="1282" width="3.28515625" style="511" customWidth="1"/>
    <col min="1283" max="1283" width="26.42578125" style="511" bestFit="1" customWidth="1"/>
    <col min="1284" max="1284" width="3.5703125" style="511" customWidth="1"/>
    <col min="1285" max="1285" width="23.85546875" style="511" customWidth="1"/>
    <col min="1286" max="1286" width="3.42578125" style="511" customWidth="1"/>
    <col min="1287" max="1287" width="29" style="511" customWidth="1"/>
    <col min="1288" max="1537" width="9.140625" style="511"/>
    <col min="1538" max="1538" width="3.28515625" style="511" customWidth="1"/>
    <col min="1539" max="1539" width="26.42578125" style="511" bestFit="1" customWidth="1"/>
    <col min="1540" max="1540" width="3.5703125" style="511" customWidth="1"/>
    <col min="1541" max="1541" width="23.85546875" style="511" customWidth="1"/>
    <col min="1542" max="1542" width="3.42578125" style="511" customWidth="1"/>
    <col min="1543" max="1543" width="29" style="511" customWidth="1"/>
    <col min="1544" max="1793" width="9.140625" style="511"/>
    <col min="1794" max="1794" width="3.28515625" style="511" customWidth="1"/>
    <col min="1795" max="1795" width="26.42578125" style="511" bestFit="1" customWidth="1"/>
    <col min="1796" max="1796" width="3.5703125" style="511" customWidth="1"/>
    <col min="1797" max="1797" width="23.85546875" style="511" customWidth="1"/>
    <col min="1798" max="1798" width="3.42578125" style="511" customWidth="1"/>
    <col min="1799" max="1799" width="29" style="511" customWidth="1"/>
    <col min="1800" max="2049" width="9.140625" style="511"/>
    <col min="2050" max="2050" width="3.28515625" style="511" customWidth="1"/>
    <col min="2051" max="2051" width="26.42578125" style="511" bestFit="1" customWidth="1"/>
    <col min="2052" max="2052" width="3.5703125" style="511" customWidth="1"/>
    <col min="2053" max="2053" width="23.85546875" style="511" customWidth="1"/>
    <col min="2054" max="2054" width="3.42578125" style="511" customWidth="1"/>
    <col min="2055" max="2055" width="29" style="511" customWidth="1"/>
    <col min="2056" max="2305" width="9.140625" style="511"/>
    <col min="2306" max="2306" width="3.28515625" style="511" customWidth="1"/>
    <col min="2307" max="2307" width="26.42578125" style="511" bestFit="1" customWidth="1"/>
    <col min="2308" max="2308" width="3.5703125" style="511" customWidth="1"/>
    <col min="2309" max="2309" width="23.85546875" style="511" customWidth="1"/>
    <col min="2310" max="2310" width="3.42578125" style="511" customWidth="1"/>
    <col min="2311" max="2311" width="29" style="511" customWidth="1"/>
    <col min="2312" max="2561" width="9.140625" style="511"/>
    <col min="2562" max="2562" width="3.28515625" style="511" customWidth="1"/>
    <col min="2563" max="2563" width="26.42578125" style="511" bestFit="1" customWidth="1"/>
    <col min="2564" max="2564" width="3.5703125" style="511" customWidth="1"/>
    <col min="2565" max="2565" width="23.85546875" style="511" customWidth="1"/>
    <col min="2566" max="2566" width="3.42578125" style="511" customWidth="1"/>
    <col min="2567" max="2567" width="29" style="511" customWidth="1"/>
    <col min="2568" max="2817" width="9.140625" style="511"/>
    <col min="2818" max="2818" width="3.28515625" style="511" customWidth="1"/>
    <col min="2819" max="2819" width="26.42578125" style="511" bestFit="1" customWidth="1"/>
    <col min="2820" max="2820" width="3.5703125" style="511" customWidth="1"/>
    <col min="2821" max="2821" width="23.85546875" style="511" customWidth="1"/>
    <col min="2822" max="2822" width="3.42578125" style="511" customWidth="1"/>
    <col min="2823" max="2823" width="29" style="511" customWidth="1"/>
    <col min="2824" max="3073" width="9.140625" style="511"/>
    <col min="3074" max="3074" width="3.28515625" style="511" customWidth="1"/>
    <col min="3075" max="3075" width="26.42578125" style="511" bestFit="1" customWidth="1"/>
    <col min="3076" max="3076" width="3.5703125" style="511" customWidth="1"/>
    <col min="3077" max="3077" width="23.85546875" style="511" customWidth="1"/>
    <col min="3078" max="3078" width="3.42578125" style="511" customWidth="1"/>
    <col min="3079" max="3079" width="29" style="511" customWidth="1"/>
    <col min="3080" max="3329" width="9.140625" style="511"/>
    <col min="3330" max="3330" width="3.28515625" style="511" customWidth="1"/>
    <col min="3331" max="3331" width="26.42578125" style="511" bestFit="1" customWidth="1"/>
    <col min="3332" max="3332" width="3.5703125" style="511" customWidth="1"/>
    <col min="3333" max="3333" width="23.85546875" style="511" customWidth="1"/>
    <col min="3334" max="3334" width="3.42578125" style="511" customWidth="1"/>
    <col min="3335" max="3335" width="29" style="511" customWidth="1"/>
    <col min="3336" max="3585" width="9.140625" style="511"/>
    <col min="3586" max="3586" width="3.28515625" style="511" customWidth="1"/>
    <col min="3587" max="3587" width="26.42578125" style="511" bestFit="1" customWidth="1"/>
    <col min="3588" max="3588" width="3.5703125" style="511" customWidth="1"/>
    <col min="3589" max="3589" width="23.85546875" style="511" customWidth="1"/>
    <col min="3590" max="3590" width="3.42578125" style="511" customWidth="1"/>
    <col min="3591" max="3591" width="29" style="511" customWidth="1"/>
    <col min="3592" max="3841" width="9.140625" style="511"/>
    <col min="3842" max="3842" width="3.28515625" style="511" customWidth="1"/>
    <col min="3843" max="3843" width="26.42578125" style="511" bestFit="1" customWidth="1"/>
    <col min="3844" max="3844" width="3.5703125" style="511" customWidth="1"/>
    <col min="3845" max="3845" width="23.85546875" style="511" customWidth="1"/>
    <col min="3846" max="3846" width="3.42578125" style="511" customWidth="1"/>
    <col min="3847" max="3847" width="29" style="511" customWidth="1"/>
    <col min="3848" max="4097" width="9.140625" style="511"/>
    <col min="4098" max="4098" width="3.28515625" style="511" customWidth="1"/>
    <col min="4099" max="4099" width="26.42578125" style="511" bestFit="1" customWidth="1"/>
    <col min="4100" max="4100" width="3.5703125" style="511" customWidth="1"/>
    <col min="4101" max="4101" width="23.85546875" style="511" customWidth="1"/>
    <col min="4102" max="4102" width="3.42578125" style="511" customWidth="1"/>
    <col min="4103" max="4103" width="29" style="511" customWidth="1"/>
    <col min="4104" max="4353" width="9.140625" style="511"/>
    <col min="4354" max="4354" width="3.28515625" style="511" customWidth="1"/>
    <col min="4355" max="4355" width="26.42578125" style="511" bestFit="1" customWidth="1"/>
    <col min="4356" max="4356" width="3.5703125" style="511" customWidth="1"/>
    <col min="4357" max="4357" width="23.85546875" style="511" customWidth="1"/>
    <col min="4358" max="4358" width="3.42578125" style="511" customWidth="1"/>
    <col min="4359" max="4359" width="29" style="511" customWidth="1"/>
    <col min="4360" max="4609" width="9.140625" style="511"/>
    <col min="4610" max="4610" width="3.28515625" style="511" customWidth="1"/>
    <col min="4611" max="4611" width="26.42578125" style="511" bestFit="1" customWidth="1"/>
    <col min="4612" max="4612" width="3.5703125" style="511" customWidth="1"/>
    <col min="4613" max="4613" width="23.85546875" style="511" customWidth="1"/>
    <col min="4614" max="4614" width="3.42578125" style="511" customWidth="1"/>
    <col min="4615" max="4615" width="29" style="511" customWidth="1"/>
    <col min="4616" max="4865" width="9.140625" style="511"/>
    <col min="4866" max="4866" width="3.28515625" style="511" customWidth="1"/>
    <col min="4867" max="4867" width="26.42578125" style="511" bestFit="1" customWidth="1"/>
    <col min="4868" max="4868" width="3.5703125" style="511" customWidth="1"/>
    <col min="4869" max="4869" width="23.85546875" style="511" customWidth="1"/>
    <col min="4870" max="4870" width="3.42578125" style="511" customWidth="1"/>
    <col min="4871" max="4871" width="29" style="511" customWidth="1"/>
    <col min="4872" max="5121" width="9.140625" style="511"/>
    <col min="5122" max="5122" width="3.28515625" style="511" customWidth="1"/>
    <col min="5123" max="5123" width="26.42578125" style="511" bestFit="1" customWidth="1"/>
    <col min="5124" max="5124" width="3.5703125" style="511" customWidth="1"/>
    <col min="5125" max="5125" width="23.85546875" style="511" customWidth="1"/>
    <col min="5126" max="5126" width="3.42578125" style="511" customWidth="1"/>
    <col min="5127" max="5127" width="29" style="511" customWidth="1"/>
    <col min="5128" max="5377" width="9.140625" style="511"/>
    <col min="5378" max="5378" width="3.28515625" style="511" customWidth="1"/>
    <col min="5379" max="5379" width="26.42578125" style="511" bestFit="1" customWidth="1"/>
    <col min="5380" max="5380" width="3.5703125" style="511" customWidth="1"/>
    <col min="5381" max="5381" width="23.85546875" style="511" customWidth="1"/>
    <col min="5382" max="5382" width="3.42578125" style="511" customWidth="1"/>
    <col min="5383" max="5383" width="29" style="511" customWidth="1"/>
    <col min="5384" max="5633" width="9.140625" style="511"/>
    <col min="5634" max="5634" width="3.28515625" style="511" customWidth="1"/>
    <col min="5635" max="5635" width="26.42578125" style="511" bestFit="1" customWidth="1"/>
    <col min="5636" max="5636" width="3.5703125" style="511" customWidth="1"/>
    <col min="5637" max="5637" width="23.85546875" style="511" customWidth="1"/>
    <col min="5638" max="5638" width="3.42578125" style="511" customWidth="1"/>
    <col min="5639" max="5639" width="29" style="511" customWidth="1"/>
    <col min="5640" max="5889" width="9.140625" style="511"/>
    <col min="5890" max="5890" width="3.28515625" style="511" customWidth="1"/>
    <col min="5891" max="5891" width="26.42578125" style="511" bestFit="1" customWidth="1"/>
    <col min="5892" max="5892" width="3.5703125" style="511" customWidth="1"/>
    <col min="5893" max="5893" width="23.85546875" style="511" customWidth="1"/>
    <col min="5894" max="5894" width="3.42578125" style="511" customWidth="1"/>
    <col min="5895" max="5895" width="29" style="511" customWidth="1"/>
    <col min="5896" max="6145" width="9.140625" style="511"/>
    <col min="6146" max="6146" width="3.28515625" style="511" customWidth="1"/>
    <col min="6147" max="6147" width="26.42578125" style="511" bestFit="1" customWidth="1"/>
    <col min="6148" max="6148" width="3.5703125" style="511" customWidth="1"/>
    <col min="6149" max="6149" width="23.85546875" style="511" customWidth="1"/>
    <col min="6150" max="6150" width="3.42578125" style="511" customWidth="1"/>
    <col min="6151" max="6151" width="29" style="511" customWidth="1"/>
    <col min="6152" max="6401" width="9.140625" style="511"/>
    <col min="6402" max="6402" width="3.28515625" style="511" customWidth="1"/>
    <col min="6403" max="6403" width="26.42578125" style="511" bestFit="1" customWidth="1"/>
    <col min="6404" max="6404" width="3.5703125" style="511" customWidth="1"/>
    <col min="6405" max="6405" width="23.85546875" style="511" customWidth="1"/>
    <col min="6406" max="6406" width="3.42578125" style="511" customWidth="1"/>
    <col min="6407" max="6407" width="29" style="511" customWidth="1"/>
    <col min="6408" max="6657" width="9.140625" style="511"/>
    <col min="6658" max="6658" width="3.28515625" style="511" customWidth="1"/>
    <col min="6659" max="6659" width="26.42578125" style="511" bestFit="1" customWidth="1"/>
    <col min="6660" max="6660" width="3.5703125" style="511" customWidth="1"/>
    <col min="6661" max="6661" width="23.85546875" style="511" customWidth="1"/>
    <col min="6662" max="6662" width="3.42578125" style="511" customWidth="1"/>
    <col min="6663" max="6663" width="29" style="511" customWidth="1"/>
    <col min="6664" max="6913" width="9.140625" style="511"/>
    <col min="6914" max="6914" width="3.28515625" style="511" customWidth="1"/>
    <col min="6915" max="6915" width="26.42578125" style="511" bestFit="1" customWidth="1"/>
    <col min="6916" max="6916" width="3.5703125" style="511" customWidth="1"/>
    <col min="6917" max="6917" width="23.85546875" style="511" customWidth="1"/>
    <col min="6918" max="6918" width="3.42578125" style="511" customWidth="1"/>
    <col min="6919" max="6919" width="29" style="511" customWidth="1"/>
    <col min="6920" max="7169" width="9.140625" style="511"/>
    <col min="7170" max="7170" width="3.28515625" style="511" customWidth="1"/>
    <col min="7171" max="7171" width="26.42578125" style="511" bestFit="1" customWidth="1"/>
    <col min="7172" max="7172" width="3.5703125" style="511" customWidth="1"/>
    <col min="7173" max="7173" width="23.85546875" style="511" customWidth="1"/>
    <col min="7174" max="7174" width="3.42578125" style="511" customWidth="1"/>
    <col min="7175" max="7175" width="29" style="511" customWidth="1"/>
    <col min="7176" max="7425" width="9.140625" style="511"/>
    <col min="7426" max="7426" width="3.28515625" style="511" customWidth="1"/>
    <col min="7427" max="7427" width="26.42578125" style="511" bestFit="1" customWidth="1"/>
    <col min="7428" max="7428" width="3.5703125" style="511" customWidth="1"/>
    <col min="7429" max="7429" width="23.85546875" style="511" customWidth="1"/>
    <col min="7430" max="7430" width="3.42578125" style="511" customWidth="1"/>
    <col min="7431" max="7431" width="29" style="511" customWidth="1"/>
    <col min="7432" max="7681" width="9.140625" style="511"/>
    <col min="7682" max="7682" width="3.28515625" style="511" customWidth="1"/>
    <col min="7683" max="7683" width="26.42578125" style="511" bestFit="1" customWidth="1"/>
    <col min="7684" max="7684" width="3.5703125" style="511" customWidth="1"/>
    <col min="7685" max="7685" width="23.85546875" style="511" customWidth="1"/>
    <col min="7686" max="7686" width="3.42578125" style="511" customWidth="1"/>
    <col min="7687" max="7687" width="29" style="511" customWidth="1"/>
    <col min="7688" max="7937" width="9.140625" style="511"/>
    <col min="7938" max="7938" width="3.28515625" style="511" customWidth="1"/>
    <col min="7939" max="7939" width="26.42578125" style="511" bestFit="1" customWidth="1"/>
    <col min="7940" max="7940" width="3.5703125" style="511" customWidth="1"/>
    <col min="7941" max="7941" width="23.85546875" style="511" customWidth="1"/>
    <col min="7942" max="7942" width="3.42578125" style="511" customWidth="1"/>
    <col min="7943" max="7943" width="29" style="511" customWidth="1"/>
    <col min="7944" max="8193" width="9.140625" style="511"/>
    <col min="8194" max="8194" width="3.28515625" style="511" customWidth="1"/>
    <col min="8195" max="8195" width="26.42578125" style="511" bestFit="1" customWidth="1"/>
    <col min="8196" max="8196" width="3.5703125" style="511" customWidth="1"/>
    <col min="8197" max="8197" width="23.85546875" style="511" customWidth="1"/>
    <col min="8198" max="8198" width="3.42578125" style="511" customWidth="1"/>
    <col min="8199" max="8199" width="29" style="511" customWidth="1"/>
    <col min="8200" max="8449" width="9.140625" style="511"/>
    <col min="8450" max="8450" width="3.28515625" style="511" customWidth="1"/>
    <col min="8451" max="8451" width="26.42578125" style="511" bestFit="1" customWidth="1"/>
    <col min="8452" max="8452" width="3.5703125" style="511" customWidth="1"/>
    <col min="8453" max="8453" width="23.85546875" style="511" customWidth="1"/>
    <col min="8454" max="8454" width="3.42578125" style="511" customWidth="1"/>
    <col min="8455" max="8455" width="29" style="511" customWidth="1"/>
    <col min="8456" max="8705" width="9.140625" style="511"/>
    <col min="8706" max="8706" width="3.28515625" style="511" customWidth="1"/>
    <col min="8707" max="8707" width="26.42578125" style="511" bestFit="1" customWidth="1"/>
    <col min="8708" max="8708" width="3.5703125" style="511" customWidth="1"/>
    <col min="8709" max="8709" width="23.85546875" style="511" customWidth="1"/>
    <col min="8710" max="8710" width="3.42578125" style="511" customWidth="1"/>
    <col min="8711" max="8711" width="29" style="511" customWidth="1"/>
    <col min="8712" max="8961" width="9.140625" style="511"/>
    <col min="8962" max="8962" width="3.28515625" style="511" customWidth="1"/>
    <col min="8963" max="8963" width="26.42578125" style="511" bestFit="1" customWidth="1"/>
    <col min="8964" max="8964" width="3.5703125" style="511" customWidth="1"/>
    <col min="8965" max="8965" width="23.85546875" style="511" customWidth="1"/>
    <col min="8966" max="8966" width="3.42578125" style="511" customWidth="1"/>
    <col min="8967" max="8967" width="29" style="511" customWidth="1"/>
    <col min="8968" max="9217" width="9.140625" style="511"/>
    <col min="9218" max="9218" width="3.28515625" style="511" customWidth="1"/>
    <col min="9219" max="9219" width="26.42578125" style="511" bestFit="1" customWidth="1"/>
    <col min="9220" max="9220" width="3.5703125" style="511" customWidth="1"/>
    <col min="9221" max="9221" width="23.85546875" style="511" customWidth="1"/>
    <col min="9222" max="9222" width="3.42578125" style="511" customWidth="1"/>
    <col min="9223" max="9223" width="29" style="511" customWidth="1"/>
    <col min="9224" max="9473" width="9.140625" style="511"/>
    <col min="9474" max="9474" width="3.28515625" style="511" customWidth="1"/>
    <col min="9475" max="9475" width="26.42578125" style="511" bestFit="1" customWidth="1"/>
    <col min="9476" max="9476" width="3.5703125" style="511" customWidth="1"/>
    <col min="9477" max="9477" width="23.85546875" style="511" customWidth="1"/>
    <col min="9478" max="9478" width="3.42578125" style="511" customWidth="1"/>
    <col min="9479" max="9479" width="29" style="511" customWidth="1"/>
    <col min="9480" max="9729" width="9.140625" style="511"/>
    <col min="9730" max="9730" width="3.28515625" style="511" customWidth="1"/>
    <col min="9731" max="9731" width="26.42578125" style="511" bestFit="1" customWidth="1"/>
    <col min="9732" max="9732" width="3.5703125" style="511" customWidth="1"/>
    <col min="9733" max="9733" width="23.85546875" style="511" customWidth="1"/>
    <col min="9734" max="9734" width="3.42578125" style="511" customWidth="1"/>
    <col min="9735" max="9735" width="29" style="511" customWidth="1"/>
    <col min="9736" max="9985" width="9.140625" style="511"/>
    <col min="9986" max="9986" width="3.28515625" style="511" customWidth="1"/>
    <col min="9987" max="9987" width="26.42578125" style="511" bestFit="1" customWidth="1"/>
    <col min="9988" max="9988" width="3.5703125" style="511" customWidth="1"/>
    <col min="9989" max="9989" width="23.85546875" style="511" customWidth="1"/>
    <col min="9990" max="9990" width="3.42578125" style="511" customWidth="1"/>
    <col min="9991" max="9991" width="29" style="511" customWidth="1"/>
    <col min="9992" max="10241" width="9.140625" style="511"/>
    <col min="10242" max="10242" width="3.28515625" style="511" customWidth="1"/>
    <col min="10243" max="10243" width="26.42578125" style="511" bestFit="1" customWidth="1"/>
    <col min="10244" max="10244" width="3.5703125" style="511" customWidth="1"/>
    <col min="10245" max="10245" width="23.85546875" style="511" customWidth="1"/>
    <col min="10246" max="10246" width="3.42578125" style="511" customWidth="1"/>
    <col min="10247" max="10247" width="29" style="511" customWidth="1"/>
    <col min="10248" max="10497" width="9.140625" style="511"/>
    <col min="10498" max="10498" width="3.28515625" style="511" customWidth="1"/>
    <col min="10499" max="10499" width="26.42578125" style="511" bestFit="1" customWidth="1"/>
    <col min="10500" max="10500" width="3.5703125" style="511" customWidth="1"/>
    <col min="10501" max="10501" width="23.85546875" style="511" customWidth="1"/>
    <col min="10502" max="10502" width="3.42578125" style="511" customWidth="1"/>
    <col min="10503" max="10503" width="29" style="511" customWidth="1"/>
    <col min="10504" max="10753" width="9.140625" style="511"/>
    <col min="10754" max="10754" width="3.28515625" style="511" customWidth="1"/>
    <col min="10755" max="10755" width="26.42578125" style="511" bestFit="1" customWidth="1"/>
    <col min="10756" max="10756" width="3.5703125" style="511" customWidth="1"/>
    <col min="10757" max="10757" width="23.85546875" style="511" customWidth="1"/>
    <col min="10758" max="10758" width="3.42578125" style="511" customWidth="1"/>
    <col min="10759" max="10759" width="29" style="511" customWidth="1"/>
    <col min="10760" max="11009" width="9.140625" style="511"/>
    <col min="11010" max="11010" width="3.28515625" style="511" customWidth="1"/>
    <col min="11011" max="11011" width="26.42578125" style="511" bestFit="1" customWidth="1"/>
    <col min="11012" max="11012" width="3.5703125" style="511" customWidth="1"/>
    <col min="11013" max="11013" width="23.85546875" style="511" customWidth="1"/>
    <col min="11014" max="11014" width="3.42578125" style="511" customWidth="1"/>
    <col min="11015" max="11015" width="29" style="511" customWidth="1"/>
    <col min="11016" max="11265" width="9.140625" style="511"/>
    <col min="11266" max="11266" width="3.28515625" style="511" customWidth="1"/>
    <col min="11267" max="11267" width="26.42578125" style="511" bestFit="1" customWidth="1"/>
    <col min="11268" max="11268" width="3.5703125" style="511" customWidth="1"/>
    <col min="11269" max="11269" width="23.85546875" style="511" customWidth="1"/>
    <col min="11270" max="11270" width="3.42578125" style="511" customWidth="1"/>
    <col min="11271" max="11271" width="29" style="511" customWidth="1"/>
    <col min="11272" max="11521" width="9.140625" style="511"/>
    <col min="11522" max="11522" width="3.28515625" style="511" customWidth="1"/>
    <col min="11523" max="11523" width="26.42578125" style="511" bestFit="1" customWidth="1"/>
    <col min="11524" max="11524" width="3.5703125" style="511" customWidth="1"/>
    <col min="11525" max="11525" width="23.85546875" style="511" customWidth="1"/>
    <col min="11526" max="11526" width="3.42578125" style="511" customWidth="1"/>
    <col min="11527" max="11527" width="29" style="511" customWidth="1"/>
    <col min="11528" max="11777" width="9.140625" style="511"/>
    <col min="11778" max="11778" width="3.28515625" style="511" customWidth="1"/>
    <col min="11779" max="11779" width="26.42578125" style="511" bestFit="1" customWidth="1"/>
    <col min="11780" max="11780" width="3.5703125" style="511" customWidth="1"/>
    <col min="11781" max="11781" width="23.85546875" style="511" customWidth="1"/>
    <col min="11782" max="11782" width="3.42578125" style="511" customWidth="1"/>
    <col min="11783" max="11783" width="29" style="511" customWidth="1"/>
    <col min="11784" max="12033" width="9.140625" style="511"/>
    <col min="12034" max="12034" width="3.28515625" style="511" customWidth="1"/>
    <col min="12035" max="12035" width="26.42578125" style="511" bestFit="1" customWidth="1"/>
    <col min="12036" max="12036" width="3.5703125" style="511" customWidth="1"/>
    <col min="12037" max="12037" width="23.85546875" style="511" customWidth="1"/>
    <col min="12038" max="12038" width="3.42578125" style="511" customWidth="1"/>
    <col min="12039" max="12039" width="29" style="511" customWidth="1"/>
    <col min="12040" max="12289" width="9.140625" style="511"/>
    <col min="12290" max="12290" width="3.28515625" style="511" customWidth="1"/>
    <col min="12291" max="12291" width="26.42578125" style="511" bestFit="1" customWidth="1"/>
    <col min="12292" max="12292" width="3.5703125" style="511" customWidth="1"/>
    <col min="12293" max="12293" width="23.85546875" style="511" customWidth="1"/>
    <col min="12294" max="12294" width="3.42578125" style="511" customWidth="1"/>
    <col min="12295" max="12295" width="29" style="511" customWidth="1"/>
    <col min="12296" max="12545" width="9.140625" style="511"/>
    <col min="12546" max="12546" width="3.28515625" style="511" customWidth="1"/>
    <col min="12547" max="12547" width="26.42578125" style="511" bestFit="1" customWidth="1"/>
    <col min="12548" max="12548" width="3.5703125" style="511" customWidth="1"/>
    <col min="12549" max="12549" width="23.85546875" style="511" customWidth="1"/>
    <col min="12550" max="12550" width="3.42578125" style="511" customWidth="1"/>
    <col min="12551" max="12551" width="29" style="511" customWidth="1"/>
    <col min="12552" max="12801" width="9.140625" style="511"/>
    <col min="12802" max="12802" width="3.28515625" style="511" customWidth="1"/>
    <col min="12803" max="12803" width="26.42578125" style="511" bestFit="1" customWidth="1"/>
    <col min="12804" max="12804" width="3.5703125" style="511" customWidth="1"/>
    <col min="12805" max="12805" width="23.85546875" style="511" customWidth="1"/>
    <col min="12806" max="12806" width="3.42578125" style="511" customWidth="1"/>
    <col min="12807" max="12807" width="29" style="511" customWidth="1"/>
    <col min="12808" max="13057" width="9.140625" style="511"/>
    <col min="13058" max="13058" width="3.28515625" style="511" customWidth="1"/>
    <col min="13059" max="13059" width="26.42578125" style="511" bestFit="1" customWidth="1"/>
    <col min="13060" max="13060" width="3.5703125" style="511" customWidth="1"/>
    <col min="13061" max="13061" width="23.85546875" style="511" customWidth="1"/>
    <col min="13062" max="13062" width="3.42578125" style="511" customWidth="1"/>
    <col min="13063" max="13063" width="29" style="511" customWidth="1"/>
    <col min="13064" max="13313" width="9.140625" style="511"/>
    <col min="13314" max="13314" width="3.28515625" style="511" customWidth="1"/>
    <col min="13315" max="13315" width="26.42578125" style="511" bestFit="1" customWidth="1"/>
    <col min="13316" max="13316" width="3.5703125" style="511" customWidth="1"/>
    <col min="13317" max="13317" width="23.85546875" style="511" customWidth="1"/>
    <col min="13318" max="13318" width="3.42578125" style="511" customWidth="1"/>
    <col min="13319" max="13319" width="29" style="511" customWidth="1"/>
    <col min="13320" max="13569" width="9.140625" style="511"/>
    <col min="13570" max="13570" width="3.28515625" style="511" customWidth="1"/>
    <col min="13571" max="13571" width="26.42578125" style="511" bestFit="1" customWidth="1"/>
    <col min="13572" max="13572" width="3.5703125" style="511" customWidth="1"/>
    <col min="13573" max="13573" width="23.85546875" style="511" customWidth="1"/>
    <col min="13574" max="13574" width="3.42578125" style="511" customWidth="1"/>
    <col min="13575" max="13575" width="29" style="511" customWidth="1"/>
    <col min="13576" max="13825" width="9.140625" style="511"/>
    <col min="13826" max="13826" width="3.28515625" style="511" customWidth="1"/>
    <col min="13827" max="13827" width="26.42578125" style="511" bestFit="1" customWidth="1"/>
    <col min="13828" max="13828" width="3.5703125" style="511" customWidth="1"/>
    <col min="13829" max="13829" width="23.85546875" style="511" customWidth="1"/>
    <col min="13830" max="13830" width="3.42578125" style="511" customWidth="1"/>
    <col min="13831" max="13831" width="29" style="511" customWidth="1"/>
    <col min="13832" max="14081" width="9.140625" style="511"/>
    <col min="14082" max="14082" width="3.28515625" style="511" customWidth="1"/>
    <col min="14083" max="14083" width="26.42578125" style="511" bestFit="1" customWidth="1"/>
    <col min="14084" max="14084" width="3.5703125" style="511" customWidth="1"/>
    <col min="14085" max="14085" width="23.85546875" style="511" customWidth="1"/>
    <col min="14086" max="14086" width="3.42578125" style="511" customWidth="1"/>
    <col min="14087" max="14087" width="29" style="511" customWidth="1"/>
    <col min="14088" max="14337" width="9.140625" style="511"/>
    <col min="14338" max="14338" width="3.28515625" style="511" customWidth="1"/>
    <col min="14339" max="14339" width="26.42578125" style="511" bestFit="1" customWidth="1"/>
    <col min="14340" max="14340" width="3.5703125" style="511" customWidth="1"/>
    <col min="14341" max="14341" width="23.85546875" style="511" customWidth="1"/>
    <col min="14342" max="14342" width="3.42578125" style="511" customWidth="1"/>
    <col min="14343" max="14343" width="29" style="511" customWidth="1"/>
    <col min="14344" max="14593" width="9.140625" style="511"/>
    <col min="14594" max="14594" width="3.28515625" style="511" customWidth="1"/>
    <col min="14595" max="14595" width="26.42578125" style="511" bestFit="1" customWidth="1"/>
    <col min="14596" max="14596" width="3.5703125" style="511" customWidth="1"/>
    <col min="14597" max="14597" width="23.85546875" style="511" customWidth="1"/>
    <col min="14598" max="14598" width="3.42578125" style="511" customWidth="1"/>
    <col min="14599" max="14599" width="29" style="511" customWidth="1"/>
    <col min="14600" max="14849" width="9.140625" style="511"/>
    <col min="14850" max="14850" width="3.28515625" style="511" customWidth="1"/>
    <col min="14851" max="14851" width="26.42578125" style="511" bestFit="1" customWidth="1"/>
    <col min="14852" max="14852" width="3.5703125" style="511" customWidth="1"/>
    <col min="14853" max="14853" width="23.85546875" style="511" customWidth="1"/>
    <col min="14854" max="14854" width="3.42578125" style="511" customWidth="1"/>
    <col min="14855" max="14855" width="29" style="511" customWidth="1"/>
    <col min="14856" max="15105" width="9.140625" style="511"/>
    <col min="15106" max="15106" width="3.28515625" style="511" customWidth="1"/>
    <col min="15107" max="15107" width="26.42578125" style="511" bestFit="1" customWidth="1"/>
    <col min="15108" max="15108" width="3.5703125" style="511" customWidth="1"/>
    <col min="15109" max="15109" width="23.85546875" style="511" customWidth="1"/>
    <col min="15110" max="15110" width="3.42578125" style="511" customWidth="1"/>
    <col min="15111" max="15111" width="29" style="511" customWidth="1"/>
    <col min="15112" max="15361" width="9.140625" style="511"/>
    <col min="15362" max="15362" width="3.28515625" style="511" customWidth="1"/>
    <col min="15363" max="15363" width="26.42578125" style="511" bestFit="1" customWidth="1"/>
    <col min="15364" max="15364" width="3.5703125" style="511" customWidth="1"/>
    <col min="15365" max="15365" width="23.85546875" style="511" customWidth="1"/>
    <col min="15366" max="15366" width="3.42578125" style="511" customWidth="1"/>
    <col min="15367" max="15367" width="29" style="511" customWidth="1"/>
    <col min="15368" max="15617" width="9.140625" style="511"/>
    <col min="15618" max="15618" width="3.28515625" style="511" customWidth="1"/>
    <col min="15619" max="15619" width="26.42578125" style="511" bestFit="1" customWidth="1"/>
    <col min="15620" max="15620" width="3.5703125" style="511" customWidth="1"/>
    <col min="15621" max="15621" width="23.85546875" style="511" customWidth="1"/>
    <col min="15622" max="15622" width="3.42578125" style="511" customWidth="1"/>
    <col min="15623" max="15623" width="29" style="511" customWidth="1"/>
    <col min="15624" max="15873" width="9.140625" style="511"/>
    <col min="15874" max="15874" width="3.28515625" style="511" customWidth="1"/>
    <col min="15875" max="15875" width="26.42578125" style="511" bestFit="1" customWidth="1"/>
    <col min="15876" max="15876" width="3.5703125" style="511" customWidth="1"/>
    <col min="15877" max="15877" width="23.85546875" style="511" customWidth="1"/>
    <col min="15878" max="15878" width="3.42578125" style="511" customWidth="1"/>
    <col min="15879" max="15879" width="29" style="511" customWidth="1"/>
    <col min="15880" max="16129" width="9.140625" style="511"/>
    <col min="16130" max="16130" width="3.28515625" style="511" customWidth="1"/>
    <col min="16131" max="16131" width="26.42578125" style="511" bestFit="1" customWidth="1"/>
    <col min="16132" max="16132" width="3.5703125" style="511" customWidth="1"/>
    <col min="16133" max="16133" width="23.85546875" style="511" customWidth="1"/>
    <col min="16134" max="16134" width="3.42578125" style="511" customWidth="1"/>
    <col min="16135" max="16135" width="29" style="511" customWidth="1"/>
    <col min="16136" max="16384" width="9.140625" style="511"/>
  </cols>
  <sheetData>
    <row r="1" spans="1:7">
      <c r="B1" s="512"/>
      <c r="C1" s="512"/>
      <c r="D1" s="512"/>
      <c r="E1" s="512"/>
      <c r="F1" s="512"/>
      <c r="G1" s="513" t="s">
        <v>378</v>
      </c>
    </row>
    <row r="2" spans="1:7">
      <c r="B2" s="512"/>
      <c r="C2" s="512"/>
      <c r="D2" s="512"/>
      <c r="E2" s="512"/>
      <c r="F2" s="512"/>
      <c r="G2" s="512"/>
    </row>
    <row r="3" spans="1:7" ht="14.25">
      <c r="B3" s="1425" t="s">
        <v>379</v>
      </c>
      <c r="C3" s="1425"/>
      <c r="D3" s="1425"/>
      <c r="E3" s="1425"/>
      <c r="F3" s="1425"/>
      <c r="G3" s="1425"/>
    </row>
    <row r="4" spans="1:7" ht="13.5" thickBot="1">
      <c r="B4" s="514"/>
      <c r="C4" s="514"/>
      <c r="D4" s="514"/>
      <c r="E4" s="514"/>
      <c r="F4" s="514"/>
      <c r="G4" s="514"/>
    </row>
    <row r="5" spans="1:7" ht="13.5" thickBot="1">
      <c r="A5" s="515"/>
      <c r="B5" s="529"/>
      <c r="C5" s="516" t="s">
        <v>358</v>
      </c>
      <c r="D5" s="517"/>
      <c r="E5" s="517" t="s">
        <v>380</v>
      </c>
      <c r="F5" s="517"/>
      <c r="G5" s="517" t="s">
        <v>381</v>
      </c>
    </row>
    <row r="6" spans="1:7" ht="15.75" customHeight="1">
      <c r="A6" s="515"/>
      <c r="B6" s="530">
        <v>1</v>
      </c>
      <c r="C6" s="518" t="s">
        <v>359</v>
      </c>
      <c r="D6" s="519">
        <v>1</v>
      </c>
      <c r="E6" s="520" t="s">
        <v>360</v>
      </c>
      <c r="F6" s="519">
        <v>1</v>
      </c>
      <c r="G6" s="521" t="s">
        <v>361</v>
      </c>
    </row>
    <row r="7" spans="1:7" ht="27" customHeight="1">
      <c r="A7" s="515"/>
      <c r="B7" s="531">
        <v>2</v>
      </c>
      <c r="C7" s="522" t="s">
        <v>362</v>
      </c>
      <c r="D7" s="523">
        <v>2</v>
      </c>
      <c r="E7" s="524" t="s">
        <v>363</v>
      </c>
      <c r="F7" s="523">
        <v>2</v>
      </c>
      <c r="G7" s="524" t="s">
        <v>375</v>
      </c>
    </row>
    <row r="8" spans="1:7" ht="27" customHeight="1">
      <c r="A8" s="515"/>
      <c r="B8" s="531">
        <v>3</v>
      </c>
      <c r="C8" s="522" t="s">
        <v>365</v>
      </c>
      <c r="D8" s="523">
        <v>3</v>
      </c>
      <c r="E8" s="524" t="s">
        <v>369</v>
      </c>
      <c r="F8" s="523">
        <v>3</v>
      </c>
      <c r="G8" s="524" t="s">
        <v>367</v>
      </c>
    </row>
    <row r="9" spans="1:7" ht="15" customHeight="1">
      <c r="A9" s="515"/>
      <c r="B9" s="531"/>
      <c r="C9" s="522"/>
      <c r="D9" s="523">
        <v>4</v>
      </c>
      <c r="E9" s="524" t="s">
        <v>366</v>
      </c>
      <c r="F9" s="523">
        <v>4</v>
      </c>
      <c r="G9" s="524" t="s">
        <v>371</v>
      </c>
    </row>
    <row r="10" spans="1:7" ht="32.25" customHeight="1">
      <c r="A10" s="515"/>
      <c r="B10" s="531"/>
      <c r="C10" s="522"/>
      <c r="D10" s="523">
        <v>5</v>
      </c>
      <c r="E10" s="524" t="s">
        <v>368</v>
      </c>
      <c r="F10" s="523">
        <v>5</v>
      </c>
      <c r="G10" s="524" t="s">
        <v>373</v>
      </c>
    </row>
    <row r="11" spans="1:7" ht="32.25" customHeight="1">
      <c r="A11" s="515"/>
      <c r="B11" s="531"/>
      <c r="C11" s="522"/>
      <c r="D11" s="523">
        <v>6</v>
      </c>
      <c r="E11" s="524" t="s">
        <v>376</v>
      </c>
      <c r="F11" s="523">
        <v>6</v>
      </c>
      <c r="G11" s="524" t="s">
        <v>364</v>
      </c>
    </row>
    <row r="12" spans="1:7" ht="13.5" customHeight="1">
      <c r="A12" s="515"/>
      <c r="B12" s="531"/>
      <c r="C12" s="522"/>
      <c r="D12" s="523">
        <v>7</v>
      </c>
      <c r="E12" s="524" t="s">
        <v>370</v>
      </c>
      <c r="F12" s="523"/>
      <c r="G12" s="524"/>
    </row>
    <row r="13" spans="1:7" ht="14.25" customHeight="1">
      <c r="A13" s="515"/>
      <c r="B13" s="531"/>
      <c r="C13" s="522"/>
      <c r="D13" s="523">
        <v>8</v>
      </c>
      <c r="E13" s="524" t="s">
        <v>372</v>
      </c>
      <c r="F13" s="536"/>
      <c r="G13" s="537"/>
    </row>
    <row r="14" spans="1:7" ht="27.75" customHeight="1" thickBot="1">
      <c r="A14" s="515"/>
      <c r="B14" s="534"/>
      <c r="C14" s="535"/>
      <c r="D14" s="532">
        <v>9</v>
      </c>
      <c r="E14" s="533" t="s">
        <v>374</v>
      </c>
      <c r="F14" s="538"/>
      <c r="G14" s="525"/>
    </row>
    <row r="15" spans="1:7" ht="15.75" customHeight="1">
      <c r="A15" s="526"/>
      <c r="B15" s="1426" t="s">
        <v>377</v>
      </c>
      <c r="C15" s="1426"/>
      <c r="D15" s="1426"/>
      <c r="E15" s="1426"/>
      <c r="F15" s="1426"/>
      <c r="G15" s="1426"/>
    </row>
    <row r="16" spans="1:7" ht="12.75" customHeight="1">
      <c r="D16" s="528"/>
      <c r="E16" s="528"/>
    </row>
    <row r="17" spans="5:11">
      <c r="F17" s="526"/>
      <c r="G17" s="527"/>
      <c r="K17" s="526"/>
    </row>
    <row r="18" spans="5:11">
      <c r="F18" s="526"/>
      <c r="G18" s="526"/>
    </row>
    <row r="19" spans="5:11">
      <c r="E19" s="527"/>
      <c r="F19" s="526"/>
      <c r="G19" s="527"/>
      <c r="H19" s="526"/>
    </row>
    <row r="20" spans="5:11">
      <c r="E20" s="526"/>
      <c r="F20" s="526"/>
      <c r="G20" s="526"/>
      <c r="H20" s="526"/>
    </row>
    <row r="21" spans="5:11">
      <c r="E21" s="526"/>
      <c r="F21" s="526"/>
      <c r="G21" s="526"/>
      <c r="H21" s="526"/>
    </row>
    <row r="22" spans="5:11">
      <c r="E22" s="526"/>
      <c r="H22" s="526"/>
    </row>
    <row r="23" spans="5:11">
      <c r="E23" s="526"/>
      <c r="H23" s="526"/>
    </row>
    <row r="24" spans="5:11">
      <c r="G24" s="526"/>
    </row>
  </sheetData>
  <sortState ref="G8:G13">
    <sortCondition ref="G8:G13"/>
  </sortState>
  <mergeCells count="2">
    <mergeCell ref="B3:G3"/>
    <mergeCell ref="B15:G15"/>
  </mergeCells>
  <pageMargins left="0.3" right="0.18"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AK142"/>
  <sheetViews>
    <sheetView showGridLines="0" topLeftCell="C1" workbookViewId="0">
      <selection activeCell="L5" sqref="L5:M5"/>
    </sheetView>
  </sheetViews>
  <sheetFormatPr defaultRowHeight="12.75"/>
  <cols>
    <col min="1" max="1" width="0.28515625" style="715" hidden="1" customWidth="1"/>
    <col min="2" max="2" width="0.140625" style="716" hidden="1" customWidth="1"/>
    <col min="3" max="3" width="2.140625" style="716" customWidth="1"/>
    <col min="4" max="4" width="2.42578125" style="716" customWidth="1"/>
    <col min="5" max="5" width="62.28515625" style="716" customWidth="1"/>
    <col min="6" max="7" width="13.140625" style="716" customWidth="1"/>
    <col min="8" max="8" width="11.85546875" style="716" customWidth="1"/>
    <col min="9" max="9" width="12.85546875" style="716" customWidth="1"/>
    <col min="10" max="10" width="12.5703125" style="717" bestFit="1" customWidth="1"/>
    <col min="11" max="11" width="12" style="717" bestFit="1" customWidth="1"/>
    <col min="12" max="12" width="12.85546875" style="717" customWidth="1"/>
    <col min="13" max="13" width="12.5703125" style="717" bestFit="1" customWidth="1"/>
    <col min="14" max="37" width="9.140625" style="717"/>
    <col min="38" max="16384" width="9.140625" style="716"/>
  </cols>
  <sheetData>
    <row r="1" spans="1:16" s="717" customFormat="1">
      <c r="A1" s="715"/>
      <c r="B1" s="716"/>
      <c r="C1" s="716"/>
      <c r="D1" s="716"/>
      <c r="E1" s="716"/>
      <c r="F1" s="716"/>
      <c r="G1" s="716"/>
      <c r="H1" s="716"/>
      <c r="I1" s="716"/>
      <c r="J1" s="716"/>
      <c r="K1" s="716"/>
      <c r="L1" s="1165" t="s">
        <v>430</v>
      </c>
      <c r="M1" s="1165"/>
      <c r="P1" s="717">
        <v>1000</v>
      </c>
    </row>
    <row r="2" spans="1:16" s="717" customFormat="1">
      <c r="A2" s="715"/>
      <c r="B2" s="716"/>
      <c r="C2" s="716"/>
      <c r="D2" s="716"/>
      <c r="E2" s="716"/>
      <c r="F2" s="716"/>
      <c r="G2" s="716"/>
      <c r="H2" s="716"/>
      <c r="I2" s="716"/>
      <c r="J2" s="716"/>
      <c r="K2" s="716"/>
      <c r="L2" s="886"/>
      <c r="M2" s="886"/>
    </row>
    <row r="3" spans="1:16" s="717" customFormat="1" ht="15.75" customHeight="1">
      <c r="A3" s="715"/>
      <c r="B3" s="1166" t="s">
        <v>524</v>
      </c>
      <c r="C3" s="1166"/>
      <c r="D3" s="1166"/>
      <c r="E3" s="1166"/>
      <c r="F3" s="1166"/>
      <c r="G3" s="1166"/>
      <c r="H3" s="1166"/>
      <c r="I3" s="1166"/>
      <c r="J3" s="1166"/>
      <c r="K3" s="1166"/>
      <c r="L3" s="1166"/>
      <c r="M3" s="1166"/>
    </row>
    <row r="4" spans="1:16" s="717" customFormat="1" ht="15.75" customHeight="1">
      <c r="A4" s="715"/>
      <c r="B4" s="887"/>
      <c r="C4" s="887"/>
      <c r="D4" s="887"/>
      <c r="E4" s="887"/>
      <c r="F4" s="887"/>
      <c r="G4" s="887"/>
      <c r="H4" s="887"/>
      <c r="I4" s="887"/>
      <c r="J4" s="887"/>
      <c r="K4" s="887"/>
      <c r="L4" s="887"/>
      <c r="M4" s="887"/>
    </row>
    <row r="5" spans="1:16" s="717" customFormat="1" ht="13.5" thickBot="1">
      <c r="A5" s="715"/>
      <c r="F5" s="718"/>
      <c r="G5" s="718"/>
      <c r="H5" s="718"/>
      <c r="I5" s="718"/>
      <c r="J5" s="719"/>
      <c r="K5" s="719"/>
      <c r="L5" s="1167" t="s">
        <v>37</v>
      </c>
      <c r="M5" s="1167"/>
    </row>
    <row r="6" spans="1:16" s="717" customFormat="1" ht="15" customHeight="1" thickBot="1">
      <c r="A6" s="720"/>
      <c r="B6" s="1168" t="s">
        <v>431</v>
      </c>
      <c r="C6" s="1168"/>
      <c r="D6" s="1168"/>
      <c r="E6" s="1169"/>
      <c r="F6" s="1172">
        <v>40178</v>
      </c>
      <c r="G6" s="1173"/>
      <c r="H6" s="1173"/>
      <c r="I6" s="1174"/>
      <c r="J6" s="1175">
        <v>40543</v>
      </c>
      <c r="K6" s="1176"/>
      <c r="L6" s="1176"/>
      <c r="M6" s="1177"/>
    </row>
    <row r="7" spans="1:16" s="717" customFormat="1" ht="44.25" customHeight="1" thickBot="1">
      <c r="A7" s="721"/>
      <c r="B7" s="1170"/>
      <c r="C7" s="1170"/>
      <c r="D7" s="1170"/>
      <c r="E7" s="1171"/>
      <c r="F7" s="722" t="s">
        <v>40</v>
      </c>
      <c r="G7" s="723" t="s">
        <v>41</v>
      </c>
      <c r="H7" s="724" t="s">
        <v>42</v>
      </c>
      <c r="I7" s="725" t="s">
        <v>43</v>
      </c>
      <c r="J7" s="722" t="s">
        <v>40</v>
      </c>
      <c r="K7" s="723" t="s">
        <v>41</v>
      </c>
      <c r="L7" s="724" t="s">
        <v>42</v>
      </c>
      <c r="M7" s="725" t="s">
        <v>43</v>
      </c>
    </row>
    <row r="8" spans="1:16" s="717" customFormat="1" ht="14.25" customHeight="1" thickBot="1">
      <c r="A8" s="726"/>
      <c r="B8" s="1161" t="s">
        <v>432</v>
      </c>
      <c r="C8" s="1162"/>
      <c r="D8" s="1162"/>
      <c r="E8" s="1162"/>
      <c r="F8" s="727">
        <v>12667.781999999999</v>
      </c>
      <c r="G8" s="727">
        <v>5769.4376065199995</v>
      </c>
      <c r="H8" s="728">
        <v>693.72951999999998</v>
      </c>
      <c r="I8" s="729">
        <v>19130.949126520001</v>
      </c>
      <c r="J8" s="730">
        <v>13105.911</v>
      </c>
      <c r="K8" s="731">
        <v>5821.8613900000009</v>
      </c>
      <c r="L8" s="732">
        <v>607.53300000000002</v>
      </c>
      <c r="M8" s="733">
        <v>19535.305390000001</v>
      </c>
      <c r="O8" s="734"/>
    </row>
    <row r="9" spans="1:16" s="717" customFormat="1" ht="15.75" customHeight="1">
      <c r="A9" s="735"/>
      <c r="B9" s="736"/>
      <c r="C9" s="1143" t="s">
        <v>433</v>
      </c>
      <c r="D9" s="1163"/>
      <c r="E9" s="1164"/>
      <c r="F9" s="737">
        <v>5669.7280000000001</v>
      </c>
      <c r="G9" s="737">
        <v>2461.80434302</v>
      </c>
      <c r="H9" s="738">
        <v>164.00308000000001</v>
      </c>
      <c r="I9" s="739">
        <v>8295.5354230199991</v>
      </c>
      <c r="J9" s="740">
        <v>5796.7</v>
      </c>
      <c r="K9" s="741">
        <v>2682.82933</v>
      </c>
      <c r="L9" s="742">
        <v>167.727</v>
      </c>
      <c r="M9" s="743">
        <v>8647.2563300000002</v>
      </c>
      <c r="O9" s="734"/>
    </row>
    <row r="10" spans="1:16" s="717" customFormat="1" ht="14.25" customHeight="1">
      <c r="A10" s="744"/>
      <c r="B10" s="736"/>
      <c r="C10" s="745"/>
      <c r="D10" s="1148" t="s">
        <v>434</v>
      </c>
      <c r="E10" s="1148"/>
      <c r="F10" s="746">
        <v>5638.5680000000002</v>
      </c>
      <c r="G10" s="746">
        <v>2446.4393430200003</v>
      </c>
      <c r="H10" s="747">
        <v>164.00308000000001</v>
      </c>
      <c r="I10" s="748">
        <v>8249.0104230199995</v>
      </c>
      <c r="J10" s="749">
        <v>5765.6679999999997</v>
      </c>
      <c r="K10" s="750">
        <v>2681.6713300000001</v>
      </c>
      <c r="L10" s="751">
        <v>167.727</v>
      </c>
      <c r="M10" s="752">
        <v>8615.0663299999997</v>
      </c>
      <c r="O10" s="734"/>
    </row>
    <row r="11" spans="1:16" s="717" customFormat="1" ht="15" customHeight="1">
      <c r="A11" s="744"/>
      <c r="B11" s="736"/>
      <c r="C11" s="745"/>
      <c r="D11" s="1148" t="s">
        <v>435</v>
      </c>
      <c r="E11" s="1148"/>
      <c r="F11" s="746">
        <v>31.16</v>
      </c>
      <c r="G11" s="746">
        <v>15.365</v>
      </c>
      <c r="H11" s="747">
        <v>0</v>
      </c>
      <c r="I11" s="748">
        <v>46.524999999999999</v>
      </c>
      <c r="J11" s="749">
        <v>31.032</v>
      </c>
      <c r="K11" s="750">
        <v>1.1579999999999999</v>
      </c>
      <c r="L11" s="751">
        <v>0</v>
      </c>
      <c r="M11" s="752">
        <v>32.19</v>
      </c>
      <c r="O11" s="734"/>
    </row>
    <row r="12" spans="1:16" s="717" customFormat="1" ht="14.25" customHeight="1">
      <c r="A12" s="735"/>
      <c r="B12" s="736"/>
      <c r="C12" s="1113" t="s">
        <v>436</v>
      </c>
      <c r="D12" s="1113"/>
      <c r="E12" s="1113"/>
      <c r="F12" s="746">
        <v>378.94200000000001</v>
      </c>
      <c r="G12" s="746">
        <v>154.102239</v>
      </c>
      <c r="H12" s="747">
        <v>56.623480000000001</v>
      </c>
      <c r="I12" s="748">
        <v>589.66771900000003</v>
      </c>
      <c r="J12" s="749">
        <v>492.58100000000002</v>
      </c>
      <c r="K12" s="750">
        <v>167.065</v>
      </c>
      <c r="L12" s="751">
        <v>24.48</v>
      </c>
      <c r="M12" s="752">
        <v>684.12599999999998</v>
      </c>
      <c r="O12" s="734"/>
    </row>
    <row r="13" spans="1:16" s="717" customFormat="1" ht="14.25" customHeight="1">
      <c r="A13" s="744"/>
      <c r="B13" s="736"/>
      <c r="C13" s="745"/>
      <c r="D13" s="745" t="s">
        <v>437</v>
      </c>
      <c r="E13" s="745"/>
      <c r="F13" s="746">
        <v>378.94099999999997</v>
      </c>
      <c r="G13" s="746">
        <v>152.37923900000001</v>
      </c>
      <c r="H13" s="747">
        <v>56.623480000000001</v>
      </c>
      <c r="I13" s="748">
        <v>587.94371899999999</v>
      </c>
      <c r="J13" s="749">
        <v>492.57799999999997</v>
      </c>
      <c r="K13" s="750">
        <v>165.63499999999999</v>
      </c>
      <c r="L13" s="751">
        <v>24.48</v>
      </c>
      <c r="M13" s="752">
        <v>682.69299999999998</v>
      </c>
      <c r="O13" s="734"/>
    </row>
    <row r="14" spans="1:16" s="717" customFormat="1" ht="15" customHeight="1">
      <c r="A14" s="744"/>
      <c r="B14" s="736"/>
      <c r="C14" s="745"/>
      <c r="D14" s="745" t="s">
        <v>438</v>
      </c>
      <c r="E14" s="745"/>
      <c r="F14" s="746">
        <v>1E-3</v>
      </c>
      <c r="G14" s="746">
        <v>1.7230000000000001</v>
      </c>
      <c r="H14" s="747">
        <v>0</v>
      </c>
      <c r="I14" s="748">
        <v>1.724</v>
      </c>
      <c r="J14" s="749">
        <v>3.0000000000000001E-3</v>
      </c>
      <c r="K14" s="750">
        <v>1.43</v>
      </c>
      <c r="L14" s="751">
        <v>0</v>
      </c>
      <c r="M14" s="752">
        <v>1.4330000000000001</v>
      </c>
      <c r="O14" s="734"/>
    </row>
    <row r="15" spans="1:16" s="717" customFormat="1" ht="12.75" hidden="1" customHeight="1" thickBot="1">
      <c r="A15" s="744"/>
      <c r="B15" s="736"/>
      <c r="C15" s="745"/>
      <c r="D15" s="745" t="s">
        <v>439</v>
      </c>
      <c r="E15" s="745"/>
      <c r="F15" s="753">
        <v>0</v>
      </c>
      <c r="G15" s="753">
        <v>0</v>
      </c>
      <c r="H15" s="754">
        <v>0</v>
      </c>
      <c r="I15" s="755">
        <v>0</v>
      </c>
      <c r="J15" s="749">
        <v>0</v>
      </c>
      <c r="K15" s="750">
        <v>0</v>
      </c>
      <c r="L15" s="751">
        <v>0</v>
      </c>
      <c r="M15" s="752">
        <v>0</v>
      </c>
      <c r="O15" s="734"/>
    </row>
    <row r="16" spans="1:16" s="717" customFormat="1" ht="16.5" customHeight="1">
      <c r="A16" s="756"/>
      <c r="B16" s="757"/>
      <c r="C16" s="1112" t="s">
        <v>440</v>
      </c>
      <c r="D16" s="1112"/>
      <c r="E16" s="1112"/>
      <c r="F16" s="758">
        <v>5.3479999999999999</v>
      </c>
      <c r="G16" s="758">
        <v>1.722</v>
      </c>
      <c r="H16" s="759">
        <v>0.124</v>
      </c>
      <c r="I16" s="760">
        <v>7.194</v>
      </c>
      <c r="J16" s="749">
        <v>4.6059999999999999</v>
      </c>
      <c r="K16" s="750">
        <v>2.6659999999999999</v>
      </c>
      <c r="L16" s="751">
        <v>4.3999999999999997E-2</v>
      </c>
      <c r="M16" s="752">
        <v>7.3159999999999998</v>
      </c>
      <c r="O16" s="734"/>
    </row>
    <row r="17" spans="1:15" s="717" customFormat="1">
      <c r="A17" s="735"/>
      <c r="B17" s="736"/>
      <c r="C17" s="1113" t="s">
        <v>441</v>
      </c>
      <c r="D17" s="1113"/>
      <c r="E17" s="1113"/>
      <c r="F17" s="746">
        <v>809.43200000000002</v>
      </c>
      <c r="G17" s="746">
        <v>412.84491000000003</v>
      </c>
      <c r="H17" s="747">
        <v>265.01329000000004</v>
      </c>
      <c r="I17" s="748">
        <v>1487.2902000000001</v>
      </c>
      <c r="J17" s="749">
        <v>1220.866</v>
      </c>
      <c r="K17" s="750">
        <v>718.38328999999999</v>
      </c>
      <c r="L17" s="751">
        <v>159.25899999999999</v>
      </c>
      <c r="M17" s="752">
        <v>2098.5082900000002</v>
      </c>
      <c r="O17" s="734"/>
    </row>
    <row r="18" spans="1:15" s="717" customFormat="1" ht="15" customHeight="1">
      <c r="A18" s="744"/>
      <c r="B18" s="736"/>
      <c r="C18" s="745"/>
      <c r="D18" s="745" t="s">
        <v>442</v>
      </c>
      <c r="E18" s="745"/>
      <c r="F18" s="746">
        <v>494.81700000000001</v>
      </c>
      <c r="G18" s="746">
        <v>336.96291599999995</v>
      </c>
      <c r="H18" s="747">
        <v>170.51539000000002</v>
      </c>
      <c r="I18" s="748">
        <v>1002.295306</v>
      </c>
      <c r="J18" s="749">
        <v>936.86500000000001</v>
      </c>
      <c r="K18" s="750">
        <v>556.19862000000001</v>
      </c>
      <c r="L18" s="751">
        <v>155.358</v>
      </c>
      <c r="M18" s="752">
        <v>1648.4216200000001</v>
      </c>
      <c r="O18" s="734"/>
    </row>
    <row r="19" spans="1:15" s="717" customFormat="1" ht="15" customHeight="1">
      <c r="A19" s="744"/>
      <c r="B19" s="736"/>
      <c r="C19" s="745"/>
      <c r="D19" s="745" t="s">
        <v>443</v>
      </c>
      <c r="E19" s="745"/>
      <c r="F19" s="746">
        <v>240.64400000000001</v>
      </c>
      <c r="G19" s="746">
        <v>60.231994</v>
      </c>
      <c r="H19" s="747">
        <v>94.486899999999991</v>
      </c>
      <c r="I19" s="748">
        <v>395.36289399999998</v>
      </c>
      <c r="J19" s="749">
        <v>221.31700000000001</v>
      </c>
      <c r="K19" s="750">
        <v>153.06867</v>
      </c>
      <c r="L19" s="751">
        <v>1.88</v>
      </c>
      <c r="M19" s="752">
        <v>376.26567</v>
      </c>
      <c r="O19" s="734"/>
    </row>
    <row r="20" spans="1:15" s="717" customFormat="1" ht="15.75" customHeight="1">
      <c r="A20" s="744"/>
      <c r="B20" s="736"/>
      <c r="C20" s="745"/>
      <c r="D20" s="745" t="s">
        <v>444</v>
      </c>
      <c r="E20" s="745"/>
      <c r="F20" s="746">
        <v>72.31</v>
      </c>
      <c r="G20" s="746">
        <v>0.96499999999999997</v>
      </c>
      <c r="H20" s="747">
        <v>0</v>
      </c>
      <c r="I20" s="748">
        <v>73.275000000000006</v>
      </c>
      <c r="J20" s="749">
        <v>62.33</v>
      </c>
      <c r="K20" s="750">
        <v>1.5049999999999999</v>
      </c>
      <c r="L20" s="751">
        <v>0</v>
      </c>
      <c r="M20" s="752">
        <v>63.835000000000001</v>
      </c>
      <c r="O20" s="734"/>
    </row>
    <row r="21" spans="1:15" s="717" customFormat="1" ht="15.75" customHeight="1">
      <c r="A21" s="744"/>
      <c r="B21" s="736"/>
      <c r="C21" s="745"/>
      <c r="D21" s="745" t="s">
        <v>445</v>
      </c>
      <c r="E21" s="745"/>
      <c r="F21" s="746">
        <v>0</v>
      </c>
      <c r="G21" s="746">
        <v>0</v>
      </c>
      <c r="H21" s="747">
        <v>0</v>
      </c>
      <c r="I21" s="748">
        <v>0</v>
      </c>
      <c r="J21" s="749">
        <v>0.108</v>
      </c>
      <c r="K21" s="750">
        <v>5.2999999999999999E-2</v>
      </c>
      <c r="L21" s="751">
        <v>0</v>
      </c>
      <c r="M21" s="752">
        <v>0.161</v>
      </c>
      <c r="O21" s="734"/>
    </row>
    <row r="22" spans="1:15" s="717" customFormat="1" ht="16.5" customHeight="1">
      <c r="A22" s="744"/>
      <c r="B22" s="736"/>
      <c r="C22" s="745"/>
      <c r="D22" s="745" t="s">
        <v>446</v>
      </c>
      <c r="E22" s="745"/>
      <c r="F22" s="753">
        <v>0</v>
      </c>
      <c r="G22" s="753">
        <v>0</v>
      </c>
      <c r="H22" s="754">
        <v>0</v>
      </c>
      <c r="I22" s="755">
        <v>0</v>
      </c>
      <c r="J22" s="749">
        <v>1E-3</v>
      </c>
      <c r="K22" s="750">
        <v>0</v>
      </c>
      <c r="L22" s="750">
        <v>0</v>
      </c>
      <c r="M22" s="752">
        <v>1E-3</v>
      </c>
      <c r="O22" s="734"/>
    </row>
    <row r="23" spans="1:15" s="717" customFormat="1" ht="15" customHeight="1">
      <c r="A23" s="744"/>
      <c r="B23" s="736"/>
      <c r="C23" s="745"/>
      <c r="D23" s="1115" t="s">
        <v>447</v>
      </c>
      <c r="E23" s="1115"/>
      <c r="F23" s="746">
        <v>1.6180000000000001</v>
      </c>
      <c r="G23" s="746">
        <v>14.614000000000001</v>
      </c>
      <c r="H23" s="747">
        <v>1.0999999999999999E-2</v>
      </c>
      <c r="I23" s="748">
        <v>16.242999999999999</v>
      </c>
      <c r="J23" s="749">
        <v>0.245</v>
      </c>
      <c r="K23" s="750">
        <v>7.5579999999999998</v>
      </c>
      <c r="L23" s="751">
        <v>2.0209999999999999</v>
      </c>
      <c r="M23" s="752">
        <v>9.8239999999999998</v>
      </c>
      <c r="O23" s="734"/>
    </row>
    <row r="24" spans="1:15" s="717" customFormat="1" ht="15" customHeight="1">
      <c r="A24" s="735"/>
      <c r="B24" s="736"/>
      <c r="C24" s="1143" t="s">
        <v>384</v>
      </c>
      <c r="D24" s="1163"/>
      <c r="E24" s="1164"/>
      <c r="F24" s="746">
        <v>5044.027</v>
      </c>
      <c r="G24" s="746">
        <v>2434.5905870000001</v>
      </c>
      <c r="H24" s="747">
        <v>169.28128000000001</v>
      </c>
      <c r="I24" s="748">
        <v>7647.8988670000008</v>
      </c>
      <c r="J24" s="749">
        <v>4949.201</v>
      </c>
      <c r="K24" s="750">
        <v>2120.8569900000002</v>
      </c>
      <c r="L24" s="751">
        <v>175.07</v>
      </c>
      <c r="M24" s="752">
        <v>7245.12799</v>
      </c>
      <c r="O24" s="734"/>
    </row>
    <row r="25" spans="1:15" s="717" customFormat="1" ht="13.5" customHeight="1">
      <c r="A25" s="744"/>
      <c r="B25" s="736"/>
      <c r="C25" s="745"/>
      <c r="D25" s="1149" t="s">
        <v>448</v>
      </c>
      <c r="E25" s="1153"/>
      <c r="F25" s="761">
        <v>11.202999999999999</v>
      </c>
      <c r="G25" s="761">
        <v>566.87</v>
      </c>
      <c r="H25" s="762">
        <v>3.2450000000000001</v>
      </c>
      <c r="I25" s="763">
        <v>581.31799999999998</v>
      </c>
      <c r="J25" s="749">
        <v>10.265000000000001</v>
      </c>
      <c r="K25" s="750">
        <v>544.08900000000006</v>
      </c>
      <c r="L25" s="751">
        <v>1.1890000000000001</v>
      </c>
      <c r="M25" s="752">
        <v>555.54300000000001</v>
      </c>
      <c r="O25" s="734"/>
    </row>
    <row r="26" spans="1:15" s="717" customFormat="1" ht="15" customHeight="1">
      <c r="A26" s="744"/>
      <c r="B26" s="736"/>
      <c r="C26" s="745"/>
      <c r="D26" s="1149" t="s">
        <v>449</v>
      </c>
      <c r="E26" s="1153"/>
      <c r="F26" s="746">
        <v>5032.8239999999996</v>
      </c>
      <c r="G26" s="746">
        <v>1867.720587</v>
      </c>
      <c r="H26" s="747">
        <v>166.03628</v>
      </c>
      <c r="I26" s="748">
        <v>7066.5808670000006</v>
      </c>
      <c r="J26" s="749">
        <v>4938.9359999999997</v>
      </c>
      <c r="K26" s="750">
        <v>1576.7679900000001</v>
      </c>
      <c r="L26" s="751">
        <v>173.881</v>
      </c>
      <c r="M26" s="752">
        <v>6689.5849900000003</v>
      </c>
      <c r="O26" s="734"/>
    </row>
    <row r="27" spans="1:15" s="717" customFormat="1" ht="14.25" customHeight="1">
      <c r="A27" s="735"/>
      <c r="B27" s="736"/>
      <c r="C27" s="1143" t="s">
        <v>450</v>
      </c>
      <c r="D27" s="1163"/>
      <c r="E27" s="1164"/>
      <c r="F27" s="746">
        <v>106.136</v>
      </c>
      <c r="G27" s="746">
        <v>46.441856000000001</v>
      </c>
      <c r="H27" s="747">
        <v>11.778689999999999</v>
      </c>
      <c r="I27" s="748">
        <v>164.35654600000001</v>
      </c>
      <c r="J27" s="749">
        <v>76.697000000000003</v>
      </c>
      <c r="K27" s="750">
        <v>53.027999999999999</v>
      </c>
      <c r="L27" s="751">
        <v>7.0620000000000003</v>
      </c>
      <c r="M27" s="752">
        <v>136.78700000000001</v>
      </c>
      <c r="O27" s="734"/>
    </row>
    <row r="28" spans="1:15" s="717" customFormat="1" ht="15" customHeight="1">
      <c r="A28" s="744"/>
      <c r="B28" s="736"/>
      <c r="C28" s="745"/>
      <c r="D28" s="1139" t="s">
        <v>451</v>
      </c>
      <c r="E28" s="1139"/>
      <c r="F28" s="761">
        <v>1.2999999999999999E-2</v>
      </c>
      <c r="G28" s="761">
        <v>0.59099999999999997</v>
      </c>
      <c r="H28" s="762">
        <v>0.114</v>
      </c>
      <c r="I28" s="763">
        <v>0.71799999999999997</v>
      </c>
      <c r="J28" s="749">
        <v>5.0999999999999997E-2</v>
      </c>
      <c r="K28" s="750">
        <v>12.372999999999999</v>
      </c>
      <c r="L28" s="751">
        <v>0</v>
      </c>
      <c r="M28" s="752">
        <v>12.423999999999999</v>
      </c>
      <c r="O28" s="734"/>
    </row>
    <row r="29" spans="1:15" s="717" customFormat="1" ht="12.75" hidden="1" customHeight="1">
      <c r="A29" s="744"/>
      <c r="B29" s="736"/>
      <c r="C29" s="745"/>
      <c r="D29" s="1115" t="s">
        <v>452</v>
      </c>
      <c r="E29" s="1115"/>
      <c r="F29" s="758"/>
      <c r="G29" s="758"/>
      <c r="H29" s="759"/>
      <c r="I29" s="760"/>
      <c r="J29" s="749">
        <v>0</v>
      </c>
      <c r="K29" s="750">
        <v>0</v>
      </c>
      <c r="L29" s="751">
        <v>0</v>
      </c>
      <c r="M29" s="752">
        <v>0</v>
      </c>
      <c r="O29" s="734"/>
    </row>
    <row r="30" spans="1:15" s="717" customFormat="1" ht="0.75" hidden="1" customHeight="1">
      <c r="A30" s="744"/>
      <c r="B30" s="736"/>
      <c r="C30" s="745"/>
      <c r="D30" s="1115" t="s">
        <v>453</v>
      </c>
      <c r="E30" s="1115"/>
      <c r="F30" s="758"/>
      <c r="G30" s="758"/>
      <c r="H30" s="759"/>
      <c r="I30" s="760"/>
      <c r="J30" s="749">
        <v>0</v>
      </c>
      <c r="K30" s="750">
        <v>0</v>
      </c>
      <c r="L30" s="751">
        <v>0</v>
      </c>
      <c r="M30" s="752">
        <v>0</v>
      </c>
      <c r="O30" s="734"/>
    </row>
    <row r="31" spans="1:15" s="717" customFormat="1" ht="14.25" customHeight="1">
      <c r="A31" s="744"/>
      <c r="B31" s="736"/>
      <c r="C31" s="745"/>
      <c r="D31" s="1115" t="s">
        <v>454</v>
      </c>
      <c r="E31" s="1115"/>
      <c r="F31" s="758">
        <v>106.10299999999999</v>
      </c>
      <c r="G31" s="758">
        <v>45.808</v>
      </c>
      <c r="H31" s="759">
        <v>11.523689999999998</v>
      </c>
      <c r="I31" s="760">
        <v>163.43468999999999</v>
      </c>
      <c r="J31" s="749">
        <v>76.644999999999996</v>
      </c>
      <c r="K31" s="750">
        <v>40.639000000000003</v>
      </c>
      <c r="L31" s="751">
        <v>6.9550000000000001</v>
      </c>
      <c r="M31" s="752">
        <v>124.239</v>
      </c>
      <c r="O31" s="734"/>
    </row>
    <row r="32" spans="1:15" s="717" customFormat="1" ht="15" hidden="1" customHeight="1">
      <c r="A32" s="744"/>
      <c r="B32" s="736"/>
      <c r="C32" s="764"/>
      <c r="D32" s="1151" t="s">
        <v>455</v>
      </c>
      <c r="E32" s="1157"/>
      <c r="F32" s="765">
        <v>0</v>
      </c>
      <c r="G32" s="765">
        <v>0</v>
      </c>
      <c r="H32" s="766">
        <v>0</v>
      </c>
      <c r="I32" s="767">
        <v>0</v>
      </c>
      <c r="J32" s="749">
        <v>1E-3</v>
      </c>
      <c r="K32" s="750">
        <v>1.6E-2</v>
      </c>
      <c r="L32" s="751">
        <v>0.107</v>
      </c>
      <c r="M32" s="752">
        <v>0.124</v>
      </c>
      <c r="O32" s="734"/>
    </row>
    <row r="33" spans="1:15" s="717" customFormat="1" ht="15" customHeight="1" thickBot="1">
      <c r="A33" s="744"/>
      <c r="B33" s="736"/>
      <c r="C33" s="1158" t="s">
        <v>456</v>
      </c>
      <c r="D33" s="1159"/>
      <c r="E33" s="1160"/>
      <c r="F33" s="768">
        <v>654.16899999999998</v>
      </c>
      <c r="G33" s="768">
        <v>257.93167149999999</v>
      </c>
      <c r="H33" s="769">
        <v>26.9057</v>
      </c>
      <c r="I33" s="770">
        <v>939.00637149999989</v>
      </c>
      <c r="J33" s="771">
        <v>565.26</v>
      </c>
      <c r="K33" s="772">
        <v>77.032780000000002</v>
      </c>
      <c r="L33" s="773">
        <v>73.891000000000005</v>
      </c>
      <c r="M33" s="774">
        <v>716.18378000000007</v>
      </c>
      <c r="O33" s="734"/>
    </row>
    <row r="34" spans="1:15" s="717" customFormat="1" ht="14.25" customHeight="1" thickBot="1">
      <c r="A34" s="775"/>
      <c r="B34" s="1161" t="s">
        <v>457</v>
      </c>
      <c r="C34" s="1162"/>
      <c r="D34" s="1162"/>
      <c r="E34" s="1162"/>
      <c r="F34" s="727">
        <v>-5834.482</v>
      </c>
      <c r="G34" s="776">
        <v>-2436.8655130000002</v>
      </c>
      <c r="H34" s="728">
        <v>-164.68114000000003</v>
      </c>
      <c r="I34" s="729">
        <v>-8436.0286530000012</v>
      </c>
      <c r="J34" s="730">
        <v>-6315.0569999999998</v>
      </c>
      <c r="K34" s="731">
        <v>-2631.0219500000003</v>
      </c>
      <c r="L34" s="732">
        <v>-192.30699999999999</v>
      </c>
      <c r="M34" s="733">
        <v>-9138.3859499999999</v>
      </c>
      <c r="O34" s="734"/>
    </row>
    <row r="35" spans="1:15" s="717" customFormat="1" ht="14.25" customHeight="1">
      <c r="A35" s="777"/>
      <c r="B35" s="778"/>
      <c r="C35" s="1113" t="s">
        <v>433</v>
      </c>
      <c r="D35" s="1113"/>
      <c r="E35" s="1143"/>
      <c r="F35" s="779">
        <v>-981.82600000000002</v>
      </c>
      <c r="G35" s="780">
        <v>-525.78820900000005</v>
      </c>
      <c r="H35" s="738">
        <v>-32.455210000000001</v>
      </c>
      <c r="I35" s="739">
        <v>-1540.0694189999999</v>
      </c>
      <c r="J35" s="740">
        <v>-751.25400000000002</v>
      </c>
      <c r="K35" s="741">
        <v>-450.90525000000002</v>
      </c>
      <c r="L35" s="742">
        <v>-35.935000000000002</v>
      </c>
      <c r="M35" s="743">
        <v>-1238.0942500000001</v>
      </c>
      <c r="O35" s="734"/>
    </row>
    <row r="36" spans="1:15" s="717" customFormat="1">
      <c r="A36" s="781"/>
      <c r="B36" s="782"/>
      <c r="C36" s="745"/>
      <c r="D36" s="1148" t="s">
        <v>434</v>
      </c>
      <c r="E36" s="1149"/>
      <c r="F36" s="783">
        <v>-890.01099999999997</v>
      </c>
      <c r="G36" s="784">
        <v>-476.898189</v>
      </c>
      <c r="H36" s="747">
        <v>-26.923349999999999</v>
      </c>
      <c r="I36" s="748">
        <v>-1393.832539</v>
      </c>
      <c r="J36" s="749">
        <v>-697.46</v>
      </c>
      <c r="K36" s="750">
        <v>-420.15439000000003</v>
      </c>
      <c r="L36" s="751">
        <v>-27.658999999999999</v>
      </c>
      <c r="M36" s="752">
        <v>-1145.2733900000001</v>
      </c>
      <c r="O36" s="734"/>
    </row>
    <row r="37" spans="1:15" s="717" customFormat="1">
      <c r="A37" s="781"/>
      <c r="B37" s="782"/>
      <c r="C37" s="745"/>
      <c r="D37" s="1148" t="s">
        <v>435</v>
      </c>
      <c r="E37" s="1149"/>
      <c r="F37" s="783">
        <v>-91.814999999999998</v>
      </c>
      <c r="G37" s="784">
        <v>-48.89002</v>
      </c>
      <c r="H37" s="747">
        <v>-5.53186</v>
      </c>
      <c r="I37" s="748">
        <v>-146.23687999999999</v>
      </c>
      <c r="J37" s="749">
        <v>-53.793999999999997</v>
      </c>
      <c r="K37" s="750">
        <v>-30.750859999999999</v>
      </c>
      <c r="L37" s="751">
        <v>-8.2759999999999998</v>
      </c>
      <c r="M37" s="752">
        <v>-92.820859999999996</v>
      </c>
      <c r="O37" s="734"/>
    </row>
    <row r="38" spans="1:15" s="717" customFormat="1">
      <c r="A38" s="777"/>
      <c r="B38" s="782"/>
      <c r="C38" s="1113" t="s">
        <v>436</v>
      </c>
      <c r="D38" s="1113"/>
      <c r="E38" s="1143"/>
      <c r="F38" s="783">
        <v>-37.741999999999997</v>
      </c>
      <c r="G38" s="783">
        <v>-33.658000000000001</v>
      </c>
      <c r="H38" s="747">
        <v>-1.7070000000000001</v>
      </c>
      <c r="I38" s="748">
        <v>-73.106999999999999</v>
      </c>
      <c r="J38" s="749">
        <v>-25.349</v>
      </c>
      <c r="K38" s="750">
        <v>-19.064</v>
      </c>
      <c r="L38" s="751">
        <v>-1.8720000000000001</v>
      </c>
      <c r="M38" s="752">
        <v>-46.284999999999997</v>
      </c>
      <c r="O38" s="734"/>
    </row>
    <row r="39" spans="1:15" s="717" customFormat="1">
      <c r="A39" s="781"/>
      <c r="B39" s="782"/>
      <c r="C39" s="745"/>
      <c r="D39" s="745" t="s">
        <v>437</v>
      </c>
      <c r="E39" s="745"/>
      <c r="F39" s="746">
        <v>-37.497999999999998</v>
      </c>
      <c r="G39" s="783">
        <v>-32.759</v>
      </c>
      <c r="H39" s="747">
        <v>-1.7070000000000001</v>
      </c>
      <c r="I39" s="748">
        <v>-71.963999999999999</v>
      </c>
      <c r="J39" s="749">
        <v>-25.143999999999998</v>
      </c>
      <c r="K39" s="750">
        <v>-19.064</v>
      </c>
      <c r="L39" s="751">
        <v>-1.847</v>
      </c>
      <c r="M39" s="752">
        <v>-46.055</v>
      </c>
      <c r="O39" s="734"/>
    </row>
    <row r="40" spans="1:15" s="717" customFormat="1" hidden="1">
      <c r="A40" s="781"/>
      <c r="B40" s="782"/>
      <c r="C40" s="764"/>
      <c r="D40" s="1155" t="s">
        <v>458</v>
      </c>
      <c r="E40" s="1156"/>
      <c r="F40" s="746">
        <v>-0.186</v>
      </c>
      <c r="G40" s="783">
        <v>-0.89800000000000002</v>
      </c>
      <c r="H40" s="747">
        <v>0</v>
      </c>
      <c r="I40" s="748">
        <v>-1.0840000000000001</v>
      </c>
      <c r="J40" s="749">
        <v>-0.16900000000000001</v>
      </c>
      <c r="K40" s="750">
        <v>0</v>
      </c>
      <c r="L40" s="751">
        <v>-2.5000000000000001E-2</v>
      </c>
      <c r="M40" s="752">
        <v>-0.19400000000000001</v>
      </c>
      <c r="O40" s="734"/>
    </row>
    <row r="41" spans="1:15" s="717" customFormat="1" ht="15" hidden="1" customHeight="1">
      <c r="A41" s="781"/>
      <c r="B41" s="782"/>
      <c r="C41" s="764"/>
      <c r="D41" s="1151" t="s">
        <v>459</v>
      </c>
      <c r="E41" s="1152"/>
      <c r="F41" s="765">
        <v>-5.8000000000000003E-2</v>
      </c>
      <c r="G41" s="785">
        <v>-1E-3</v>
      </c>
      <c r="H41" s="766">
        <v>0</v>
      </c>
      <c r="I41" s="767">
        <v>-5.8999999999999997E-2</v>
      </c>
      <c r="J41" s="749">
        <v>-3.5999999999999997E-2</v>
      </c>
      <c r="K41" s="750">
        <v>0</v>
      </c>
      <c r="L41" s="751">
        <v>0</v>
      </c>
      <c r="M41" s="752">
        <v>-3.5999999999999997E-2</v>
      </c>
      <c r="O41" s="734"/>
    </row>
    <row r="42" spans="1:15" s="717" customFormat="1" ht="17.25" customHeight="1">
      <c r="A42" s="786"/>
      <c r="B42" s="787"/>
      <c r="C42" s="1112" t="s">
        <v>440</v>
      </c>
      <c r="D42" s="1112"/>
      <c r="E42" s="1112"/>
      <c r="F42" s="758">
        <v>-41.338999999999999</v>
      </c>
      <c r="G42" s="788">
        <v>-18.241970000000002</v>
      </c>
      <c r="H42" s="759">
        <v>-1.83843</v>
      </c>
      <c r="I42" s="760">
        <v>-61.419400000000003</v>
      </c>
      <c r="J42" s="749">
        <v>-47.505000000000003</v>
      </c>
      <c r="K42" s="750">
        <v>-14.071819999999999</v>
      </c>
      <c r="L42" s="751">
        <v>-4.49</v>
      </c>
      <c r="M42" s="752">
        <v>-66.066820000000007</v>
      </c>
      <c r="O42" s="734"/>
    </row>
    <row r="43" spans="1:15" s="717" customFormat="1" ht="14.25" customHeight="1">
      <c r="A43" s="777"/>
      <c r="B43" s="782"/>
      <c r="C43" s="1113" t="s">
        <v>441</v>
      </c>
      <c r="D43" s="1113"/>
      <c r="E43" s="1113"/>
      <c r="F43" s="746">
        <v>-498.02499999999998</v>
      </c>
      <c r="G43" s="783">
        <v>-405.10584799999998</v>
      </c>
      <c r="H43" s="747">
        <v>-15.893190000000001</v>
      </c>
      <c r="I43" s="748">
        <v>-919.0240379999999</v>
      </c>
      <c r="J43" s="749">
        <v>-521.97699999999998</v>
      </c>
      <c r="K43" s="750">
        <v>-505.47107</v>
      </c>
      <c r="L43" s="751">
        <v>-28.936</v>
      </c>
      <c r="M43" s="752">
        <v>-1056.3840700000001</v>
      </c>
      <c r="O43" s="734"/>
    </row>
    <row r="44" spans="1:15" s="717" customFormat="1">
      <c r="A44" s="781"/>
      <c r="B44" s="782"/>
      <c r="C44" s="745"/>
      <c r="D44" s="745" t="s">
        <v>442</v>
      </c>
      <c r="E44" s="745"/>
      <c r="F44" s="746">
        <v>-1.623</v>
      </c>
      <c r="G44" s="783">
        <v>-1.018</v>
      </c>
      <c r="H44" s="747">
        <v>-0.10156999999999999</v>
      </c>
      <c r="I44" s="748">
        <v>-2.7425700000000002</v>
      </c>
      <c r="J44" s="749">
        <v>-1.0649999999999999</v>
      </c>
      <c r="K44" s="750">
        <v>-1.24</v>
      </c>
      <c r="L44" s="751">
        <v>-7.6999999999999999E-2</v>
      </c>
      <c r="M44" s="752">
        <v>-2.3820000000000001</v>
      </c>
      <c r="O44" s="734"/>
    </row>
    <row r="45" spans="1:15" s="717" customFormat="1">
      <c r="A45" s="781"/>
      <c r="B45" s="782"/>
      <c r="C45" s="745"/>
      <c r="D45" s="745" t="s">
        <v>443</v>
      </c>
      <c r="E45" s="745"/>
      <c r="F45" s="746">
        <v>-278.75799999999998</v>
      </c>
      <c r="G45" s="783">
        <v>-152.69374199999999</v>
      </c>
      <c r="H45" s="747">
        <v>-1.87435</v>
      </c>
      <c r="I45" s="748">
        <v>-433.32609199999996</v>
      </c>
      <c r="J45" s="749">
        <v>-278.88499999999999</v>
      </c>
      <c r="K45" s="750">
        <v>-130.07671999999999</v>
      </c>
      <c r="L45" s="751">
        <v>-1.631</v>
      </c>
      <c r="M45" s="752">
        <v>-410.59271999999999</v>
      </c>
      <c r="O45" s="734"/>
    </row>
    <row r="46" spans="1:15" s="717" customFormat="1">
      <c r="A46" s="781"/>
      <c r="B46" s="782"/>
      <c r="C46" s="745"/>
      <c r="D46" s="745" t="s">
        <v>444</v>
      </c>
      <c r="E46" s="745"/>
      <c r="F46" s="746">
        <v>-5.8940000000000001</v>
      </c>
      <c r="G46" s="783">
        <v>-2.4289999999999998</v>
      </c>
      <c r="H46" s="747">
        <v>-6.0000000000000001E-3</v>
      </c>
      <c r="I46" s="748">
        <v>-8.3290000000000006</v>
      </c>
      <c r="J46" s="749">
        <v>-4.4640000000000004</v>
      </c>
      <c r="K46" s="750">
        <v>-2.4289999999999998</v>
      </c>
      <c r="L46" s="751">
        <v>-2E-3</v>
      </c>
      <c r="M46" s="752">
        <v>-6.8949999999999996</v>
      </c>
      <c r="O46" s="734"/>
    </row>
    <row r="47" spans="1:15" s="717" customFormat="1">
      <c r="A47" s="781"/>
      <c r="B47" s="782"/>
      <c r="C47" s="745"/>
      <c r="D47" s="745" t="s">
        <v>445</v>
      </c>
      <c r="E47" s="745"/>
      <c r="F47" s="746">
        <v>-105.12</v>
      </c>
      <c r="G47" s="783">
        <v>-138.47822600000001</v>
      </c>
      <c r="H47" s="747">
        <v>-4.3369499999999999</v>
      </c>
      <c r="I47" s="748">
        <v>-247.93517600000001</v>
      </c>
      <c r="J47" s="749">
        <v>-121.68</v>
      </c>
      <c r="K47" s="750">
        <v>-108.00266000000001</v>
      </c>
      <c r="L47" s="751">
        <v>-7.8040000000000003</v>
      </c>
      <c r="M47" s="752">
        <v>-237.48666</v>
      </c>
      <c r="O47" s="734"/>
    </row>
    <row r="48" spans="1:15" s="717" customFormat="1">
      <c r="A48" s="781"/>
      <c r="B48" s="782"/>
      <c r="C48" s="745"/>
      <c r="D48" s="745" t="s">
        <v>446</v>
      </c>
      <c r="E48" s="745"/>
      <c r="F48" s="746">
        <v>-31.927</v>
      </c>
      <c r="G48" s="783">
        <v>-58.857510000000005</v>
      </c>
      <c r="H48" s="747">
        <v>-2.9820000000000002</v>
      </c>
      <c r="I48" s="748">
        <v>-93.766510000000011</v>
      </c>
      <c r="J48" s="749">
        <v>-74.341999999999999</v>
      </c>
      <c r="K48" s="750">
        <v>-213.08876999999998</v>
      </c>
      <c r="L48" s="751">
        <v>-12.791</v>
      </c>
      <c r="M48" s="752">
        <v>-300.22176999999999</v>
      </c>
      <c r="O48" s="734"/>
    </row>
    <row r="49" spans="1:37" s="717" customFormat="1" ht="12.75" customHeight="1">
      <c r="A49" s="781"/>
      <c r="B49" s="782"/>
      <c r="C49" s="745"/>
      <c r="D49" s="1115" t="s">
        <v>447</v>
      </c>
      <c r="E49" s="1115"/>
      <c r="F49" s="746">
        <v>-74.703000000000003</v>
      </c>
      <c r="G49" s="783">
        <v>-51.629370000000002</v>
      </c>
      <c r="H49" s="747">
        <v>-6.59232</v>
      </c>
      <c r="I49" s="748">
        <v>-132.92469</v>
      </c>
      <c r="J49" s="749">
        <v>-41.540999999999997</v>
      </c>
      <c r="K49" s="750">
        <v>-50.633919999999996</v>
      </c>
      <c r="L49" s="751">
        <v>-6.6310000000000002</v>
      </c>
      <c r="M49" s="752">
        <v>-98.80592</v>
      </c>
      <c r="O49" s="734"/>
    </row>
    <row r="50" spans="1:37" s="717" customFormat="1">
      <c r="A50" s="777"/>
      <c r="B50" s="782"/>
      <c r="C50" s="1113" t="s">
        <v>384</v>
      </c>
      <c r="D50" s="1113"/>
      <c r="E50" s="1113"/>
      <c r="F50" s="746">
        <v>-3864.2089999999998</v>
      </c>
      <c r="G50" s="783">
        <v>-1083.9070019999999</v>
      </c>
      <c r="H50" s="747">
        <v>-82.089889999999997</v>
      </c>
      <c r="I50" s="748">
        <v>-5030.2058919999999</v>
      </c>
      <c r="J50" s="749">
        <v>-4573.7129999999997</v>
      </c>
      <c r="K50" s="750">
        <v>-1252.38113</v>
      </c>
      <c r="L50" s="751">
        <v>-112.574</v>
      </c>
      <c r="M50" s="752">
        <v>-5938.66813</v>
      </c>
      <c r="O50" s="734"/>
    </row>
    <row r="51" spans="1:37" s="717" customFormat="1">
      <c r="A51" s="781"/>
      <c r="B51" s="782"/>
      <c r="C51" s="745"/>
      <c r="D51" s="1149" t="s">
        <v>448</v>
      </c>
      <c r="E51" s="1153"/>
      <c r="F51" s="765">
        <v>-3.4950000000000001</v>
      </c>
      <c r="G51" s="785">
        <v>-0.25227699999999997</v>
      </c>
      <c r="H51" s="766">
        <v>-2.0969999999999999E-2</v>
      </c>
      <c r="I51" s="767">
        <v>-3.7682469999999997</v>
      </c>
      <c r="J51" s="749">
        <v>-4.1890000000000001</v>
      </c>
      <c r="K51" s="750">
        <v>-0.38034000000000001</v>
      </c>
      <c r="L51" s="751">
        <v>-1.7000000000000001E-2</v>
      </c>
      <c r="M51" s="752">
        <v>-4.5863399999999999</v>
      </c>
      <c r="O51" s="734"/>
    </row>
    <row r="52" spans="1:37" s="717" customFormat="1">
      <c r="A52" s="781"/>
      <c r="B52" s="782"/>
      <c r="C52" s="745"/>
      <c r="D52" s="745" t="s">
        <v>449</v>
      </c>
      <c r="E52" s="745"/>
      <c r="F52" s="746">
        <v>-3860.7139999999999</v>
      </c>
      <c r="G52" s="783">
        <v>-1083.6547250000001</v>
      </c>
      <c r="H52" s="747">
        <v>-82.068919999999991</v>
      </c>
      <c r="I52" s="748">
        <v>-5026.437645</v>
      </c>
      <c r="J52" s="749">
        <v>-4569.5240000000003</v>
      </c>
      <c r="K52" s="750">
        <v>-1252.0007900000001</v>
      </c>
      <c r="L52" s="751">
        <v>-112.557</v>
      </c>
      <c r="M52" s="752">
        <v>-5934.0817900000002</v>
      </c>
      <c r="O52" s="734"/>
    </row>
    <row r="53" spans="1:37" s="717" customFormat="1">
      <c r="A53" s="777"/>
      <c r="B53" s="782"/>
      <c r="C53" s="1113" t="s">
        <v>450</v>
      </c>
      <c r="D53" s="1113"/>
      <c r="E53" s="1113"/>
      <c r="F53" s="746">
        <v>-411.34100000000001</v>
      </c>
      <c r="G53" s="783">
        <v>-370.16448400000002</v>
      </c>
      <c r="H53" s="747">
        <v>-30.697419999999997</v>
      </c>
      <c r="I53" s="748">
        <v>-812.20290399999999</v>
      </c>
      <c r="J53" s="749">
        <v>-395.25900000000001</v>
      </c>
      <c r="K53" s="750">
        <v>-389.12867999999997</v>
      </c>
      <c r="L53" s="751">
        <v>-8.5</v>
      </c>
      <c r="M53" s="752">
        <v>-792.88767999999993</v>
      </c>
      <c r="O53" s="734"/>
    </row>
    <row r="54" spans="1:37" ht="15" customHeight="1">
      <c r="A54" s="781"/>
      <c r="B54" s="782"/>
      <c r="C54" s="745"/>
      <c r="D54" s="1115" t="s">
        <v>451</v>
      </c>
      <c r="E54" s="1115"/>
      <c r="F54" s="789">
        <v>-59.859000000000002</v>
      </c>
      <c r="G54" s="790">
        <v>-120.31918300000001</v>
      </c>
      <c r="H54" s="791">
        <v>-5.1949699999999996</v>
      </c>
      <c r="I54" s="792">
        <v>-185.37315300000003</v>
      </c>
      <c r="J54" s="749">
        <v>-44.813000000000002</v>
      </c>
      <c r="K54" s="750">
        <v>-70.783740000000009</v>
      </c>
      <c r="L54" s="751">
        <v>-5.9130000000000003</v>
      </c>
      <c r="M54" s="752">
        <v>-121.50974000000001</v>
      </c>
      <c r="O54" s="734"/>
    </row>
    <row r="55" spans="1:37" ht="15" customHeight="1">
      <c r="A55" s="781"/>
      <c r="B55" s="782"/>
      <c r="C55" s="745"/>
      <c r="D55" s="1115" t="s">
        <v>452</v>
      </c>
      <c r="E55" s="1115"/>
      <c r="F55" s="746">
        <v>-1.3979999999999999</v>
      </c>
      <c r="G55" s="783">
        <v>-3.0650930000000001</v>
      </c>
      <c r="H55" s="747">
        <v>0</v>
      </c>
      <c r="I55" s="748">
        <v>-4.4630929999999998</v>
      </c>
      <c r="J55" s="749">
        <v>-0.86399999999999999</v>
      </c>
      <c r="K55" s="750">
        <v>-2.3067699999999998</v>
      </c>
      <c r="L55" s="751">
        <v>0</v>
      </c>
      <c r="M55" s="752">
        <v>-3.1707700000000001</v>
      </c>
      <c r="O55" s="734"/>
    </row>
    <row r="56" spans="1:37" ht="27.75" hidden="1" customHeight="1">
      <c r="A56" s="781"/>
      <c r="B56" s="782"/>
      <c r="C56" s="764"/>
      <c r="D56" s="1154" t="s">
        <v>460</v>
      </c>
      <c r="E56" s="1154"/>
      <c r="F56" s="793">
        <v>-0.17399999999999999</v>
      </c>
      <c r="G56" s="794">
        <v>-0.121</v>
      </c>
      <c r="H56" s="795">
        <v>0</v>
      </c>
      <c r="I56" s="796">
        <v>-0.29499999999999998</v>
      </c>
      <c r="J56" s="749">
        <v>-0.22800000000000001</v>
      </c>
      <c r="K56" s="750">
        <v>-6.4000000000000001E-2</v>
      </c>
      <c r="L56" s="751">
        <v>0</v>
      </c>
      <c r="M56" s="752">
        <v>-0.29199999999999998</v>
      </c>
      <c r="O56" s="734"/>
    </row>
    <row r="57" spans="1:37" ht="14.25" customHeight="1">
      <c r="A57" s="781"/>
      <c r="B57" s="782"/>
      <c r="C57" s="764"/>
      <c r="D57" s="1115" t="s">
        <v>454</v>
      </c>
      <c r="E57" s="1115"/>
      <c r="F57" s="746">
        <v>-331.55200000000002</v>
      </c>
      <c r="G57" s="783">
        <v>-234.904886</v>
      </c>
      <c r="H57" s="747">
        <v>-24.65757</v>
      </c>
      <c r="I57" s="748">
        <v>-591.1144559999999</v>
      </c>
      <c r="J57" s="749">
        <v>-302.99900000000002</v>
      </c>
      <c r="K57" s="750">
        <v>-301.53896999999995</v>
      </c>
      <c r="L57" s="751">
        <v>-1.873</v>
      </c>
      <c r="M57" s="752">
        <v>-606.41097000000002</v>
      </c>
      <c r="O57" s="734"/>
    </row>
    <row r="58" spans="1:37" ht="16.5" customHeight="1" thickBot="1">
      <c r="A58" s="781"/>
      <c r="B58" s="797"/>
      <c r="C58" s="798"/>
      <c r="D58" s="799" t="s">
        <v>461</v>
      </c>
      <c r="E58" s="799"/>
      <c r="F58" s="789">
        <v>-18.358000000000001</v>
      </c>
      <c r="G58" s="800">
        <v>-11.754322</v>
      </c>
      <c r="H58" s="791">
        <v>-0.84487999999999996</v>
      </c>
      <c r="I58" s="792">
        <v>-30.957202000000002</v>
      </c>
      <c r="J58" s="771">
        <v>-46.354999999999997</v>
      </c>
      <c r="K58" s="772">
        <v>-14.4352</v>
      </c>
      <c r="L58" s="773">
        <v>-0.71399999999999997</v>
      </c>
      <c r="M58" s="774">
        <v>-61.504199999999997</v>
      </c>
      <c r="O58" s="734"/>
    </row>
    <row r="59" spans="1:37" s="803" customFormat="1" ht="15" customHeight="1" thickBot="1">
      <c r="A59" s="801"/>
      <c r="B59" s="1106" t="s">
        <v>462</v>
      </c>
      <c r="C59" s="1106"/>
      <c r="D59" s="1106"/>
      <c r="E59" s="1106"/>
      <c r="F59" s="776">
        <v>6833.3</v>
      </c>
      <c r="G59" s="727">
        <v>3332.5720935200002</v>
      </c>
      <c r="H59" s="728">
        <v>529.04837999999995</v>
      </c>
      <c r="I59" s="729">
        <v>10694.920473520002</v>
      </c>
      <c r="J59" s="730">
        <v>6790.8540000000003</v>
      </c>
      <c r="K59" s="731">
        <v>3190.8394399999997</v>
      </c>
      <c r="L59" s="732">
        <v>415.226</v>
      </c>
      <c r="M59" s="733">
        <v>10396.91944</v>
      </c>
      <c r="N59" s="802"/>
      <c r="O59" s="734"/>
      <c r="P59" s="802"/>
      <c r="Q59" s="802"/>
      <c r="R59" s="802"/>
      <c r="S59" s="802"/>
      <c r="T59" s="802"/>
      <c r="U59" s="802"/>
      <c r="V59" s="802"/>
      <c r="W59" s="802"/>
      <c r="X59" s="802"/>
      <c r="Y59" s="802"/>
      <c r="Z59" s="802"/>
      <c r="AA59" s="802"/>
      <c r="AB59" s="802"/>
      <c r="AC59" s="802"/>
      <c r="AD59" s="802"/>
      <c r="AE59" s="802"/>
      <c r="AF59" s="802"/>
      <c r="AG59" s="802"/>
      <c r="AH59" s="802"/>
      <c r="AI59" s="802"/>
      <c r="AJ59" s="802"/>
      <c r="AK59" s="802"/>
    </row>
    <row r="60" spans="1:37" s="803" customFormat="1" ht="16.5" customHeight="1" thickBot="1">
      <c r="A60" s="801"/>
      <c r="B60" s="804" t="s">
        <v>463</v>
      </c>
      <c r="C60" s="805" t="s">
        <v>464</v>
      </c>
      <c r="D60" s="806"/>
      <c r="E60" s="805"/>
      <c r="F60" s="807">
        <v>2192</v>
      </c>
      <c r="G60" s="808">
        <v>786.76672990999998</v>
      </c>
      <c r="H60" s="809">
        <v>133.89977000000002</v>
      </c>
      <c r="I60" s="810">
        <v>3112.6694999100005</v>
      </c>
      <c r="J60" s="730">
        <v>2403.7939999999999</v>
      </c>
      <c r="K60" s="731">
        <v>861.76591999999994</v>
      </c>
      <c r="L60" s="732">
        <v>117.268</v>
      </c>
      <c r="M60" s="733">
        <v>3382.8279199999997</v>
      </c>
      <c r="N60" s="802"/>
      <c r="O60" s="734"/>
      <c r="P60" s="802"/>
      <c r="Q60" s="802"/>
      <c r="R60" s="802"/>
      <c r="S60" s="802"/>
      <c r="T60" s="802"/>
      <c r="U60" s="802"/>
      <c r="V60" s="802"/>
      <c r="W60" s="802"/>
      <c r="X60" s="802"/>
      <c r="Y60" s="802"/>
      <c r="Z60" s="802"/>
      <c r="AA60" s="802"/>
      <c r="AB60" s="802"/>
      <c r="AC60" s="802"/>
      <c r="AD60" s="802"/>
      <c r="AE60" s="802"/>
      <c r="AF60" s="802"/>
      <c r="AG60" s="802"/>
      <c r="AH60" s="802"/>
      <c r="AI60" s="802"/>
      <c r="AJ60" s="802"/>
      <c r="AK60" s="802"/>
    </row>
    <row r="61" spans="1:37">
      <c r="A61" s="777"/>
      <c r="B61" s="811"/>
      <c r="C61" s="1113" t="s">
        <v>465</v>
      </c>
      <c r="D61" s="1113"/>
      <c r="E61" s="1143"/>
      <c r="F61" s="812">
        <v>2558.9209999999998</v>
      </c>
      <c r="G61" s="812">
        <v>1068.68937891</v>
      </c>
      <c r="H61" s="738">
        <v>234.23824999999999</v>
      </c>
      <c r="I61" s="739">
        <v>3861.8486289100001</v>
      </c>
      <c r="J61" s="740">
        <v>2838.0129999999999</v>
      </c>
      <c r="K61" s="741">
        <v>1246.55467</v>
      </c>
      <c r="L61" s="742">
        <v>200.91499999999999</v>
      </c>
      <c r="M61" s="743">
        <v>4285.4826700000003</v>
      </c>
      <c r="O61" s="734"/>
    </row>
    <row r="62" spans="1:37" ht="15.75" customHeight="1" thickBot="1">
      <c r="A62" s="777"/>
      <c r="B62" s="797"/>
      <c r="C62" s="1146" t="s">
        <v>466</v>
      </c>
      <c r="D62" s="1146"/>
      <c r="E62" s="1146"/>
      <c r="F62" s="800">
        <v>-366.91800000000001</v>
      </c>
      <c r="G62" s="800">
        <v>-281.92264899999998</v>
      </c>
      <c r="H62" s="813">
        <v>-100.33848</v>
      </c>
      <c r="I62" s="814">
        <v>-749.17912899999999</v>
      </c>
      <c r="J62" s="771">
        <v>-434.21899999999999</v>
      </c>
      <c r="K62" s="772">
        <v>-384.78874999999999</v>
      </c>
      <c r="L62" s="773">
        <v>-83.647000000000006</v>
      </c>
      <c r="M62" s="774">
        <v>-902.65475000000004</v>
      </c>
      <c r="O62" s="734"/>
    </row>
    <row r="63" spans="1:37" s="803" customFormat="1" ht="15" customHeight="1" thickBot="1">
      <c r="A63" s="775"/>
      <c r="B63" s="1122" t="s">
        <v>467</v>
      </c>
      <c r="C63" s="1123"/>
      <c r="D63" s="1123"/>
      <c r="E63" s="1147"/>
      <c r="F63" s="815">
        <v>273.88400000000001</v>
      </c>
      <c r="G63" s="815">
        <v>30.617999999999999</v>
      </c>
      <c r="H63" s="816">
        <v>6.0540000000000003</v>
      </c>
      <c r="I63" s="817">
        <v>310.55599999999998</v>
      </c>
      <c r="J63" s="818">
        <v>63.758000000000003</v>
      </c>
      <c r="K63" s="819">
        <v>24.856000000000002</v>
      </c>
      <c r="L63" s="820">
        <v>0</v>
      </c>
      <c r="M63" s="821">
        <v>88.614000000000004</v>
      </c>
      <c r="N63" s="802"/>
      <c r="O63" s="734"/>
      <c r="P63" s="802"/>
      <c r="Q63" s="802"/>
      <c r="R63" s="802"/>
      <c r="S63" s="802"/>
      <c r="T63" s="802"/>
      <c r="U63" s="802"/>
      <c r="V63" s="802"/>
      <c r="W63" s="802"/>
      <c r="X63" s="802"/>
      <c r="Y63" s="802"/>
      <c r="Z63" s="802"/>
      <c r="AA63" s="802"/>
      <c r="AB63" s="802"/>
      <c r="AC63" s="802"/>
      <c r="AD63" s="802"/>
      <c r="AE63" s="802"/>
      <c r="AF63" s="802"/>
      <c r="AG63" s="802"/>
      <c r="AH63" s="802"/>
      <c r="AI63" s="802"/>
      <c r="AJ63" s="802"/>
      <c r="AK63" s="802"/>
    </row>
    <row r="64" spans="1:37" ht="15" customHeight="1">
      <c r="A64" s="735"/>
      <c r="B64" s="778"/>
      <c r="C64" s="1119" t="s">
        <v>468</v>
      </c>
      <c r="D64" s="1119"/>
      <c r="E64" s="1119"/>
      <c r="F64" s="822">
        <v>42.802</v>
      </c>
      <c r="G64" s="822">
        <v>12.593999999999999</v>
      </c>
      <c r="H64" s="823">
        <v>0</v>
      </c>
      <c r="I64" s="824">
        <v>55.396000000000001</v>
      </c>
      <c r="J64" s="740">
        <v>-18.516999999999999</v>
      </c>
      <c r="K64" s="741">
        <v>8.9550000000000001</v>
      </c>
      <c r="L64" s="742">
        <v>0</v>
      </c>
      <c r="M64" s="743">
        <v>-9.5619999999999994</v>
      </c>
      <c r="O64" s="734"/>
    </row>
    <row r="65" spans="1:37" ht="14.25" customHeight="1">
      <c r="A65" s="744"/>
      <c r="B65" s="782"/>
      <c r="C65" s="745"/>
      <c r="D65" s="1148" t="s">
        <v>469</v>
      </c>
      <c r="E65" s="1149"/>
      <c r="F65" s="783">
        <v>9.0329999999999995</v>
      </c>
      <c r="G65" s="783">
        <v>10.195</v>
      </c>
      <c r="H65" s="747">
        <v>0</v>
      </c>
      <c r="I65" s="748">
        <v>19.228000000000002</v>
      </c>
      <c r="J65" s="749">
        <v>9.2230000000000008</v>
      </c>
      <c r="K65" s="750">
        <v>0.47199999999999998</v>
      </c>
      <c r="L65" s="751">
        <v>0</v>
      </c>
      <c r="M65" s="752">
        <v>9.6950000000000003</v>
      </c>
      <c r="O65" s="734"/>
    </row>
    <row r="66" spans="1:37" ht="15.75" customHeight="1">
      <c r="A66" s="744"/>
      <c r="B66" s="782"/>
      <c r="C66" s="745"/>
      <c r="D66" s="1148" t="s">
        <v>470</v>
      </c>
      <c r="E66" s="1149"/>
      <c r="F66" s="783">
        <v>33.768999999999998</v>
      </c>
      <c r="G66" s="783">
        <v>2.399</v>
      </c>
      <c r="H66" s="747">
        <v>0</v>
      </c>
      <c r="I66" s="748">
        <v>36.167999999999999</v>
      </c>
      <c r="J66" s="749">
        <v>-27.74</v>
      </c>
      <c r="K66" s="750">
        <v>8.4830000000000005</v>
      </c>
      <c r="L66" s="751">
        <v>0</v>
      </c>
      <c r="M66" s="752">
        <v>-19.257000000000001</v>
      </c>
      <c r="O66" s="734"/>
    </row>
    <row r="67" spans="1:37" ht="15" customHeight="1">
      <c r="A67" s="735"/>
      <c r="B67" s="782"/>
      <c r="C67" s="1112" t="s">
        <v>471</v>
      </c>
      <c r="D67" s="1112"/>
      <c r="E67" s="1112"/>
      <c r="F67" s="758">
        <v>19.492999999999999</v>
      </c>
      <c r="G67" s="788">
        <v>-0.26300000000000001</v>
      </c>
      <c r="H67" s="759">
        <v>0</v>
      </c>
      <c r="I67" s="760">
        <v>19.23</v>
      </c>
      <c r="J67" s="749">
        <v>47.076999999999998</v>
      </c>
      <c r="K67" s="750">
        <v>-0.90400000000000003</v>
      </c>
      <c r="L67" s="749">
        <v>0</v>
      </c>
      <c r="M67" s="752">
        <v>46.173000000000002</v>
      </c>
      <c r="O67" s="734"/>
    </row>
    <row r="68" spans="1:37" ht="16.5" customHeight="1">
      <c r="A68" s="744"/>
      <c r="B68" s="782"/>
      <c r="C68" s="745"/>
      <c r="D68" s="1148" t="s">
        <v>469</v>
      </c>
      <c r="E68" s="1148"/>
      <c r="F68" s="758">
        <v>6.0780000000000003</v>
      </c>
      <c r="G68" s="758">
        <v>0</v>
      </c>
      <c r="H68" s="759">
        <v>0</v>
      </c>
      <c r="I68" s="760">
        <v>6.0780000000000003</v>
      </c>
      <c r="J68" s="749">
        <v>44.481000000000002</v>
      </c>
      <c r="K68" s="750">
        <v>0</v>
      </c>
      <c r="L68" s="751">
        <v>0</v>
      </c>
      <c r="M68" s="752">
        <v>44.481000000000002</v>
      </c>
      <c r="O68" s="734"/>
    </row>
    <row r="69" spans="1:37" ht="12" customHeight="1">
      <c r="A69" s="744"/>
      <c r="B69" s="782"/>
      <c r="C69" s="745"/>
      <c r="D69" s="1148" t="s">
        <v>470</v>
      </c>
      <c r="E69" s="1148"/>
      <c r="F69" s="758">
        <v>13.414999999999999</v>
      </c>
      <c r="G69" s="758">
        <v>-0.26300000000000001</v>
      </c>
      <c r="H69" s="759">
        <v>0</v>
      </c>
      <c r="I69" s="760">
        <v>13.151999999999999</v>
      </c>
      <c r="J69" s="749">
        <v>2.5960000000000001</v>
      </c>
      <c r="K69" s="750">
        <v>-0.90400000000000003</v>
      </c>
      <c r="L69" s="751">
        <v>0</v>
      </c>
      <c r="M69" s="752">
        <v>1.6919999999999999</v>
      </c>
      <c r="O69" s="734"/>
    </row>
    <row r="70" spans="1:37" ht="15" customHeight="1">
      <c r="A70" s="735"/>
      <c r="B70" s="782"/>
      <c r="C70" s="1112" t="s">
        <v>472</v>
      </c>
      <c r="D70" s="1112"/>
      <c r="E70" s="1112"/>
      <c r="F70" s="758">
        <v>1.2090000000000001</v>
      </c>
      <c r="G70" s="788">
        <v>0</v>
      </c>
      <c r="H70" s="759">
        <v>0</v>
      </c>
      <c r="I70" s="760">
        <v>1.2090000000000001</v>
      </c>
      <c r="J70" s="749">
        <v>1.1000000000000001</v>
      </c>
      <c r="K70" s="750">
        <v>0.69299999999999995</v>
      </c>
      <c r="L70" s="750">
        <v>0</v>
      </c>
      <c r="M70" s="752">
        <v>1.7929999999999999</v>
      </c>
      <c r="O70" s="734"/>
    </row>
    <row r="71" spans="1:37" ht="21" customHeight="1" thickBot="1">
      <c r="A71" s="735"/>
      <c r="B71" s="797"/>
      <c r="C71" s="1150" t="s">
        <v>473</v>
      </c>
      <c r="D71" s="1150"/>
      <c r="E71" s="1150"/>
      <c r="F71" s="825">
        <v>210.38</v>
      </c>
      <c r="G71" s="826">
        <v>18.286999999999999</v>
      </c>
      <c r="H71" s="827">
        <v>6.0540000000000003</v>
      </c>
      <c r="I71" s="828">
        <v>234.721</v>
      </c>
      <c r="J71" s="771">
        <v>34.097999999999999</v>
      </c>
      <c r="K71" s="772">
        <v>16.111999999999998</v>
      </c>
      <c r="L71" s="773">
        <v>0</v>
      </c>
      <c r="M71" s="774">
        <v>50.21</v>
      </c>
      <c r="O71" s="734"/>
    </row>
    <row r="72" spans="1:37" s="803" customFormat="1" ht="17.25" customHeight="1" thickBot="1">
      <c r="A72" s="775"/>
      <c r="B72" s="1144" t="s">
        <v>474</v>
      </c>
      <c r="C72" s="1145"/>
      <c r="D72" s="1145"/>
      <c r="E72" s="1145"/>
      <c r="F72" s="829">
        <v>0</v>
      </c>
      <c r="G72" s="829">
        <v>0</v>
      </c>
      <c r="H72" s="830">
        <v>0</v>
      </c>
      <c r="I72" s="831">
        <v>0</v>
      </c>
      <c r="J72" s="730">
        <v>-7.0000000000000001E-3</v>
      </c>
      <c r="K72" s="731">
        <v>0</v>
      </c>
      <c r="L72" s="732">
        <v>0</v>
      </c>
      <c r="M72" s="733">
        <v>-7.0000000000000001E-3</v>
      </c>
      <c r="N72" s="802"/>
      <c r="O72" s="734" t="s">
        <v>475</v>
      </c>
      <c r="P72" s="802"/>
      <c r="Q72" s="802"/>
      <c r="R72" s="802"/>
      <c r="S72" s="802"/>
      <c r="T72" s="802"/>
      <c r="U72" s="802"/>
      <c r="V72" s="802"/>
      <c r="W72" s="802"/>
      <c r="X72" s="802"/>
      <c r="Y72" s="802"/>
      <c r="Z72" s="802"/>
      <c r="AA72" s="802"/>
      <c r="AB72" s="802"/>
      <c r="AC72" s="802"/>
      <c r="AD72" s="802"/>
      <c r="AE72" s="802"/>
      <c r="AF72" s="802"/>
      <c r="AG72" s="802"/>
      <c r="AH72" s="802"/>
      <c r="AI72" s="802"/>
      <c r="AJ72" s="802"/>
      <c r="AK72" s="802"/>
    </row>
    <row r="73" spans="1:37" ht="24.75" hidden="1" customHeight="1">
      <c r="A73" s="735"/>
      <c r="B73" s="832"/>
      <c r="C73" s="1138" t="s">
        <v>476</v>
      </c>
      <c r="D73" s="1138"/>
      <c r="E73" s="1138"/>
      <c r="F73" s="833"/>
      <c r="G73" s="834"/>
      <c r="H73" s="835"/>
      <c r="I73" s="836"/>
      <c r="J73" s="740">
        <v>0</v>
      </c>
      <c r="K73" s="741">
        <v>0</v>
      </c>
      <c r="L73" s="742">
        <v>0</v>
      </c>
      <c r="M73" s="743">
        <v>0</v>
      </c>
      <c r="O73" s="734"/>
    </row>
    <row r="74" spans="1:37" ht="12.75" hidden="1" customHeight="1">
      <c r="A74" s="744"/>
      <c r="B74" s="736"/>
      <c r="C74" s="837"/>
      <c r="D74" s="1108" t="s">
        <v>469</v>
      </c>
      <c r="E74" s="1108"/>
      <c r="F74" s="838"/>
      <c r="G74" s="839"/>
      <c r="H74" s="754"/>
      <c r="I74" s="755"/>
      <c r="J74" s="749">
        <v>0</v>
      </c>
      <c r="K74" s="750">
        <v>0</v>
      </c>
      <c r="L74" s="751">
        <v>0</v>
      </c>
      <c r="M74" s="752">
        <v>0</v>
      </c>
      <c r="O74" s="734"/>
    </row>
    <row r="75" spans="1:37" ht="12.75" hidden="1" customHeight="1">
      <c r="A75" s="744"/>
      <c r="B75" s="736"/>
      <c r="C75" s="837"/>
      <c r="D75" s="1108" t="s">
        <v>470</v>
      </c>
      <c r="E75" s="1108"/>
      <c r="F75" s="838"/>
      <c r="G75" s="839"/>
      <c r="H75" s="754"/>
      <c r="I75" s="755"/>
      <c r="J75" s="749">
        <v>0</v>
      </c>
      <c r="K75" s="750">
        <v>0</v>
      </c>
      <c r="L75" s="751">
        <v>0</v>
      </c>
      <c r="M75" s="752">
        <v>0</v>
      </c>
      <c r="O75" s="734"/>
    </row>
    <row r="76" spans="1:37" ht="29.25" hidden="1" customHeight="1">
      <c r="A76" s="735"/>
      <c r="B76" s="736"/>
      <c r="C76" s="1139" t="s">
        <v>477</v>
      </c>
      <c r="D76" s="1139"/>
      <c r="E76" s="1139"/>
      <c r="F76" s="840">
        <v>0</v>
      </c>
      <c r="G76" s="841">
        <v>0</v>
      </c>
      <c r="H76" s="842">
        <v>0</v>
      </c>
      <c r="I76" s="843">
        <v>0</v>
      </c>
      <c r="J76" s="749">
        <v>-7.0000000000000001E-3</v>
      </c>
      <c r="K76" s="750">
        <v>0</v>
      </c>
      <c r="L76" s="750">
        <v>0</v>
      </c>
      <c r="M76" s="752">
        <v>-7.0000000000000001E-3</v>
      </c>
      <c r="O76" s="734"/>
    </row>
    <row r="77" spans="1:37" ht="28.5" hidden="1" customHeight="1">
      <c r="A77" s="744"/>
      <c r="B77" s="736"/>
      <c r="C77" s="837"/>
      <c r="D77" s="1109" t="s">
        <v>478</v>
      </c>
      <c r="E77" s="1111"/>
      <c r="F77" s="844">
        <v>0</v>
      </c>
      <c r="G77" s="844">
        <v>0</v>
      </c>
      <c r="H77" s="842">
        <v>0</v>
      </c>
      <c r="I77" s="843">
        <v>0</v>
      </c>
      <c r="J77" s="749">
        <v>0</v>
      </c>
      <c r="K77" s="750">
        <v>0</v>
      </c>
      <c r="L77" s="751">
        <v>0</v>
      </c>
      <c r="M77" s="752">
        <v>0</v>
      </c>
      <c r="O77" s="734"/>
    </row>
    <row r="78" spans="1:37" ht="30.75" hidden="1" customHeight="1">
      <c r="A78" s="744"/>
      <c r="B78" s="736"/>
      <c r="C78" s="837"/>
      <c r="D78" s="1109" t="s">
        <v>479</v>
      </c>
      <c r="E78" s="1111"/>
      <c r="F78" s="844">
        <v>0</v>
      </c>
      <c r="G78" s="844">
        <v>0</v>
      </c>
      <c r="H78" s="842">
        <v>0</v>
      </c>
      <c r="I78" s="843">
        <v>0</v>
      </c>
      <c r="J78" s="749">
        <v>-7.0000000000000001E-3</v>
      </c>
      <c r="K78" s="750">
        <v>0</v>
      </c>
      <c r="L78" s="751">
        <v>0</v>
      </c>
      <c r="M78" s="752">
        <v>-7.0000000000000001E-3</v>
      </c>
      <c r="O78" s="734"/>
    </row>
    <row r="79" spans="1:37" ht="13.5" hidden="1" thickBot="1">
      <c r="A79" s="744"/>
      <c r="B79" s="736"/>
      <c r="C79" s="837"/>
      <c r="D79" s="1140" t="s">
        <v>480</v>
      </c>
      <c r="E79" s="1140"/>
      <c r="F79" s="840"/>
      <c r="G79" s="841"/>
      <c r="H79" s="842"/>
      <c r="I79" s="843"/>
      <c r="J79" s="749">
        <v>0</v>
      </c>
      <c r="K79" s="750">
        <v>0</v>
      </c>
      <c r="L79" s="751">
        <v>0</v>
      </c>
      <c r="M79" s="752">
        <v>0</v>
      </c>
      <c r="O79" s="734"/>
    </row>
    <row r="80" spans="1:37" ht="18" hidden="1" customHeight="1">
      <c r="A80" s="777"/>
      <c r="B80" s="845"/>
      <c r="C80" s="1120" t="s">
        <v>481</v>
      </c>
      <c r="D80" s="1120"/>
      <c r="E80" s="1120"/>
      <c r="F80" s="846"/>
      <c r="G80" s="847"/>
      <c r="H80" s="848"/>
      <c r="I80" s="849"/>
      <c r="J80" s="850">
        <v>0</v>
      </c>
      <c r="K80" s="851">
        <v>0</v>
      </c>
      <c r="L80" s="852">
        <v>0</v>
      </c>
      <c r="M80" s="853">
        <v>0</v>
      </c>
      <c r="O80" s="734"/>
    </row>
    <row r="81" spans="1:37" s="803" customFormat="1" ht="15.75" customHeight="1" thickBot="1">
      <c r="A81" s="775"/>
      <c r="B81" s="1141" t="s">
        <v>482</v>
      </c>
      <c r="C81" s="1142"/>
      <c r="D81" s="1142"/>
      <c r="E81" s="1142"/>
      <c r="F81" s="829">
        <v>461.00099999999998</v>
      </c>
      <c r="G81" s="854">
        <v>263.70533999999998</v>
      </c>
      <c r="H81" s="830">
        <v>25.262640000000001</v>
      </c>
      <c r="I81" s="831">
        <v>749.96897999999999</v>
      </c>
      <c r="J81" s="730">
        <v>461.19299999999998</v>
      </c>
      <c r="K81" s="731">
        <v>218.10807</v>
      </c>
      <c r="L81" s="732">
        <v>29.413</v>
      </c>
      <c r="M81" s="733">
        <v>708.71407000000011</v>
      </c>
      <c r="N81" s="802"/>
      <c r="O81" s="734"/>
      <c r="P81" s="802"/>
      <c r="Q81" s="802"/>
      <c r="R81" s="802"/>
      <c r="S81" s="802"/>
      <c r="T81" s="802"/>
      <c r="U81" s="802"/>
      <c r="V81" s="802"/>
      <c r="W81" s="802"/>
      <c r="X81" s="802"/>
      <c r="Y81" s="802"/>
      <c r="Z81" s="802"/>
      <c r="AA81" s="802"/>
      <c r="AB81" s="802"/>
      <c r="AC81" s="802"/>
      <c r="AD81" s="802"/>
      <c r="AE81" s="802"/>
      <c r="AF81" s="802"/>
      <c r="AG81" s="802"/>
      <c r="AH81" s="802"/>
      <c r="AI81" s="802"/>
      <c r="AJ81" s="802"/>
      <c r="AK81" s="802"/>
    </row>
    <row r="82" spans="1:37" ht="15" customHeight="1">
      <c r="A82" s="735"/>
      <c r="B82" s="811"/>
      <c r="C82" s="1125" t="s">
        <v>483</v>
      </c>
      <c r="D82" s="1125"/>
      <c r="E82" s="1125"/>
      <c r="F82" s="779">
        <v>382.82400000000001</v>
      </c>
      <c r="G82" s="779">
        <v>26.610205000000001</v>
      </c>
      <c r="H82" s="738">
        <v>27.622220000000002</v>
      </c>
      <c r="I82" s="739">
        <v>437.05642500000005</v>
      </c>
      <c r="J82" s="740">
        <v>420.23399999999998</v>
      </c>
      <c r="K82" s="741">
        <v>162.38598999999999</v>
      </c>
      <c r="L82" s="742">
        <v>34.366999999999997</v>
      </c>
      <c r="M82" s="743">
        <v>616.98698999999999</v>
      </c>
      <c r="O82" s="734"/>
    </row>
    <row r="83" spans="1:37" ht="15.75" customHeight="1">
      <c r="A83" s="735"/>
      <c r="B83" s="782"/>
      <c r="C83" s="1113" t="s">
        <v>484</v>
      </c>
      <c r="D83" s="1113"/>
      <c r="E83" s="1143"/>
      <c r="F83" s="783">
        <v>32.603000000000002</v>
      </c>
      <c r="G83" s="783">
        <v>236.118358</v>
      </c>
      <c r="H83" s="747">
        <v>-0.58439000000000207</v>
      </c>
      <c r="I83" s="748">
        <v>268.13696799999997</v>
      </c>
      <c r="J83" s="749">
        <v>2.3929999999999998</v>
      </c>
      <c r="K83" s="750">
        <v>49.761130000000001</v>
      </c>
      <c r="L83" s="751">
        <v>-2.585</v>
      </c>
      <c r="M83" s="752">
        <v>49.569130000000001</v>
      </c>
      <c r="O83" s="734"/>
    </row>
    <row r="84" spans="1:37" ht="16.5" customHeight="1" thickBot="1">
      <c r="A84" s="735"/>
      <c r="B84" s="855"/>
      <c r="C84" s="1135" t="s">
        <v>485</v>
      </c>
      <c r="D84" s="1136"/>
      <c r="E84" s="1137"/>
      <c r="F84" s="856">
        <v>45.573999999999998</v>
      </c>
      <c r="G84" s="856">
        <v>0.97677700000000001</v>
      </c>
      <c r="H84" s="813">
        <v>-1.77519</v>
      </c>
      <c r="I84" s="814">
        <v>44.775587000000002</v>
      </c>
      <c r="J84" s="771">
        <v>38.566000000000003</v>
      </c>
      <c r="K84" s="772">
        <v>5.9609500000000004</v>
      </c>
      <c r="L84" s="773">
        <v>-2.3690000000000002</v>
      </c>
      <c r="M84" s="774">
        <v>42.15795</v>
      </c>
      <c r="O84" s="734"/>
    </row>
    <row r="85" spans="1:37" s="803" customFormat="1" ht="14.25" customHeight="1" thickBot="1">
      <c r="A85" s="775"/>
      <c r="B85" s="1126" t="s">
        <v>486</v>
      </c>
      <c r="C85" s="1127"/>
      <c r="D85" s="1127"/>
      <c r="E85" s="1127"/>
      <c r="F85" s="776">
        <v>1116.9349999999999</v>
      </c>
      <c r="G85" s="776">
        <v>293.06179850000001</v>
      </c>
      <c r="H85" s="728">
        <v>133.81761</v>
      </c>
      <c r="I85" s="729">
        <v>1543.8144085000001</v>
      </c>
      <c r="J85" s="730">
        <v>921.21699999999998</v>
      </c>
      <c r="K85" s="731">
        <v>307.11703</v>
      </c>
      <c r="L85" s="732">
        <v>162.226</v>
      </c>
      <c r="M85" s="733">
        <v>1390.5600300000001</v>
      </c>
      <c r="N85" s="802"/>
      <c r="O85" s="734"/>
      <c r="P85" s="802"/>
      <c r="Q85" s="802"/>
      <c r="R85" s="802"/>
      <c r="S85" s="802"/>
      <c r="T85" s="802"/>
      <c r="U85" s="802"/>
      <c r="V85" s="802"/>
      <c r="W85" s="802"/>
      <c r="X85" s="802"/>
      <c r="Y85" s="802"/>
      <c r="Z85" s="802"/>
      <c r="AA85" s="802"/>
      <c r="AB85" s="802"/>
      <c r="AC85" s="802"/>
      <c r="AD85" s="802"/>
      <c r="AE85" s="802"/>
      <c r="AF85" s="802"/>
      <c r="AG85" s="802"/>
      <c r="AH85" s="802"/>
      <c r="AI85" s="802"/>
      <c r="AJ85" s="802"/>
      <c r="AK85" s="802"/>
    </row>
    <row r="86" spans="1:37" ht="15.75" customHeight="1">
      <c r="A86" s="735"/>
      <c r="B86" s="778"/>
      <c r="C86" s="1128" t="s">
        <v>487</v>
      </c>
      <c r="D86" s="1129"/>
      <c r="E86" s="1130"/>
      <c r="F86" s="857">
        <v>44.722999999999999</v>
      </c>
      <c r="G86" s="857">
        <v>41.463585000000002</v>
      </c>
      <c r="H86" s="823">
        <v>15.18441</v>
      </c>
      <c r="I86" s="824">
        <v>101.37099499999999</v>
      </c>
      <c r="J86" s="740">
        <v>31.442</v>
      </c>
      <c r="K86" s="741">
        <v>14.066000000000001</v>
      </c>
      <c r="L86" s="742">
        <v>3.05</v>
      </c>
      <c r="M86" s="743">
        <v>48.558</v>
      </c>
      <c r="O86" s="734"/>
    </row>
    <row r="87" spans="1:37" ht="14.25" customHeight="1">
      <c r="A87" s="735"/>
      <c r="B87" s="782"/>
      <c r="C87" s="1112" t="s">
        <v>488</v>
      </c>
      <c r="D87" s="1112"/>
      <c r="E87" s="1112"/>
      <c r="F87" s="758">
        <v>4.4420000000000002</v>
      </c>
      <c r="G87" s="788">
        <v>7.6999999999999999E-2</v>
      </c>
      <c r="H87" s="759">
        <v>6.4059999999999997</v>
      </c>
      <c r="I87" s="760">
        <v>10.925000000000001</v>
      </c>
      <c r="J87" s="749">
        <v>5.1040000000000001</v>
      </c>
      <c r="K87" s="750">
        <v>0</v>
      </c>
      <c r="L87" s="751">
        <v>0</v>
      </c>
      <c r="M87" s="752">
        <v>5.1040000000000001</v>
      </c>
      <c r="O87" s="734"/>
    </row>
    <row r="88" spans="1:37" ht="12.75" customHeight="1">
      <c r="A88" s="735"/>
      <c r="B88" s="782"/>
      <c r="C88" s="1113" t="s">
        <v>489</v>
      </c>
      <c r="D88" s="1113"/>
      <c r="E88" s="1113"/>
      <c r="F88" s="746">
        <v>29.052</v>
      </c>
      <c r="G88" s="783">
        <v>15.435</v>
      </c>
      <c r="H88" s="747">
        <v>0.192</v>
      </c>
      <c r="I88" s="748">
        <v>44.679000000000002</v>
      </c>
      <c r="J88" s="749">
        <v>23.898</v>
      </c>
      <c r="K88" s="750">
        <v>16.427</v>
      </c>
      <c r="L88" s="751">
        <v>127.486</v>
      </c>
      <c r="M88" s="752">
        <v>167.81100000000001</v>
      </c>
      <c r="O88" s="734"/>
    </row>
    <row r="89" spans="1:37" ht="15" customHeight="1">
      <c r="A89" s="735"/>
      <c r="B89" s="782"/>
      <c r="C89" s="1112" t="s">
        <v>490</v>
      </c>
      <c r="D89" s="1112"/>
      <c r="E89" s="1112"/>
      <c r="F89" s="758">
        <v>716.11</v>
      </c>
      <c r="G89" s="788">
        <v>59.918491499999995</v>
      </c>
      <c r="H89" s="759">
        <v>39.694929999999999</v>
      </c>
      <c r="I89" s="760">
        <v>815.72342150000009</v>
      </c>
      <c r="J89" s="749">
        <v>477.471</v>
      </c>
      <c r="K89" s="750">
        <v>83.03501</v>
      </c>
      <c r="L89" s="751">
        <v>13.339</v>
      </c>
      <c r="M89" s="752">
        <v>573.84501</v>
      </c>
      <c r="O89" s="734"/>
    </row>
    <row r="90" spans="1:37" ht="15.75" customHeight="1">
      <c r="A90" s="735"/>
      <c r="B90" s="782"/>
      <c r="C90" s="1113" t="s">
        <v>491</v>
      </c>
      <c r="D90" s="1113"/>
      <c r="E90" s="1113"/>
      <c r="F90" s="746">
        <v>1.347</v>
      </c>
      <c r="G90" s="783">
        <v>0</v>
      </c>
      <c r="H90" s="747">
        <v>0</v>
      </c>
      <c r="I90" s="748">
        <v>1.347</v>
      </c>
      <c r="J90" s="749">
        <v>25.155000000000001</v>
      </c>
      <c r="K90" s="750">
        <v>2.887</v>
      </c>
      <c r="L90" s="751">
        <v>0</v>
      </c>
      <c r="M90" s="752">
        <v>28.042000000000002</v>
      </c>
      <c r="O90" s="734"/>
    </row>
    <row r="91" spans="1:37" ht="15.75" customHeight="1">
      <c r="A91" s="735"/>
      <c r="B91" s="782"/>
      <c r="C91" s="1113" t="s">
        <v>492</v>
      </c>
      <c r="D91" s="1113"/>
      <c r="E91" s="1113"/>
      <c r="F91" s="746">
        <v>161.43199999999999</v>
      </c>
      <c r="G91" s="783">
        <v>102.50542799999999</v>
      </c>
      <c r="H91" s="747">
        <v>66.671480000000017</v>
      </c>
      <c r="I91" s="748">
        <v>330.60890800000004</v>
      </c>
      <c r="J91" s="749">
        <v>235.60300000000001</v>
      </c>
      <c r="K91" s="750">
        <v>88.570459999999997</v>
      </c>
      <c r="L91" s="751">
        <v>16.251000000000001</v>
      </c>
      <c r="M91" s="752">
        <v>340.42445999999995</v>
      </c>
      <c r="O91" s="734"/>
    </row>
    <row r="92" spans="1:37" ht="13.5" customHeight="1">
      <c r="A92" s="777"/>
      <c r="B92" s="782"/>
      <c r="C92" s="1131" t="s">
        <v>493</v>
      </c>
      <c r="D92" s="1132"/>
      <c r="E92" s="1133"/>
      <c r="F92" s="758">
        <v>87.016999999999996</v>
      </c>
      <c r="G92" s="758">
        <v>64.44</v>
      </c>
      <c r="H92" s="759">
        <v>4.5527899999999999</v>
      </c>
      <c r="I92" s="760">
        <v>156.00979000000001</v>
      </c>
      <c r="J92" s="749">
        <v>114.839</v>
      </c>
      <c r="K92" s="750">
        <v>65.216499999999996</v>
      </c>
      <c r="L92" s="751">
        <v>1.99</v>
      </c>
      <c r="M92" s="752">
        <v>182.0455</v>
      </c>
      <c r="O92" s="734"/>
    </row>
    <row r="93" spans="1:37" ht="15" customHeight="1" thickBot="1">
      <c r="A93" s="777"/>
      <c r="B93" s="855"/>
      <c r="C93" s="1114" t="s">
        <v>494</v>
      </c>
      <c r="D93" s="1114"/>
      <c r="E93" s="1114"/>
      <c r="F93" s="858">
        <v>72.811999999999998</v>
      </c>
      <c r="G93" s="858">
        <v>9.2222939999999998</v>
      </c>
      <c r="H93" s="859">
        <v>1.1160000000000001</v>
      </c>
      <c r="I93" s="860">
        <v>83.150293999999988</v>
      </c>
      <c r="J93" s="771">
        <v>7.7050000000000001</v>
      </c>
      <c r="K93" s="772">
        <v>36.915059999999997</v>
      </c>
      <c r="L93" s="773">
        <v>0.11</v>
      </c>
      <c r="M93" s="774">
        <v>44.730059999999995</v>
      </c>
      <c r="O93" s="734"/>
    </row>
    <row r="94" spans="1:37" s="803" customFormat="1" ht="16.5" customHeight="1" thickBot="1">
      <c r="A94" s="801"/>
      <c r="B94" s="1134" t="s">
        <v>495</v>
      </c>
      <c r="C94" s="1118"/>
      <c r="D94" s="1118"/>
      <c r="E94" s="1118"/>
      <c r="F94" s="829">
        <v>-2803.0810000000001</v>
      </c>
      <c r="G94" s="854">
        <v>-1322.496592</v>
      </c>
      <c r="H94" s="830">
        <v>-128.70001999999999</v>
      </c>
      <c r="I94" s="831">
        <v>-4254.2776119999999</v>
      </c>
      <c r="J94" s="730">
        <v>-1970.5619999999999</v>
      </c>
      <c r="K94" s="731">
        <v>-928.84951000000001</v>
      </c>
      <c r="L94" s="861">
        <v>43.473999999999997</v>
      </c>
      <c r="M94" s="733">
        <v>-2855.9375099999997</v>
      </c>
      <c r="N94" s="802"/>
      <c r="O94" s="734"/>
      <c r="P94" s="802"/>
      <c r="Q94" s="802"/>
      <c r="R94" s="802"/>
      <c r="S94" s="802"/>
      <c r="T94" s="802"/>
      <c r="U94" s="802"/>
      <c r="V94" s="802"/>
      <c r="W94" s="802"/>
      <c r="X94" s="802"/>
      <c r="Y94" s="802"/>
      <c r="Z94" s="802"/>
      <c r="AA94" s="802"/>
      <c r="AB94" s="802"/>
      <c r="AC94" s="802"/>
      <c r="AD94" s="802"/>
      <c r="AE94" s="802"/>
      <c r="AF94" s="802"/>
      <c r="AG94" s="802"/>
      <c r="AH94" s="802"/>
      <c r="AI94" s="802"/>
      <c r="AJ94" s="802"/>
      <c r="AK94" s="802"/>
    </row>
    <row r="95" spans="1:37" ht="15" customHeight="1">
      <c r="A95" s="777"/>
      <c r="B95" s="778"/>
      <c r="C95" s="1125" t="s">
        <v>496</v>
      </c>
      <c r="D95" s="1125"/>
      <c r="E95" s="1125"/>
      <c r="F95" s="857">
        <v>-6411.5619999999999</v>
      </c>
      <c r="G95" s="857">
        <v>-2558.9435920000001</v>
      </c>
      <c r="H95" s="823">
        <v>-575.72490999999991</v>
      </c>
      <c r="I95" s="824">
        <v>-9546.2305020000003</v>
      </c>
      <c r="J95" s="740">
        <v>-6560.7129999999997</v>
      </c>
      <c r="K95" s="741">
        <v>-2409.3111899999999</v>
      </c>
      <c r="L95" s="740">
        <v>-381.505</v>
      </c>
      <c r="M95" s="743">
        <v>-9351.5291899999993</v>
      </c>
      <c r="O95" s="734"/>
    </row>
    <row r="96" spans="1:37" ht="16.5" customHeight="1">
      <c r="A96" s="781"/>
      <c r="B96" s="782"/>
      <c r="C96" s="745"/>
      <c r="D96" s="1115" t="s">
        <v>497</v>
      </c>
      <c r="E96" s="1115"/>
      <c r="F96" s="758">
        <v>-5416.9690000000001</v>
      </c>
      <c r="G96" s="788">
        <v>-2397.1482120000005</v>
      </c>
      <c r="H96" s="759">
        <v>-563.53890999999987</v>
      </c>
      <c r="I96" s="760">
        <v>-8377.6561220000003</v>
      </c>
      <c r="J96" s="749">
        <v>-6322.3230000000003</v>
      </c>
      <c r="K96" s="750">
        <v>-2330.3060399999999</v>
      </c>
      <c r="L96" s="862">
        <v>-381.505</v>
      </c>
      <c r="M96" s="752">
        <v>-9034.134039999999</v>
      </c>
      <c r="O96" s="734"/>
    </row>
    <row r="97" spans="1:37" ht="14.25" customHeight="1">
      <c r="A97" s="781"/>
      <c r="B97" s="782"/>
      <c r="C97" s="745"/>
      <c r="D97" s="1115" t="s">
        <v>498</v>
      </c>
      <c r="E97" s="1115"/>
      <c r="F97" s="758">
        <v>-994.59299999999996</v>
      </c>
      <c r="G97" s="788">
        <v>-161.79537999999999</v>
      </c>
      <c r="H97" s="759">
        <v>-12.186</v>
      </c>
      <c r="I97" s="760">
        <v>-1168.5743799999998</v>
      </c>
      <c r="J97" s="749">
        <v>-238.39</v>
      </c>
      <c r="K97" s="750">
        <v>-79.00515</v>
      </c>
      <c r="L97" s="862">
        <v>0</v>
      </c>
      <c r="M97" s="752">
        <v>-317.39515</v>
      </c>
      <c r="O97" s="734"/>
    </row>
    <row r="98" spans="1:37" ht="16.5" customHeight="1">
      <c r="A98" s="863"/>
      <c r="B98" s="782"/>
      <c r="C98" s="1112" t="s">
        <v>499</v>
      </c>
      <c r="D98" s="1112"/>
      <c r="E98" s="1112"/>
      <c r="F98" s="758">
        <v>3608.4810000000002</v>
      </c>
      <c r="G98" s="788">
        <v>1236.4469999999999</v>
      </c>
      <c r="H98" s="759">
        <v>447.02489000000003</v>
      </c>
      <c r="I98" s="760">
        <v>5291.9528899999996</v>
      </c>
      <c r="J98" s="749">
        <v>4590.1509999999998</v>
      </c>
      <c r="K98" s="750">
        <v>1480.4616799999999</v>
      </c>
      <c r="L98" s="749">
        <v>424.97899999999998</v>
      </c>
      <c r="M98" s="752">
        <v>6495.5916799999995</v>
      </c>
      <c r="O98" s="734"/>
    </row>
    <row r="99" spans="1:37" ht="15.75" customHeight="1">
      <c r="A99" s="781"/>
      <c r="B99" s="782"/>
      <c r="C99" s="745"/>
      <c r="D99" s="1115" t="s">
        <v>500</v>
      </c>
      <c r="E99" s="1115"/>
      <c r="F99" s="758">
        <v>3481.2730000000001</v>
      </c>
      <c r="G99" s="788">
        <v>1056.915</v>
      </c>
      <c r="H99" s="759">
        <v>438.43288999999999</v>
      </c>
      <c r="I99" s="760">
        <v>4976.6208899999992</v>
      </c>
      <c r="J99" s="749">
        <v>3826.9409999999998</v>
      </c>
      <c r="K99" s="750">
        <v>1399.9168599999998</v>
      </c>
      <c r="L99" s="751">
        <v>421.38499999999999</v>
      </c>
      <c r="M99" s="752">
        <v>5648.2428599999994</v>
      </c>
      <c r="O99" s="734"/>
    </row>
    <row r="100" spans="1:37" ht="17.25" customHeight="1" thickBot="1">
      <c r="A100" s="781"/>
      <c r="B100" s="782"/>
      <c r="C100" s="745"/>
      <c r="D100" s="1115" t="s">
        <v>501</v>
      </c>
      <c r="E100" s="1115"/>
      <c r="F100" s="758">
        <v>127.208</v>
      </c>
      <c r="G100" s="788">
        <v>179.53200000000001</v>
      </c>
      <c r="H100" s="759">
        <v>8.5920000000000005</v>
      </c>
      <c r="I100" s="760">
        <v>315.33199999999999</v>
      </c>
      <c r="J100" s="749">
        <v>763.21</v>
      </c>
      <c r="K100" s="750">
        <v>80.544820000000001</v>
      </c>
      <c r="L100" s="751">
        <v>3.5939999999999999</v>
      </c>
      <c r="M100" s="752">
        <v>847.34882000000005</v>
      </c>
      <c r="O100" s="734"/>
    </row>
    <row r="101" spans="1:37" ht="27.75" hidden="1" customHeight="1">
      <c r="A101" s="781"/>
      <c r="B101" s="855"/>
      <c r="C101" s="1116" t="s">
        <v>502</v>
      </c>
      <c r="D101" s="1116"/>
      <c r="E101" s="1116"/>
      <c r="F101" s="864"/>
      <c r="G101" s="864"/>
      <c r="H101" s="865"/>
      <c r="I101" s="866"/>
      <c r="J101" s="850">
        <v>0</v>
      </c>
      <c r="K101" s="851">
        <v>0</v>
      </c>
      <c r="L101" s="852">
        <v>0</v>
      </c>
      <c r="M101" s="853">
        <v>0</v>
      </c>
      <c r="O101" s="734"/>
    </row>
    <row r="102" spans="1:37" s="803" customFormat="1" ht="15.75" customHeight="1" thickBot="1">
      <c r="A102" s="775"/>
      <c r="B102" s="1117" t="s">
        <v>503</v>
      </c>
      <c r="C102" s="1118"/>
      <c r="D102" s="1118"/>
      <c r="E102" s="1118"/>
      <c r="F102" s="829">
        <v>-93.658000000000001</v>
      </c>
      <c r="G102" s="854">
        <v>-59.744999999999997</v>
      </c>
      <c r="H102" s="830">
        <v>-0.42599999999999999</v>
      </c>
      <c r="I102" s="831">
        <v>-153.82900000000001</v>
      </c>
      <c r="J102" s="730">
        <v>-95.745999999999995</v>
      </c>
      <c r="K102" s="731">
        <v>-92.528000000000006</v>
      </c>
      <c r="L102" s="732">
        <v>-0.996</v>
      </c>
      <c r="M102" s="733">
        <v>-189.27</v>
      </c>
      <c r="N102" s="802"/>
      <c r="O102" s="734"/>
      <c r="P102" s="802"/>
      <c r="Q102" s="802"/>
      <c r="R102" s="802"/>
      <c r="S102" s="802"/>
      <c r="T102" s="802"/>
      <c r="U102" s="802"/>
      <c r="V102" s="802"/>
      <c r="W102" s="802"/>
      <c r="X102" s="802"/>
      <c r="Y102" s="802"/>
      <c r="Z102" s="802"/>
      <c r="AA102" s="802"/>
      <c r="AB102" s="802"/>
      <c r="AC102" s="802"/>
      <c r="AD102" s="802"/>
      <c r="AE102" s="802"/>
      <c r="AF102" s="802"/>
      <c r="AG102" s="802"/>
      <c r="AH102" s="802"/>
      <c r="AI102" s="802"/>
      <c r="AJ102" s="802"/>
      <c r="AK102" s="802"/>
    </row>
    <row r="103" spans="1:37" ht="16.5" customHeight="1" thickBot="1">
      <c r="A103" s="735"/>
      <c r="B103" s="867"/>
      <c r="C103" s="1119" t="s">
        <v>504</v>
      </c>
      <c r="D103" s="1119"/>
      <c r="E103" s="1119"/>
      <c r="F103" s="822">
        <v>-93.658000000000001</v>
      </c>
      <c r="G103" s="822">
        <v>-59.744999999999997</v>
      </c>
      <c r="H103" s="823">
        <v>-0.42599999999999999</v>
      </c>
      <c r="I103" s="824">
        <v>-153.82900000000001</v>
      </c>
      <c r="J103" s="740">
        <v>-95.745999999999995</v>
      </c>
      <c r="K103" s="741">
        <v>-92.528000000000006</v>
      </c>
      <c r="L103" s="742">
        <v>-0.996</v>
      </c>
      <c r="M103" s="743">
        <v>-189.27</v>
      </c>
      <c r="O103" s="734"/>
    </row>
    <row r="104" spans="1:37" ht="12.75" hidden="1" customHeight="1">
      <c r="A104" s="735"/>
      <c r="B104" s="868"/>
      <c r="C104" s="1120" t="s">
        <v>505</v>
      </c>
      <c r="D104" s="1120"/>
      <c r="E104" s="1121"/>
      <c r="F104" s="847"/>
      <c r="G104" s="847"/>
      <c r="H104" s="848"/>
      <c r="I104" s="849"/>
      <c r="J104" s="850">
        <v>0</v>
      </c>
      <c r="K104" s="851">
        <v>0</v>
      </c>
      <c r="L104" s="852">
        <v>0</v>
      </c>
      <c r="M104" s="853">
        <v>0</v>
      </c>
      <c r="O104" s="734"/>
    </row>
    <row r="105" spans="1:37" s="803" customFormat="1" ht="15.75" customHeight="1" thickBot="1">
      <c r="A105" s="775"/>
      <c r="B105" s="1105" t="s">
        <v>506</v>
      </c>
      <c r="C105" s="1106"/>
      <c r="D105" s="1106"/>
      <c r="E105" s="1106"/>
      <c r="F105" s="776">
        <v>-2244.5320000000002</v>
      </c>
      <c r="G105" s="776">
        <v>-1465.0981629999999</v>
      </c>
      <c r="H105" s="728">
        <v>-354.84109999999998</v>
      </c>
      <c r="I105" s="729">
        <v>-4064.4712629999999</v>
      </c>
      <c r="J105" s="730">
        <v>-2271.366</v>
      </c>
      <c r="K105" s="731">
        <v>-1528.29781</v>
      </c>
      <c r="L105" s="732">
        <v>-338.97500000000002</v>
      </c>
      <c r="M105" s="733">
        <v>-4138.6388100000004</v>
      </c>
      <c r="N105" s="802"/>
      <c r="O105" s="734"/>
      <c r="P105" s="802"/>
      <c r="Q105" s="802"/>
      <c r="R105" s="802"/>
      <c r="S105" s="802"/>
      <c r="T105" s="802"/>
      <c r="U105" s="802"/>
      <c r="V105" s="802"/>
      <c r="W105" s="802"/>
      <c r="X105" s="802"/>
      <c r="Y105" s="802"/>
      <c r="Z105" s="802"/>
      <c r="AA105" s="802"/>
      <c r="AB105" s="802"/>
      <c r="AC105" s="802"/>
      <c r="AD105" s="802"/>
      <c r="AE105" s="802"/>
      <c r="AF105" s="802"/>
      <c r="AG105" s="802"/>
      <c r="AH105" s="802"/>
      <c r="AI105" s="802"/>
      <c r="AJ105" s="802"/>
      <c r="AK105" s="802"/>
    </row>
    <row r="106" spans="1:37" s="803" customFormat="1" ht="14.25" customHeight="1" thickBot="1">
      <c r="A106" s="775"/>
      <c r="B106" s="869" t="s">
        <v>507</v>
      </c>
      <c r="C106" s="870" t="s">
        <v>508</v>
      </c>
      <c r="D106" s="871"/>
      <c r="E106" s="872"/>
      <c r="F106" s="776">
        <v>-558.76700000000005</v>
      </c>
      <c r="G106" s="776">
        <v>-410.177504</v>
      </c>
      <c r="H106" s="728">
        <v>-84.136889999999994</v>
      </c>
      <c r="I106" s="729">
        <v>-1053.0813939999998</v>
      </c>
      <c r="J106" s="730">
        <v>-592.61300000000006</v>
      </c>
      <c r="K106" s="731">
        <v>-453.15379999999999</v>
      </c>
      <c r="L106" s="732">
        <v>-104.235</v>
      </c>
      <c r="M106" s="733">
        <v>-1150.0018</v>
      </c>
      <c r="N106" s="802"/>
      <c r="O106" s="734"/>
      <c r="P106" s="802"/>
      <c r="Q106" s="802"/>
      <c r="R106" s="802"/>
      <c r="S106" s="802"/>
      <c r="T106" s="802"/>
      <c r="U106" s="802"/>
      <c r="V106" s="802"/>
      <c r="W106" s="802"/>
      <c r="X106" s="802"/>
      <c r="Y106" s="802"/>
      <c r="Z106" s="802"/>
      <c r="AA106" s="802"/>
      <c r="AB106" s="802"/>
      <c r="AC106" s="802"/>
      <c r="AD106" s="802"/>
      <c r="AE106" s="802"/>
      <c r="AF106" s="802"/>
      <c r="AG106" s="802"/>
      <c r="AH106" s="802"/>
      <c r="AI106" s="802"/>
      <c r="AJ106" s="802"/>
      <c r="AK106" s="802"/>
    </row>
    <row r="107" spans="1:37" s="803" customFormat="1" ht="15.75" customHeight="1" thickBot="1">
      <c r="A107" s="775"/>
      <c r="B107" s="1122" t="s">
        <v>509</v>
      </c>
      <c r="C107" s="1123"/>
      <c r="D107" s="1124"/>
      <c r="E107" s="1124"/>
      <c r="F107" s="873">
        <v>-2958.125</v>
      </c>
      <c r="G107" s="873">
        <v>-1781.6378300000001</v>
      </c>
      <c r="H107" s="816">
        <v>-421.11493000000002</v>
      </c>
      <c r="I107" s="817">
        <v>-5160.8777599999994</v>
      </c>
      <c r="J107" s="730">
        <v>-3008.64</v>
      </c>
      <c r="K107" s="731">
        <v>-1936.95144</v>
      </c>
      <c r="L107" s="874">
        <v>-347.90100000000001</v>
      </c>
      <c r="M107" s="733">
        <v>-5293.4924399999991</v>
      </c>
      <c r="N107" s="802"/>
      <c r="O107" s="734"/>
      <c r="P107" s="802"/>
      <c r="Q107" s="802"/>
      <c r="R107" s="802"/>
      <c r="S107" s="802"/>
      <c r="T107" s="802"/>
      <c r="U107" s="802"/>
      <c r="V107" s="802"/>
      <c r="W107" s="802"/>
      <c r="X107" s="802"/>
      <c r="Y107" s="802"/>
      <c r="Z107" s="802"/>
      <c r="AA107" s="802"/>
      <c r="AB107" s="802"/>
      <c r="AC107" s="802"/>
      <c r="AD107" s="802"/>
      <c r="AE107" s="802"/>
      <c r="AF107" s="802"/>
      <c r="AG107" s="802"/>
      <c r="AH107" s="802"/>
      <c r="AI107" s="802"/>
      <c r="AJ107" s="802"/>
      <c r="AK107" s="802"/>
    </row>
    <row r="108" spans="1:37">
      <c r="A108" s="735"/>
      <c r="B108" s="736"/>
      <c r="C108" s="1125" t="s">
        <v>510</v>
      </c>
      <c r="D108" s="1125"/>
      <c r="E108" s="1125"/>
      <c r="F108" s="737">
        <v>-1671.356</v>
      </c>
      <c r="G108" s="779">
        <v>-1400.2582579999998</v>
      </c>
      <c r="H108" s="738">
        <v>-317.38299000000001</v>
      </c>
      <c r="I108" s="739">
        <v>-3388.9972479999997</v>
      </c>
      <c r="J108" s="740">
        <v>-1730.278</v>
      </c>
      <c r="K108" s="741">
        <v>-1525.5811400000002</v>
      </c>
      <c r="L108" s="742">
        <v>-301.93700000000001</v>
      </c>
      <c r="M108" s="743">
        <v>-3557.7961399999999</v>
      </c>
      <c r="O108" s="734"/>
    </row>
    <row r="109" spans="1:37">
      <c r="A109" s="735"/>
      <c r="B109" s="736"/>
      <c r="C109" s="1113" t="s">
        <v>511</v>
      </c>
      <c r="D109" s="1113"/>
      <c r="E109" s="1113"/>
      <c r="F109" s="746">
        <v>-610.36800000000005</v>
      </c>
      <c r="G109" s="783">
        <v>-182.28356099999999</v>
      </c>
      <c r="H109" s="747">
        <v>-16.62528</v>
      </c>
      <c r="I109" s="748">
        <v>-809.27684099999999</v>
      </c>
      <c r="J109" s="749">
        <v>-733.41399999999999</v>
      </c>
      <c r="K109" s="750">
        <v>-209.82307</v>
      </c>
      <c r="L109" s="751">
        <v>-19.518999999999998</v>
      </c>
      <c r="M109" s="752">
        <v>-962.75607000000002</v>
      </c>
      <c r="O109" s="734"/>
    </row>
    <row r="110" spans="1:37" ht="12.75" hidden="1" customHeight="1">
      <c r="A110" s="735"/>
      <c r="B110" s="736"/>
      <c r="C110" s="1108" t="s">
        <v>512</v>
      </c>
      <c r="D110" s="1108"/>
      <c r="E110" s="1108"/>
      <c r="F110" s="838">
        <v>0</v>
      </c>
      <c r="G110" s="839">
        <v>0</v>
      </c>
      <c r="H110" s="754">
        <v>0</v>
      </c>
      <c r="I110" s="755">
        <v>0</v>
      </c>
      <c r="J110" s="749">
        <v>0</v>
      </c>
      <c r="K110" s="750">
        <v>0</v>
      </c>
      <c r="L110" s="751">
        <v>0</v>
      </c>
      <c r="M110" s="752">
        <v>0</v>
      </c>
      <c r="N110" s="717" t="s">
        <v>512</v>
      </c>
      <c r="O110" s="734"/>
    </row>
    <row r="111" spans="1:37" ht="28.5" hidden="1" customHeight="1">
      <c r="A111" s="735"/>
      <c r="B111" s="736"/>
      <c r="C111" s="1109" t="s">
        <v>513</v>
      </c>
      <c r="D111" s="1110"/>
      <c r="E111" s="1111"/>
      <c r="F111" s="844">
        <v>0</v>
      </c>
      <c r="G111" s="844">
        <v>-1E-3</v>
      </c>
      <c r="H111" s="842">
        <v>-0.45200000000000001</v>
      </c>
      <c r="I111" s="843">
        <v>-0.45300000000000001</v>
      </c>
      <c r="J111" s="749">
        <v>-0.22600000000000001</v>
      </c>
      <c r="K111" s="750">
        <v>0</v>
      </c>
      <c r="L111" s="751">
        <v>0</v>
      </c>
      <c r="M111" s="752">
        <v>-0.22600000000000001</v>
      </c>
      <c r="O111" s="734"/>
    </row>
    <row r="112" spans="1:37" ht="12.75" customHeight="1">
      <c r="A112" s="735"/>
      <c r="B112" s="736"/>
      <c r="C112" s="1112" t="s">
        <v>514</v>
      </c>
      <c r="D112" s="1112"/>
      <c r="E112" s="1112"/>
      <c r="F112" s="758">
        <v>-455.39299999999997</v>
      </c>
      <c r="G112" s="788">
        <v>-63.076320000000003</v>
      </c>
      <c r="H112" s="759">
        <v>-32.747930000000004</v>
      </c>
      <c r="I112" s="760">
        <v>-551.21725000000004</v>
      </c>
      <c r="J112" s="749">
        <v>-359.10599999999999</v>
      </c>
      <c r="K112" s="750">
        <v>-46.130309999999994</v>
      </c>
      <c r="L112" s="751">
        <v>-13.352</v>
      </c>
      <c r="M112" s="752">
        <v>-418.58830999999998</v>
      </c>
      <c r="O112" s="734"/>
    </row>
    <row r="113" spans="1:37">
      <c r="A113" s="735"/>
      <c r="B113" s="736"/>
      <c r="C113" s="1113" t="s">
        <v>515</v>
      </c>
      <c r="D113" s="1113"/>
      <c r="E113" s="1113"/>
      <c r="F113" s="746">
        <v>-41.720999999999997</v>
      </c>
      <c r="G113" s="783">
        <v>-15.324</v>
      </c>
      <c r="H113" s="747">
        <v>0</v>
      </c>
      <c r="I113" s="748">
        <v>-57.045000000000002</v>
      </c>
      <c r="J113" s="749">
        <v>-60.412999999999997</v>
      </c>
      <c r="K113" s="750">
        <v>-26.705549999999999</v>
      </c>
      <c r="L113" s="751">
        <v>0</v>
      </c>
      <c r="M113" s="752">
        <v>-87.118549999999999</v>
      </c>
      <c r="O113" s="734"/>
    </row>
    <row r="114" spans="1:37">
      <c r="A114" s="735"/>
      <c r="B114" s="736"/>
      <c r="C114" s="1113" t="s">
        <v>516</v>
      </c>
      <c r="D114" s="1113"/>
      <c r="E114" s="1113"/>
      <c r="F114" s="746">
        <v>-165.11500000000001</v>
      </c>
      <c r="G114" s="783">
        <v>-116.412159</v>
      </c>
      <c r="H114" s="747">
        <v>-53.324709999999996</v>
      </c>
      <c r="I114" s="748">
        <v>-334.85186900000002</v>
      </c>
      <c r="J114" s="749">
        <v>-119.131</v>
      </c>
      <c r="K114" s="750">
        <v>-126.28048999999999</v>
      </c>
      <c r="L114" s="751">
        <v>-12.512</v>
      </c>
      <c r="M114" s="752">
        <v>-257.92349000000002</v>
      </c>
      <c r="O114" s="734"/>
    </row>
    <row r="115" spans="1:37" ht="15.75" customHeight="1" thickBot="1">
      <c r="A115" s="735"/>
      <c r="B115" s="868"/>
      <c r="C115" s="1114" t="s">
        <v>517</v>
      </c>
      <c r="D115" s="1114"/>
      <c r="E115" s="1114"/>
      <c r="F115" s="875">
        <v>-14.172000000000001</v>
      </c>
      <c r="G115" s="876">
        <v>-4.2825319999999998</v>
      </c>
      <c r="H115" s="877">
        <v>-0.58201999999999998</v>
      </c>
      <c r="I115" s="860">
        <v>-19.036552</v>
      </c>
      <c r="J115" s="771">
        <v>-6.0720000000000001</v>
      </c>
      <c r="K115" s="772">
        <v>-2.4308800000000002</v>
      </c>
      <c r="L115" s="773">
        <v>-0.58099999999999996</v>
      </c>
      <c r="M115" s="774">
        <v>-9.0838800000000006</v>
      </c>
      <c r="O115" s="734"/>
    </row>
    <row r="116" spans="1:37" s="803" customFormat="1" ht="17.25" customHeight="1" thickBot="1">
      <c r="A116" s="775"/>
      <c r="B116" s="1105" t="s">
        <v>518</v>
      </c>
      <c r="C116" s="1106"/>
      <c r="D116" s="1106"/>
      <c r="E116" s="1106"/>
      <c r="F116" s="878">
        <v>2218.96</v>
      </c>
      <c r="G116" s="878">
        <v>-332.43112706999995</v>
      </c>
      <c r="H116" s="809">
        <v>-161.13653999999997</v>
      </c>
      <c r="I116" s="810">
        <v>1725.3923329300001</v>
      </c>
      <c r="J116" s="818">
        <v>2701.8820000000001</v>
      </c>
      <c r="K116" s="819">
        <v>-337.09409999999986</v>
      </c>
      <c r="L116" s="820">
        <v>-24.5</v>
      </c>
      <c r="M116" s="821">
        <v>2340.2879000000003</v>
      </c>
      <c r="N116" s="802"/>
      <c r="O116" s="734"/>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2"/>
      <c r="AK116" s="802"/>
    </row>
    <row r="117" spans="1:37" ht="15" customHeight="1" thickBot="1">
      <c r="A117" s="879"/>
      <c r="B117" s="1105" t="s">
        <v>519</v>
      </c>
      <c r="C117" s="1106"/>
      <c r="D117" s="1106"/>
      <c r="E117" s="1106"/>
      <c r="F117" s="880">
        <v>-24.219000000000001</v>
      </c>
      <c r="G117" s="880">
        <v>-22.411000000000001</v>
      </c>
      <c r="H117" s="881">
        <v>-3.1023200000000002</v>
      </c>
      <c r="I117" s="882">
        <v>-49.732320000000001</v>
      </c>
      <c r="J117" s="730">
        <v>-13.561999999999999</v>
      </c>
      <c r="K117" s="731">
        <v>-16.951000000000001</v>
      </c>
      <c r="L117" s="730">
        <v>-2.8490000000000002</v>
      </c>
      <c r="M117" s="733">
        <v>-33.362000000000002</v>
      </c>
      <c r="O117" s="734"/>
    </row>
    <row r="118" spans="1:37" s="717" customFormat="1" ht="15" customHeight="1" thickBot="1">
      <c r="A118" s="883"/>
      <c r="B118" s="1107" t="s">
        <v>520</v>
      </c>
      <c r="C118" s="1107"/>
      <c r="D118" s="1107"/>
      <c r="E118" s="1107"/>
      <c r="F118" s="878">
        <v>2194.741</v>
      </c>
      <c r="G118" s="878">
        <v>-354.84212706999995</v>
      </c>
      <c r="H118" s="809">
        <v>-164.23885999999999</v>
      </c>
      <c r="I118" s="810">
        <v>1675.6600129300002</v>
      </c>
      <c r="J118" s="818">
        <v>2688.32</v>
      </c>
      <c r="K118" s="819">
        <v>-354.04509999999988</v>
      </c>
      <c r="L118" s="884">
        <v>-27.349</v>
      </c>
      <c r="M118" s="821">
        <v>2306.9259000000002</v>
      </c>
      <c r="O118" s="734"/>
    </row>
    <row r="120" spans="1:37" s="717" customFormat="1" ht="14.25">
      <c r="A120" s="885" t="s">
        <v>521</v>
      </c>
      <c r="B120" s="716"/>
      <c r="C120" s="716"/>
      <c r="D120" s="716"/>
      <c r="E120" s="716"/>
      <c r="F120" s="716"/>
      <c r="G120" s="716"/>
      <c r="H120" s="716"/>
      <c r="I120" s="716"/>
    </row>
    <row r="129" spans="5:8">
      <c r="E129" s="717"/>
    </row>
    <row r="136" spans="5:8">
      <c r="E136" s="717"/>
    </row>
    <row r="142" spans="5:8">
      <c r="H142" s="717"/>
    </row>
  </sheetData>
  <mergeCells count="99">
    <mergeCell ref="L1:M1"/>
    <mergeCell ref="B3:M3"/>
    <mergeCell ref="L5:M5"/>
    <mergeCell ref="B6:E7"/>
    <mergeCell ref="F6:I6"/>
    <mergeCell ref="J6:M6"/>
    <mergeCell ref="C27:E27"/>
    <mergeCell ref="B8:E8"/>
    <mergeCell ref="C9:E9"/>
    <mergeCell ref="D10:E10"/>
    <mergeCell ref="D11:E11"/>
    <mergeCell ref="C12:E12"/>
    <mergeCell ref="C16:E16"/>
    <mergeCell ref="C17:E17"/>
    <mergeCell ref="D23:E23"/>
    <mergeCell ref="C24:E24"/>
    <mergeCell ref="D25:E25"/>
    <mergeCell ref="D26:E26"/>
    <mergeCell ref="D40:E40"/>
    <mergeCell ref="D28:E28"/>
    <mergeCell ref="D29:E29"/>
    <mergeCell ref="D30:E30"/>
    <mergeCell ref="D31:E31"/>
    <mergeCell ref="D32:E32"/>
    <mergeCell ref="C33:E33"/>
    <mergeCell ref="B34:E34"/>
    <mergeCell ref="C35:E35"/>
    <mergeCell ref="D36:E36"/>
    <mergeCell ref="D37:E37"/>
    <mergeCell ref="C38:E38"/>
    <mergeCell ref="B59:E59"/>
    <mergeCell ref="D41:E41"/>
    <mergeCell ref="C42:E42"/>
    <mergeCell ref="C43:E43"/>
    <mergeCell ref="D49:E49"/>
    <mergeCell ref="C50:E50"/>
    <mergeCell ref="D51:E51"/>
    <mergeCell ref="C53:E53"/>
    <mergeCell ref="D54:E54"/>
    <mergeCell ref="D55:E55"/>
    <mergeCell ref="D56:E56"/>
    <mergeCell ref="D57:E57"/>
    <mergeCell ref="B72:E72"/>
    <mergeCell ref="C61:E61"/>
    <mergeCell ref="C62:E62"/>
    <mergeCell ref="B63:E63"/>
    <mergeCell ref="C64:E64"/>
    <mergeCell ref="D65:E65"/>
    <mergeCell ref="D66:E66"/>
    <mergeCell ref="C67:E67"/>
    <mergeCell ref="D68:E68"/>
    <mergeCell ref="D69:E69"/>
    <mergeCell ref="C70:E70"/>
    <mergeCell ref="C71:E71"/>
    <mergeCell ref="C84:E84"/>
    <mergeCell ref="C73:E73"/>
    <mergeCell ref="D74:E74"/>
    <mergeCell ref="D75:E75"/>
    <mergeCell ref="C76:E76"/>
    <mergeCell ref="D77:E77"/>
    <mergeCell ref="D78:E78"/>
    <mergeCell ref="D79:E79"/>
    <mergeCell ref="C80:E80"/>
    <mergeCell ref="B81:E81"/>
    <mergeCell ref="C82:E82"/>
    <mergeCell ref="C83:E83"/>
    <mergeCell ref="D96:E96"/>
    <mergeCell ref="B85:E85"/>
    <mergeCell ref="C86:E86"/>
    <mergeCell ref="C87:E87"/>
    <mergeCell ref="C88:E88"/>
    <mergeCell ref="C89:E89"/>
    <mergeCell ref="C90:E90"/>
    <mergeCell ref="C91:E91"/>
    <mergeCell ref="C92:E92"/>
    <mergeCell ref="C93:E93"/>
    <mergeCell ref="B94:E94"/>
    <mergeCell ref="C95:E95"/>
    <mergeCell ref="C109:E109"/>
    <mergeCell ref="D97:E97"/>
    <mergeCell ref="C98:E98"/>
    <mergeCell ref="D99:E99"/>
    <mergeCell ref="D100:E100"/>
    <mergeCell ref="C101:E101"/>
    <mergeCell ref="B102:E102"/>
    <mergeCell ref="C103:E103"/>
    <mergeCell ref="C104:E104"/>
    <mergeCell ref="B105:E105"/>
    <mergeCell ref="B107:E107"/>
    <mergeCell ref="C108:E108"/>
    <mergeCell ref="B116:E116"/>
    <mergeCell ref="B117:E117"/>
    <mergeCell ref="B118:E118"/>
    <mergeCell ref="C110:E110"/>
    <mergeCell ref="C111:E111"/>
    <mergeCell ref="C112:E112"/>
    <mergeCell ref="C113:E113"/>
    <mergeCell ref="C114:E114"/>
    <mergeCell ref="C115:E115"/>
  </mergeCells>
  <pageMargins left="0.17" right="0.17" top="0.37" bottom="0.2" header="0.31496062992126" footer="0.17"/>
  <pageSetup paperSize="9" scale="60" orientation="portrait" verticalDpi="0" r:id="rId1"/>
</worksheet>
</file>

<file path=xl/worksheets/sheet5.xml><?xml version="1.0" encoding="utf-8"?>
<worksheet xmlns="http://schemas.openxmlformats.org/spreadsheetml/2006/main" xmlns:r="http://schemas.openxmlformats.org/officeDocument/2006/relationships">
  <sheetPr>
    <pageSetUpPr fitToPage="1"/>
  </sheetPr>
  <dimension ref="B1:L45"/>
  <sheetViews>
    <sheetView showGridLines="0" zoomScale="80" zoomScaleNormal="80" workbookViewId="0">
      <selection activeCell="J4" sqref="J4"/>
    </sheetView>
  </sheetViews>
  <sheetFormatPr defaultRowHeight="14.25"/>
  <cols>
    <col min="1" max="1" width="9.140625" style="1048"/>
    <col min="2" max="2" width="11.28515625" style="1048" bestFit="1" customWidth="1"/>
    <col min="3" max="3" width="69" style="1048" bestFit="1" customWidth="1"/>
    <col min="4" max="4" width="14" style="1048" bestFit="1" customWidth="1"/>
    <col min="5" max="5" width="14.28515625" style="1048" bestFit="1" customWidth="1"/>
    <col min="6" max="6" width="14.28515625" style="1048" customWidth="1"/>
    <col min="7" max="7" width="14.140625" style="1048" bestFit="1" customWidth="1"/>
    <col min="8" max="8" width="13.28515625" style="1048" customWidth="1"/>
    <col min="9" max="9" width="12.28515625" style="1048" customWidth="1"/>
    <col min="10" max="10" width="13.140625" style="1048" customWidth="1"/>
    <col min="11" max="257" width="9.140625" style="1048"/>
    <col min="258" max="258" width="11.28515625" style="1048" bestFit="1" customWidth="1"/>
    <col min="259" max="259" width="69" style="1048" bestFit="1" customWidth="1"/>
    <col min="260" max="260" width="14" style="1048" bestFit="1" customWidth="1"/>
    <col min="261" max="261" width="14.28515625" style="1048" bestFit="1" customWidth="1"/>
    <col min="262" max="262" width="14.28515625" style="1048" customWidth="1"/>
    <col min="263" max="263" width="14.140625" style="1048" bestFit="1" customWidth="1"/>
    <col min="264" max="264" width="13.28515625" style="1048" customWidth="1"/>
    <col min="265" max="265" width="12.28515625" style="1048" customWidth="1"/>
    <col min="266" max="266" width="13.140625" style="1048" customWidth="1"/>
    <col min="267" max="513" width="9.140625" style="1048"/>
    <col min="514" max="514" width="11.28515625" style="1048" bestFit="1" customWidth="1"/>
    <col min="515" max="515" width="69" style="1048" bestFit="1" customWidth="1"/>
    <col min="516" max="516" width="14" style="1048" bestFit="1" customWidth="1"/>
    <col min="517" max="517" width="14.28515625" style="1048" bestFit="1" customWidth="1"/>
    <col min="518" max="518" width="14.28515625" style="1048" customWidth="1"/>
    <col min="519" max="519" width="14.140625" style="1048" bestFit="1" customWidth="1"/>
    <col min="520" max="520" width="13.28515625" style="1048" customWidth="1"/>
    <col min="521" max="521" width="12.28515625" style="1048" customWidth="1"/>
    <col min="522" max="522" width="13.140625" style="1048" customWidth="1"/>
    <col min="523" max="769" width="9.140625" style="1048"/>
    <col min="770" max="770" width="11.28515625" style="1048" bestFit="1" customWidth="1"/>
    <col min="771" max="771" width="69" style="1048" bestFit="1" customWidth="1"/>
    <col min="772" max="772" width="14" style="1048" bestFit="1" customWidth="1"/>
    <col min="773" max="773" width="14.28515625" style="1048" bestFit="1" customWidth="1"/>
    <col min="774" max="774" width="14.28515625" style="1048" customWidth="1"/>
    <col min="775" max="775" width="14.140625" style="1048" bestFit="1" customWidth="1"/>
    <col min="776" max="776" width="13.28515625" style="1048" customWidth="1"/>
    <col min="777" max="777" width="12.28515625" style="1048" customWidth="1"/>
    <col min="778" max="778" width="13.140625" style="1048" customWidth="1"/>
    <col min="779" max="1025" width="9.140625" style="1048"/>
    <col min="1026" max="1026" width="11.28515625" style="1048" bestFit="1" customWidth="1"/>
    <col min="1027" max="1027" width="69" style="1048" bestFit="1" customWidth="1"/>
    <col min="1028" max="1028" width="14" style="1048" bestFit="1" customWidth="1"/>
    <col min="1029" max="1029" width="14.28515625" style="1048" bestFit="1" customWidth="1"/>
    <col min="1030" max="1030" width="14.28515625" style="1048" customWidth="1"/>
    <col min="1031" max="1031" width="14.140625" style="1048" bestFit="1" customWidth="1"/>
    <col min="1032" max="1032" width="13.28515625" style="1048" customWidth="1"/>
    <col min="1033" max="1033" width="12.28515625" style="1048" customWidth="1"/>
    <col min="1034" max="1034" width="13.140625" style="1048" customWidth="1"/>
    <col min="1035" max="1281" width="9.140625" style="1048"/>
    <col min="1282" max="1282" width="11.28515625" style="1048" bestFit="1" customWidth="1"/>
    <col min="1283" max="1283" width="69" style="1048" bestFit="1" customWidth="1"/>
    <col min="1284" max="1284" width="14" style="1048" bestFit="1" customWidth="1"/>
    <col min="1285" max="1285" width="14.28515625" style="1048" bestFit="1" customWidth="1"/>
    <col min="1286" max="1286" width="14.28515625" style="1048" customWidth="1"/>
    <col min="1287" max="1287" width="14.140625" style="1048" bestFit="1" customWidth="1"/>
    <col min="1288" max="1288" width="13.28515625" style="1048" customWidth="1"/>
    <col min="1289" max="1289" width="12.28515625" style="1048" customWidth="1"/>
    <col min="1290" max="1290" width="13.140625" style="1048" customWidth="1"/>
    <col min="1291" max="1537" width="9.140625" style="1048"/>
    <col min="1538" max="1538" width="11.28515625" style="1048" bestFit="1" customWidth="1"/>
    <col min="1539" max="1539" width="69" style="1048" bestFit="1" customWidth="1"/>
    <col min="1540" max="1540" width="14" style="1048" bestFit="1" customWidth="1"/>
    <col min="1541" max="1541" width="14.28515625" style="1048" bestFit="1" customWidth="1"/>
    <col min="1542" max="1542" width="14.28515625" style="1048" customWidth="1"/>
    <col min="1543" max="1543" width="14.140625" style="1048" bestFit="1" customWidth="1"/>
    <col min="1544" max="1544" width="13.28515625" style="1048" customWidth="1"/>
    <col min="1545" max="1545" width="12.28515625" style="1048" customWidth="1"/>
    <col min="1546" max="1546" width="13.140625" style="1048" customWidth="1"/>
    <col min="1547" max="1793" width="9.140625" style="1048"/>
    <col min="1794" max="1794" width="11.28515625" style="1048" bestFit="1" customWidth="1"/>
    <col min="1795" max="1795" width="69" style="1048" bestFit="1" customWidth="1"/>
    <col min="1796" max="1796" width="14" style="1048" bestFit="1" customWidth="1"/>
    <col min="1797" max="1797" width="14.28515625" style="1048" bestFit="1" customWidth="1"/>
    <col min="1798" max="1798" width="14.28515625" style="1048" customWidth="1"/>
    <col min="1799" max="1799" width="14.140625" style="1048" bestFit="1" customWidth="1"/>
    <col min="1800" max="1800" width="13.28515625" style="1048" customWidth="1"/>
    <col min="1801" max="1801" width="12.28515625" style="1048" customWidth="1"/>
    <col min="1802" max="1802" width="13.140625" style="1048" customWidth="1"/>
    <col min="1803" max="2049" width="9.140625" style="1048"/>
    <col min="2050" max="2050" width="11.28515625" style="1048" bestFit="1" customWidth="1"/>
    <col min="2051" max="2051" width="69" style="1048" bestFit="1" customWidth="1"/>
    <col min="2052" max="2052" width="14" style="1048" bestFit="1" customWidth="1"/>
    <col min="2053" max="2053" width="14.28515625" style="1048" bestFit="1" customWidth="1"/>
    <col min="2054" max="2054" width="14.28515625" style="1048" customWidth="1"/>
    <col min="2055" max="2055" width="14.140625" style="1048" bestFit="1" customWidth="1"/>
    <col min="2056" max="2056" width="13.28515625" style="1048" customWidth="1"/>
    <col min="2057" max="2057" width="12.28515625" style="1048" customWidth="1"/>
    <col min="2058" max="2058" width="13.140625" style="1048" customWidth="1"/>
    <col min="2059" max="2305" width="9.140625" style="1048"/>
    <col min="2306" max="2306" width="11.28515625" style="1048" bestFit="1" customWidth="1"/>
    <col min="2307" max="2307" width="69" style="1048" bestFit="1" customWidth="1"/>
    <col min="2308" max="2308" width="14" style="1048" bestFit="1" customWidth="1"/>
    <col min="2309" max="2309" width="14.28515625" style="1048" bestFit="1" customWidth="1"/>
    <col min="2310" max="2310" width="14.28515625" style="1048" customWidth="1"/>
    <col min="2311" max="2311" width="14.140625" style="1048" bestFit="1" customWidth="1"/>
    <col min="2312" max="2312" width="13.28515625" style="1048" customWidth="1"/>
    <col min="2313" max="2313" width="12.28515625" style="1048" customWidth="1"/>
    <col min="2314" max="2314" width="13.140625" style="1048" customWidth="1"/>
    <col min="2315" max="2561" width="9.140625" style="1048"/>
    <col min="2562" max="2562" width="11.28515625" style="1048" bestFit="1" customWidth="1"/>
    <col min="2563" max="2563" width="69" style="1048" bestFit="1" customWidth="1"/>
    <col min="2564" max="2564" width="14" style="1048" bestFit="1" customWidth="1"/>
    <col min="2565" max="2565" width="14.28515625" style="1048" bestFit="1" customWidth="1"/>
    <col min="2566" max="2566" width="14.28515625" style="1048" customWidth="1"/>
    <col min="2567" max="2567" width="14.140625" style="1048" bestFit="1" customWidth="1"/>
    <col min="2568" max="2568" width="13.28515625" style="1048" customWidth="1"/>
    <col min="2569" max="2569" width="12.28515625" style="1048" customWidth="1"/>
    <col min="2570" max="2570" width="13.140625" style="1048" customWidth="1"/>
    <col min="2571" max="2817" width="9.140625" style="1048"/>
    <col min="2818" max="2818" width="11.28515625" style="1048" bestFit="1" customWidth="1"/>
    <col min="2819" max="2819" width="69" style="1048" bestFit="1" customWidth="1"/>
    <col min="2820" max="2820" width="14" style="1048" bestFit="1" customWidth="1"/>
    <col min="2821" max="2821" width="14.28515625" style="1048" bestFit="1" customWidth="1"/>
    <col min="2822" max="2822" width="14.28515625" style="1048" customWidth="1"/>
    <col min="2823" max="2823" width="14.140625" style="1048" bestFit="1" customWidth="1"/>
    <col min="2824" max="2824" width="13.28515625" style="1048" customWidth="1"/>
    <col min="2825" max="2825" width="12.28515625" style="1048" customWidth="1"/>
    <col min="2826" max="2826" width="13.140625" style="1048" customWidth="1"/>
    <col min="2827" max="3073" width="9.140625" style="1048"/>
    <col min="3074" max="3074" width="11.28515625" style="1048" bestFit="1" customWidth="1"/>
    <col min="3075" max="3075" width="69" style="1048" bestFit="1" customWidth="1"/>
    <col min="3076" max="3076" width="14" style="1048" bestFit="1" customWidth="1"/>
    <col min="3077" max="3077" width="14.28515625" style="1048" bestFit="1" customWidth="1"/>
    <col min="3078" max="3078" width="14.28515625" style="1048" customWidth="1"/>
    <col min="3079" max="3079" width="14.140625" style="1048" bestFit="1" customWidth="1"/>
    <col min="3080" max="3080" width="13.28515625" style="1048" customWidth="1"/>
    <col min="3081" max="3081" width="12.28515625" style="1048" customWidth="1"/>
    <col min="3082" max="3082" width="13.140625" style="1048" customWidth="1"/>
    <col min="3083" max="3329" width="9.140625" style="1048"/>
    <col min="3330" max="3330" width="11.28515625" style="1048" bestFit="1" customWidth="1"/>
    <col min="3331" max="3331" width="69" style="1048" bestFit="1" customWidth="1"/>
    <col min="3332" max="3332" width="14" style="1048" bestFit="1" customWidth="1"/>
    <col min="3333" max="3333" width="14.28515625" style="1048" bestFit="1" customWidth="1"/>
    <col min="3334" max="3334" width="14.28515625" style="1048" customWidth="1"/>
    <col min="3335" max="3335" width="14.140625" style="1048" bestFit="1" customWidth="1"/>
    <col min="3336" max="3336" width="13.28515625" style="1048" customWidth="1"/>
    <col min="3337" max="3337" width="12.28515625" style="1048" customWidth="1"/>
    <col min="3338" max="3338" width="13.140625" style="1048" customWidth="1"/>
    <col min="3339" max="3585" width="9.140625" style="1048"/>
    <col min="3586" max="3586" width="11.28515625" style="1048" bestFit="1" customWidth="1"/>
    <col min="3587" max="3587" width="69" style="1048" bestFit="1" customWidth="1"/>
    <col min="3588" max="3588" width="14" style="1048" bestFit="1" customWidth="1"/>
    <col min="3589" max="3589" width="14.28515625" style="1048" bestFit="1" customWidth="1"/>
    <col min="3590" max="3590" width="14.28515625" style="1048" customWidth="1"/>
    <col min="3591" max="3591" width="14.140625" style="1048" bestFit="1" customWidth="1"/>
    <col min="3592" max="3592" width="13.28515625" style="1048" customWidth="1"/>
    <col min="3593" max="3593" width="12.28515625" style="1048" customWidth="1"/>
    <col min="3594" max="3594" width="13.140625" style="1048" customWidth="1"/>
    <col min="3595" max="3841" width="9.140625" style="1048"/>
    <col min="3842" max="3842" width="11.28515625" style="1048" bestFit="1" customWidth="1"/>
    <col min="3843" max="3843" width="69" style="1048" bestFit="1" customWidth="1"/>
    <col min="3844" max="3844" width="14" style="1048" bestFit="1" customWidth="1"/>
    <col min="3845" max="3845" width="14.28515625" style="1048" bestFit="1" customWidth="1"/>
    <col min="3846" max="3846" width="14.28515625" style="1048" customWidth="1"/>
    <col min="3847" max="3847" width="14.140625" style="1048" bestFit="1" customWidth="1"/>
    <col min="3848" max="3848" width="13.28515625" style="1048" customWidth="1"/>
    <col min="3849" max="3849" width="12.28515625" style="1048" customWidth="1"/>
    <col min="3850" max="3850" width="13.140625" style="1048" customWidth="1"/>
    <col min="3851" max="4097" width="9.140625" style="1048"/>
    <col min="4098" max="4098" width="11.28515625" style="1048" bestFit="1" customWidth="1"/>
    <col min="4099" max="4099" width="69" style="1048" bestFit="1" customWidth="1"/>
    <col min="4100" max="4100" width="14" style="1048" bestFit="1" customWidth="1"/>
    <col min="4101" max="4101" width="14.28515625" style="1048" bestFit="1" customWidth="1"/>
    <col min="4102" max="4102" width="14.28515625" style="1048" customWidth="1"/>
    <col min="4103" max="4103" width="14.140625" style="1048" bestFit="1" customWidth="1"/>
    <col min="4104" max="4104" width="13.28515625" style="1048" customWidth="1"/>
    <col min="4105" max="4105" width="12.28515625" style="1048" customWidth="1"/>
    <col min="4106" max="4106" width="13.140625" style="1048" customWidth="1"/>
    <col min="4107" max="4353" width="9.140625" style="1048"/>
    <col min="4354" max="4354" width="11.28515625" style="1048" bestFit="1" customWidth="1"/>
    <col min="4355" max="4355" width="69" style="1048" bestFit="1" customWidth="1"/>
    <col min="4356" max="4356" width="14" style="1048" bestFit="1" customWidth="1"/>
    <col min="4357" max="4357" width="14.28515625" style="1048" bestFit="1" customWidth="1"/>
    <col min="4358" max="4358" width="14.28515625" style="1048" customWidth="1"/>
    <col min="4359" max="4359" width="14.140625" style="1048" bestFit="1" customWidth="1"/>
    <col min="4360" max="4360" width="13.28515625" style="1048" customWidth="1"/>
    <col min="4361" max="4361" width="12.28515625" style="1048" customWidth="1"/>
    <col min="4362" max="4362" width="13.140625" style="1048" customWidth="1"/>
    <col min="4363" max="4609" width="9.140625" style="1048"/>
    <col min="4610" max="4610" width="11.28515625" style="1048" bestFit="1" customWidth="1"/>
    <col min="4611" max="4611" width="69" style="1048" bestFit="1" customWidth="1"/>
    <col min="4612" max="4612" width="14" style="1048" bestFit="1" customWidth="1"/>
    <col min="4613" max="4613" width="14.28515625" style="1048" bestFit="1" customWidth="1"/>
    <col min="4614" max="4614" width="14.28515625" style="1048" customWidth="1"/>
    <col min="4615" max="4615" width="14.140625" style="1048" bestFit="1" customWidth="1"/>
    <col min="4616" max="4616" width="13.28515625" style="1048" customWidth="1"/>
    <col min="4617" max="4617" width="12.28515625" style="1048" customWidth="1"/>
    <col min="4618" max="4618" width="13.140625" style="1048" customWidth="1"/>
    <col min="4619" max="4865" width="9.140625" style="1048"/>
    <col min="4866" max="4866" width="11.28515625" style="1048" bestFit="1" customWidth="1"/>
    <col min="4867" max="4867" width="69" style="1048" bestFit="1" customWidth="1"/>
    <col min="4868" max="4868" width="14" style="1048" bestFit="1" customWidth="1"/>
    <col min="4869" max="4869" width="14.28515625" style="1048" bestFit="1" customWidth="1"/>
    <col min="4870" max="4870" width="14.28515625" style="1048" customWidth="1"/>
    <col min="4871" max="4871" width="14.140625" style="1048" bestFit="1" customWidth="1"/>
    <col min="4872" max="4872" width="13.28515625" style="1048" customWidth="1"/>
    <col min="4873" max="4873" width="12.28515625" style="1048" customWidth="1"/>
    <col min="4874" max="4874" width="13.140625" style="1048" customWidth="1"/>
    <col min="4875" max="5121" width="9.140625" style="1048"/>
    <col min="5122" max="5122" width="11.28515625" style="1048" bestFit="1" customWidth="1"/>
    <col min="5123" max="5123" width="69" style="1048" bestFit="1" customWidth="1"/>
    <col min="5124" max="5124" width="14" style="1048" bestFit="1" customWidth="1"/>
    <col min="5125" max="5125" width="14.28515625" style="1048" bestFit="1" customWidth="1"/>
    <col min="5126" max="5126" width="14.28515625" style="1048" customWidth="1"/>
    <col min="5127" max="5127" width="14.140625" style="1048" bestFit="1" customWidth="1"/>
    <col min="5128" max="5128" width="13.28515625" style="1048" customWidth="1"/>
    <col min="5129" max="5129" width="12.28515625" style="1048" customWidth="1"/>
    <col min="5130" max="5130" width="13.140625" style="1048" customWidth="1"/>
    <col min="5131" max="5377" width="9.140625" style="1048"/>
    <col min="5378" max="5378" width="11.28515625" style="1048" bestFit="1" customWidth="1"/>
    <col min="5379" max="5379" width="69" style="1048" bestFit="1" customWidth="1"/>
    <col min="5380" max="5380" width="14" style="1048" bestFit="1" customWidth="1"/>
    <col min="5381" max="5381" width="14.28515625" style="1048" bestFit="1" customWidth="1"/>
    <col min="5382" max="5382" width="14.28515625" style="1048" customWidth="1"/>
    <col min="5383" max="5383" width="14.140625" style="1048" bestFit="1" customWidth="1"/>
    <col min="5384" max="5384" width="13.28515625" style="1048" customWidth="1"/>
    <col min="5385" max="5385" width="12.28515625" style="1048" customWidth="1"/>
    <col min="5386" max="5386" width="13.140625" style="1048" customWidth="1"/>
    <col min="5387" max="5633" width="9.140625" style="1048"/>
    <col min="5634" max="5634" width="11.28515625" style="1048" bestFit="1" customWidth="1"/>
    <col min="5635" max="5635" width="69" style="1048" bestFit="1" customWidth="1"/>
    <col min="5636" max="5636" width="14" style="1048" bestFit="1" customWidth="1"/>
    <col min="5637" max="5637" width="14.28515625" style="1048" bestFit="1" customWidth="1"/>
    <col min="5638" max="5638" width="14.28515625" style="1048" customWidth="1"/>
    <col min="5639" max="5639" width="14.140625" style="1048" bestFit="1" customWidth="1"/>
    <col min="5640" max="5640" width="13.28515625" style="1048" customWidth="1"/>
    <col min="5641" max="5641" width="12.28515625" style="1048" customWidth="1"/>
    <col min="5642" max="5642" width="13.140625" style="1048" customWidth="1"/>
    <col min="5643" max="5889" width="9.140625" style="1048"/>
    <col min="5890" max="5890" width="11.28515625" style="1048" bestFit="1" customWidth="1"/>
    <col min="5891" max="5891" width="69" style="1048" bestFit="1" customWidth="1"/>
    <col min="5892" max="5892" width="14" style="1048" bestFit="1" customWidth="1"/>
    <col min="5893" max="5893" width="14.28515625" style="1048" bestFit="1" customWidth="1"/>
    <col min="5894" max="5894" width="14.28515625" style="1048" customWidth="1"/>
    <col min="5895" max="5895" width="14.140625" style="1048" bestFit="1" customWidth="1"/>
    <col min="5896" max="5896" width="13.28515625" style="1048" customWidth="1"/>
    <col min="5897" max="5897" width="12.28515625" style="1048" customWidth="1"/>
    <col min="5898" max="5898" width="13.140625" style="1048" customWidth="1"/>
    <col min="5899" max="6145" width="9.140625" style="1048"/>
    <col min="6146" max="6146" width="11.28515625" style="1048" bestFit="1" customWidth="1"/>
    <col min="6147" max="6147" width="69" style="1048" bestFit="1" customWidth="1"/>
    <col min="6148" max="6148" width="14" style="1048" bestFit="1" customWidth="1"/>
    <col min="6149" max="6149" width="14.28515625" style="1048" bestFit="1" customWidth="1"/>
    <col min="6150" max="6150" width="14.28515625" style="1048" customWidth="1"/>
    <col min="6151" max="6151" width="14.140625" style="1048" bestFit="1" customWidth="1"/>
    <col min="6152" max="6152" width="13.28515625" style="1048" customWidth="1"/>
    <col min="6153" max="6153" width="12.28515625" style="1048" customWidth="1"/>
    <col min="6154" max="6154" width="13.140625" style="1048" customWidth="1"/>
    <col min="6155" max="6401" width="9.140625" style="1048"/>
    <col min="6402" max="6402" width="11.28515625" style="1048" bestFit="1" customWidth="1"/>
    <col min="6403" max="6403" width="69" style="1048" bestFit="1" customWidth="1"/>
    <col min="6404" max="6404" width="14" style="1048" bestFit="1" customWidth="1"/>
    <col min="6405" max="6405" width="14.28515625" style="1048" bestFit="1" customWidth="1"/>
    <col min="6406" max="6406" width="14.28515625" style="1048" customWidth="1"/>
    <col min="6407" max="6407" width="14.140625" style="1048" bestFit="1" customWidth="1"/>
    <col min="6408" max="6408" width="13.28515625" style="1048" customWidth="1"/>
    <col min="6409" max="6409" width="12.28515625" style="1048" customWidth="1"/>
    <col min="6410" max="6410" width="13.140625" style="1048" customWidth="1"/>
    <col min="6411" max="6657" width="9.140625" style="1048"/>
    <col min="6658" max="6658" width="11.28515625" style="1048" bestFit="1" customWidth="1"/>
    <col min="6659" max="6659" width="69" style="1048" bestFit="1" customWidth="1"/>
    <col min="6660" max="6660" width="14" style="1048" bestFit="1" customWidth="1"/>
    <col min="6661" max="6661" width="14.28515625" style="1048" bestFit="1" customWidth="1"/>
    <col min="6662" max="6662" width="14.28515625" style="1048" customWidth="1"/>
    <col min="6663" max="6663" width="14.140625" style="1048" bestFit="1" customWidth="1"/>
    <col min="6664" max="6664" width="13.28515625" style="1048" customWidth="1"/>
    <col min="6665" max="6665" width="12.28515625" style="1048" customWidth="1"/>
    <col min="6666" max="6666" width="13.140625" style="1048" customWidth="1"/>
    <col min="6667" max="6913" width="9.140625" style="1048"/>
    <col min="6914" max="6914" width="11.28515625" style="1048" bestFit="1" customWidth="1"/>
    <col min="6915" max="6915" width="69" style="1048" bestFit="1" customWidth="1"/>
    <col min="6916" max="6916" width="14" style="1048" bestFit="1" customWidth="1"/>
    <col min="6917" max="6917" width="14.28515625" style="1048" bestFit="1" customWidth="1"/>
    <col min="6918" max="6918" width="14.28515625" style="1048" customWidth="1"/>
    <col min="6919" max="6919" width="14.140625" style="1048" bestFit="1" customWidth="1"/>
    <col min="6920" max="6920" width="13.28515625" style="1048" customWidth="1"/>
    <col min="6921" max="6921" width="12.28515625" style="1048" customWidth="1"/>
    <col min="6922" max="6922" width="13.140625" style="1048" customWidth="1"/>
    <col min="6923" max="7169" width="9.140625" style="1048"/>
    <col min="7170" max="7170" width="11.28515625" style="1048" bestFit="1" customWidth="1"/>
    <col min="7171" max="7171" width="69" style="1048" bestFit="1" customWidth="1"/>
    <col min="7172" max="7172" width="14" style="1048" bestFit="1" customWidth="1"/>
    <col min="7173" max="7173" width="14.28515625" style="1048" bestFit="1" customWidth="1"/>
    <col min="7174" max="7174" width="14.28515625" style="1048" customWidth="1"/>
    <col min="7175" max="7175" width="14.140625" style="1048" bestFit="1" customWidth="1"/>
    <col min="7176" max="7176" width="13.28515625" style="1048" customWidth="1"/>
    <col min="7177" max="7177" width="12.28515625" style="1048" customWidth="1"/>
    <col min="7178" max="7178" width="13.140625" style="1048" customWidth="1"/>
    <col min="7179" max="7425" width="9.140625" style="1048"/>
    <col min="7426" max="7426" width="11.28515625" style="1048" bestFit="1" customWidth="1"/>
    <col min="7427" max="7427" width="69" style="1048" bestFit="1" customWidth="1"/>
    <col min="7428" max="7428" width="14" style="1048" bestFit="1" customWidth="1"/>
    <col min="7429" max="7429" width="14.28515625" style="1048" bestFit="1" customWidth="1"/>
    <col min="7430" max="7430" width="14.28515625" style="1048" customWidth="1"/>
    <col min="7431" max="7431" width="14.140625" style="1048" bestFit="1" customWidth="1"/>
    <col min="7432" max="7432" width="13.28515625" style="1048" customWidth="1"/>
    <col min="7433" max="7433" width="12.28515625" style="1048" customWidth="1"/>
    <col min="7434" max="7434" width="13.140625" style="1048" customWidth="1"/>
    <col min="7435" max="7681" width="9.140625" style="1048"/>
    <col min="7682" max="7682" width="11.28515625" style="1048" bestFit="1" customWidth="1"/>
    <col min="7683" max="7683" width="69" style="1048" bestFit="1" customWidth="1"/>
    <col min="7684" max="7684" width="14" style="1048" bestFit="1" customWidth="1"/>
    <col min="7685" max="7685" width="14.28515625" style="1048" bestFit="1" customWidth="1"/>
    <col min="7686" max="7686" width="14.28515625" style="1048" customWidth="1"/>
    <col min="7687" max="7687" width="14.140625" style="1048" bestFit="1" customWidth="1"/>
    <col min="7688" max="7688" width="13.28515625" style="1048" customWidth="1"/>
    <col min="7689" max="7689" width="12.28515625" style="1048" customWidth="1"/>
    <col min="7690" max="7690" width="13.140625" style="1048" customWidth="1"/>
    <col min="7691" max="7937" width="9.140625" style="1048"/>
    <col min="7938" max="7938" width="11.28515625" style="1048" bestFit="1" customWidth="1"/>
    <col min="7939" max="7939" width="69" style="1048" bestFit="1" customWidth="1"/>
    <col min="7940" max="7940" width="14" style="1048" bestFit="1" customWidth="1"/>
    <col min="7941" max="7941" width="14.28515625" style="1048" bestFit="1" customWidth="1"/>
    <col min="7942" max="7942" width="14.28515625" style="1048" customWidth="1"/>
    <col min="7943" max="7943" width="14.140625" style="1048" bestFit="1" customWidth="1"/>
    <col min="7944" max="7944" width="13.28515625" style="1048" customWidth="1"/>
    <col min="7945" max="7945" width="12.28515625" style="1048" customWidth="1"/>
    <col min="7946" max="7946" width="13.140625" style="1048" customWidth="1"/>
    <col min="7947" max="8193" width="9.140625" style="1048"/>
    <col min="8194" max="8194" width="11.28515625" style="1048" bestFit="1" customWidth="1"/>
    <col min="8195" max="8195" width="69" style="1048" bestFit="1" customWidth="1"/>
    <col min="8196" max="8196" width="14" style="1048" bestFit="1" customWidth="1"/>
    <col min="8197" max="8197" width="14.28515625" style="1048" bestFit="1" customWidth="1"/>
    <col min="8198" max="8198" width="14.28515625" style="1048" customWidth="1"/>
    <col min="8199" max="8199" width="14.140625" style="1048" bestFit="1" customWidth="1"/>
    <col min="8200" max="8200" width="13.28515625" style="1048" customWidth="1"/>
    <col min="8201" max="8201" width="12.28515625" style="1048" customWidth="1"/>
    <col min="8202" max="8202" width="13.140625" style="1048" customWidth="1"/>
    <col min="8203" max="8449" width="9.140625" style="1048"/>
    <col min="8450" max="8450" width="11.28515625" style="1048" bestFit="1" customWidth="1"/>
    <col min="8451" max="8451" width="69" style="1048" bestFit="1" customWidth="1"/>
    <col min="8452" max="8452" width="14" style="1048" bestFit="1" customWidth="1"/>
    <col min="8453" max="8453" width="14.28515625" style="1048" bestFit="1" customWidth="1"/>
    <col min="8454" max="8454" width="14.28515625" style="1048" customWidth="1"/>
    <col min="8455" max="8455" width="14.140625" style="1048" bestFit="1" customWidth="1"/>
    <col min="8456" max="8456" width="13.28515625" style="1048" customWidth="1"/>
    <col min="8457" max="8457" width="12.28515625" style="1048" customWidth="1"/>
    <col min="8458" max="8458" width="13.140625" style="1048" customWidth="1"/>
    <col min="8459" max="8705" width="9.140625" style="1048"/>
    <col min="8706" max="8706" width="11.28515625" style="1048" bestFit="1" customWidth="1"/>
    <col min="8707" max="8707" width="69" style="1048" bestFit="1" customWidth="1"/>
    <col min="8708" max="8708" width="14" style="1048" bestFit="1" customWidth="1"/>
    <col min="8709" max="8709" width="14.28515625" style="1048" bestFit="1" customWidth="1"/>
    <col min="8710" max="8710" width="14.28515625" style="1048" customWidth="1"/>
    <col min="8711" max="8711" width="14.140625" style="1048" bestFit="1" customWidth="1"/>
    <col min="8712" max="8712" width="13.28515625" style="1048" customWidth="1"/>
    <col min="8713" max="8713" width="12.28515625" style="1048" customWidth="1"/>
    <col min="8714" max="8714" width="13.140625" style="1048" customWidth="1"/>
    <col min="8715" max="8961" width="9.140625" style="1048"/>
    <col min="8962" max="8962" width="11.28515625" style="1048" bestFit="1" customWidth="1"/>
    <col min="8963" max="8963" width="69" style="1048" bestFit="1" customWidth="1"/>
    <col min="8964" max="8964" width="14" style="1048" bestFit="1" customWidth="1"/>
    <col min="8965" max="8965" width="14.28515625" style="1048" bestFit="1" customWidth="1"/>
    <col min="8966" max="8966" width="14.28515625" style="1048" customWidth="1"/>
    <col min="8967" max="8967" width="14.140625" style="1048" bestFit="1" customWidth="1"/>
    <col min="8968" max="8968" width="13.28515625" style="1048" customWidth="1"/>
    <col min="8969" max="8969" width="12.28515625" style="1048" customWidth="1"/>
    <col min="8970" max="8970" width="13.140625" style="1048" customWidth="1"/>
    <col min="8971" max="9217" width="9.140625" style="1048"/>
    <col min="9218" max="9218" width="11.28515625" style="1048" bestFit="1" customWidth="1"/>
    <col min="9219" max="9219" width="69" style="1048" bestFit="1" customWidth="1"/>
    <col min="9220" max="9220" width="14" style="1048" bestFit="1" customWidth="1"/>
    <col min="9221" max="9221" width="14.28515625" style="1048" bestFit="1" customWidth="1"/>
    <col min="9222" max="9222" width="14.28515625" style="1048" customWidth="1"/>
    <col min="9223" max="9223" width="14.140625" style="1048" bestFit="1" customWidth="1"/>
    <col min="9224" max="9224" width="13.28515625" style="1048" customWidth="1"/>
    <col min="9225" max="9225" width="12.28515625" style="1048" customWidth="1"/>
    <col min="9226" max="9226" width="13.140625" style="1048" customWidth="1"/>
    <col min="9227" max="9473" width="9.140625" style="1048"/>
    <col min="9474" max="9474" width="11.28515625" style="1048" bestFit="1" customWidth="1"/>
    <col min="9475" max="9475" width="69" style="1048" bestFit="1" customWidth="1"/>
    <col min="9476" max="9476" width="14" style="1048" bestFit="1" customWidth="1"/>
    <col min="9477" max="9477" width="14.28515625" style="1048" bestFit="1" customWidth="1"/>
    <col min="9478" max="9478" width="14.28515625" style="1048" customWidth="1"/>
    <col min="9479" max="9479" width="14.140625" style="1048" bestFit="1" customWidth="1"/>
    <col min="9480" max="9480" width="13.28515625" style="1048" customWidth="1"/>
    <col min="9481" max="9481" width="12.28515625" style="1048" customWidth="1"/>
    <col min="9482" max="9482" width="13.140625" style="1048" customWidth="1"/>
    <col min="9483" max="9729" width="9.140625" style="1048"/>
    <col min="9730" max="9730" width="11.28515625" style="1048" bestFit="1" customWidth="1"/>
    <col min="9731" max="9731" width="69" style="1048" bestFit="1" customWidth="1"/>
    <col min="9732" max="9732" width="14" style="1048" bestFit="1" customWidth="1"/>
    <col min="9733" max="9733" width="14.28515625" style="1048" bestFit="1" customWidth="1"/>
    <col min="9734" max="9734" width="14.28515625" style="1048" customWidth="1"/>
    <col min="9735" max="9735" width="14.140625" style="1048" bestFit="1" customWidth="1"/>
    <col min="9736" max="9736" width="13.28515625" style="1048" customWidth="1"/>
    <col min="9737" max="9737" width="12.28515625" style="1048" customWidth="1"/>
    <col min="9738" max="9738" width="13.140625" style="1048" customWidth="1"/>
    <col min="9739" max="9985" width="9.140625" style="1048"/>
    <col min="9986" max="9986" width="11.28515625" style="1048" bestFit="1" customWidth="1"/>
    <col min="9987" max="9987" width="69" style="1048" bestFit="1" customWidth="1"/>
    <col min="9988" max="9988" width="14" style="1048" bestFit="1" customWidth="1"/>
    <col min="9989" max="9989" width="14.28515625" style="1048" bestFit="1" customWidth="1"/>
    <col min="9990" max="9990" width="14.28515625" style="1048" customWidth="1"/>
    <col min="9991" max="9991" width="14.140625" style="1048" bestFit="1" customWidth="1"/>
    <col min="9992" max="9992" width="13.28515625" style="1048" customWidth="1"/>
    <col min="9993" max="9993" width="12.28515625" style="1048" customWidth="1"/>
    <col min="9994" max="9994" width="13.140625" style="1048" customWidth="1"/>
    <col min="9995" max="10241" width="9.140625" style="1048"/>
    <col min="10242" max="10242" width="11.28515625" style="1048" bestFit="1" customWidth="1"/>
    <col min="10243" max="10243" width="69" style="1048" bestFit="1" customWidth="1"/>
    <col min="10244" max="10244" width="14" style="1048" bestFit="1" customWidth="1"/>
    <col min="10245" max="10245" width="14.28515625" style="1048" bestFit="1" customWidth="1"/>
    <col min="10246" max="10246" width="14.28515625" style="1048" customWidth="1"/>
    <col min="10247" max="10247" width="14.140625" style="1048" bestFit="1" customWidth="1"/>
    <col min="10248" max="10248" width="13.28515625" style="1048" customWidth="1"/>
    <col min="10249" max="10249" width="12.28515625" style="1048" customWidth="1"/>
    <col min="10250" max="10250" width="13.140625" style="1048" customWidth="1"/>
    <col min="10251" max="10497" width="9.140625" style="1048"/>
    <col min="10498" max="10498" width="11.28515625" style="1048" bestFit="1" customWidth="1"/>
    <col min="10499" max="10499" width="69" style="1048" bestFit="1" customWidth="1"/>
    <col min="10500" max="10500" width="14" style="1048" bestFit="1" customWidth="1"/>
    <col min="10501" max="10501" width="14.28515625" style="1048" bestFit="1" customWidth="1"/>
    <col min="10502" max="10502" width="14.28515625" style="1048" customWidth="1"/>
    <col min="10503" max="10503" width="14.140625" style="1048" bestFit="1" customWidth="1"/>
    <col min="10504" max="10504" width="13.28515625" style="1048" customWidth="1"/>
    <col min="10505" max="10505" width="12.28515625" style="1048" customWidth="1"/>
    <col min="10506" max="10506" width="13.140625" style="1048" customWidth="1"/>
    <col min="10507" max="10753" width="9.140625" style="1048"/>
    <col min="10754" max="10754" width="11.28515625" style="1048" bestFit="1" customWidth="1"/>
    <col min="10755" max="10755" width="69" style="1048" bestFit="1" customWidth="1"/>
    <col min="10756" max="10756" width="14" style="1048" bestFit="1" customWidth="1"/>
    <col min="10757" max="10757" width="14.28515625" style="1048" bestFit="1" customWidth="1"/>
    <col min="10758" max="10758" width="14.28515625" style="1048" customWidth="1"/>
    <col min="10759" max="10759" width="14.140625" style="1048" bestFit="1" customWidth="1"/>
    <col min="10760" max="10760" width="13.28515625" style="1048" customWidth="1"/>
    <col min="10761" max="10761" width="12.28515625" style="1048" customWidth="1"/>
    <col min="10762" max="10762" width="13.140625" style="1048" customWidth="1"/>
    <col min="10763" max="11009" width="9.140625" style="1048"/>
    <col min="11010" max="11010" width="11.28515625" style="1048" bestFit="1" customWidth="1"/>
    <col min="11011" max="11011" width="69" style="1048" bestFit="1" customWidth="1"/>
    <col min="11012" max="11012" width="14" style="1048" bestFit="1" customWidth="1"/>
    <col min="11013" max="11013" width="14.28515625" style="1048" bestFit="1" customWidth="1"/>
    <col min="11014" max="11014" width="14.28515625" style="1048" customWidth="1"/>
    <col min="11015" max="11015" width="14.140625" style="1048" bestFit="1" customWidth="1"/>
    <col min="11016" max="11016" width="13.28515625" style="1048" customWidth="1"/>
    <col min="11017" max="11017" width="12.28515625" style="1048" customWidth="1"/>
    <col min="11018" max="11018" width="13.140625" style="1048" customWidth="1"/>
    <col min="11019" max="11265" width="9.140625" style="1048"/>
    <col min="11266" max="11266" width="11.28515625" style="1048" bestFit="1" customWidth="1"/>
    <col min="11267" max="11267" width="69" style="1048" bestFit="1" customWidth="1"/>
    <col min="11268" max="11268" width="14" style="1048" bestFit="1" customWidth="1"/>
    <col min="11269" max="11269" width="14.28515625" style="1048" bestFit="1" customWidth="1"/>
    <col min="11270" max="11270" width="14.28515625" style="1048" customWidth="1"/>
    <col min="11271" max="11271" width="14.140625" style="1048" bestFit="1" customWidth="1"/>
    <col min="11272" max="11272" width="13.28515625" style="1048" customWidth="1"/>
    <col min="11273" max="11273" width="12.28515625" style="1048" customWidth="1"/>
    <col min="11274" max="11274" width="13.140625" style="1048" customWidth="1"/>
    <col min="11275" max="11521" width="9.140625" style="1048"/>
    <col min="11522" max="11522" width="11.28515625" style="1048" bestFit="1" customWidth="1"/>
    <col min="11523" max="11523" width="69" style="1048" bestFit="1" customWidth="1"/>
    <col min="11524" max="11524" width="14" style="1048" bestFit="1" customWidth="1"/>
    <col min="11525" max="11525" width="14.28515625" style="1048" bestFit="1" customWidth="1"/>
    <col min="11526" max="11526" width="14.28515625" style="1048" customWidth="1"/>
    <col min="11527" max="11527" width="14.140625" style="1048" bestFit="1" customWidth="1"/>
    <col min="11528" max="11528" width="13.28515625" style="1048" customWidth="1"/>
    <col min="11529" max="11529" width="12.28515625" style="1048" customWidth="1"/>
    <col min="11530" max="11530" width="13.140625" style="1048" customWidth="1"/>
    <col min="11531" max="11777" width="9.140625" style="1048"/>
    <col min="11778" max="11778" width="11.28515625" style="1048" bestFit="1" customWidth="1"/>
    <col min="11779" max="11779" width="69" style="1048" bestFit="1" customWidth="1"/>
    <col min="11780" max="11780" width="14" style="1048" bestFit="1" customWidth="1"/>
    <col min="11781" max="11781" width="14.28515625" style="1048" bestFit="1" customWidth="1"/>
    <col min="11782" max="11782" width="14.28515625" style="1048" customWidth="1"/>
    <col min="11783" max="11783" width="14.140625" style="1048" bestFit="1" customWidth="1"/>
    <col min="11784" max="11784" width="13.28515625" style="1048" customWidth="1"/>
    <col min="11785" max="11785" width="12.28515625" style="1048" customWidth="1"/>
    <col min="11786" max="11786" width="13.140625" style="1048" customWidth="1"/>
    <col min="11787" max="12033" width="9.140625" style="1048"/>
    <col min="12034" max="12034" width="11.28515625" style="1048" bestFit="1" customWidth="1"/>
    <col min="12035" max="12035" width="69" style="1048" bestFit="1" customWidth="1"/>
    <col min="12036" max="12036" width="14" style="1048" bestFit="1" customWidth="1"/>
    <col min="12037" max="12037" width="14.28515625" style="1048" bestFit="1" customWidth="1"/>
    <col min="12038" max="12038" width="14.28515625" style="1048" customWidth="1"/>
    <col min="12039" max="12039" width="14.140625" style="1048" bestFit="1" customWidth="1"/>
    <col min="12040" max="12040" width="13.28515625" style="1048" customWidth="1"/>
    <col min="12041" max="12041" width="12.28515625" style="1048" customWidth="1"/>
    <col min="12042" max="12042" width="13.140625" style="1048" customWidth="1"/>
    <col min="12043" max="12289" width="9.140625" style="1048"/>
    <col min="12290" max="12290" width="11.28515625" style="1048" bestFit="1" customWidth="1"/>
    <col min="12291" max="12291" width="69" style="1048" bestFit="1" customWidth="1"/>
    <col min="12292" max="12292" width="14" style="1048" bestFit="1" customWidth="1"/>
    <col min="12293" max="12293" width="14.28515625" style="1048" bestFit="1" customWidth="1"/>
    <col min="12294" max="12294" width="14.28515625" style="1048" customWidth="1"/>
    <col min="12295" max="12295" width="14.140625" style="1048" bestFit="1" customWidth="1"/>
    <col min="12296" max="12296" width="13.28515625" style="1048" customWidth="1"/>
    <col min="12297" max="12297" width="12.28515625" style="1048" customWidth="1"/>
    <col min="12298" max="12298" width="13.140625" style="1048" customWidth="1"/>
    <col min="12299" max="12545" width="9.140625" style="1048"/>
    <col min="12546" max="12546" width="11.28515625" style="1048" bestFit="1" customWidth="1"/>
    <col min="12547" max="12547" width="69" style="1048" bestFit="1" customWidth="1"/>
    <col min="12548" max="12548" width="14" style="1048" bestFit="1" customWidth="1"/>
    <col min="12549" max="12549" width="14.28515625" style="1048" bestFit="1" customWidth="1"/>
    <col min="12550" max="12550" width="14.28515625" style="1048" customWidth="1"/>
    <col min="12551" max="12551" width="14.140625" style="1048" bestFit="1" customWidth="1"/>
    <col min="12552" max="12552" width="13.28515625" style="1048" customWidth="1"/>
    <col min="12553" max="12553" width="12.28515625" style="1048" customWidth="1"/>
    <col min="12554" max="12554" width="13.140625" style="1048" customWidth="1"/>
    <col min="12555" max="12801" width="9.140625" style="1048"/>
    <col min="12802" max="12802" width="11.28515625" style="1048" bestFit="1" customWidth="1"/>
    <col min="12803" max="12803" width="69" style="1048" bestFit="1" customWidth="1"/>
    <col min="12804" max="12804" width="14" style="1048" bestFit="1" customWidth="1"/>
    <col min="12805" max="12805" width="14.28515625" style="1048" bestFit="1" customWidth="1"/>
    <col min="12806" max="12806" width="14.28515625" style="1048" customWidth="1"/>
    <col min="12807" max="12807" width="14.140625" style="1048" bestFit="1" customWidth="1"/>
    <col min="12808" max="12808" width="13.28515625" style="1048" customWidth="1"/>
    <col min="12809" max="12809" width="12.28515625" style="1048" customWidth="1"/>
    <col min="12810" max="12810" width="13.140625" style="1048" customWidth="1"/>
    <col min="12811" max="13057" width="9.140625" style="1048"/>
    <col min="13058" max="13058" width="11.28515625" style="1048" bestFit="1" customWidth="1"/>
    <col min="13059" max="13059" width="69" style="1048" bestFit="1" customWidth="1"/>
    <col min="13060" max="13060" width="14" style="1048" bestFit="1" customWidth="1"/>
    <col min="13061" max="13061" width="14.28515625" style="1048" bestFit="1" customWidth="1"/>
    <col min="13062" max="13062" width="14.28515625" style="1048" customWidth="1"/>
    <col min="13063" max="13063" width="14.140625" style="1048" bestFit="1" customWidth="1"/>
    <col min="13064" max="13064" width="13.28515625" style="1048" customWidth="1"/>
    <col min="13065" max="13065" width="12.28515625" style="1048" customWidth="1"/>
    <col min="13066" max="13066" width="13.140625" style="1048" customWidth="1"/>
    <col min="13067" max="13313" width="9.140625" style="1048"/>
    <col min="13314" max="13314" width="11.28515625" style="1048" bestFit="1" customWidth="1"/>
    <col min="13315" max="13315" width="69" style="1048" bestFit="1" customWidth="1"/>
    <col min="13316" max="13316" width="14" style="1048" bestFit="1" customWidth="1"/>
    <col min="13317" max="13317" width="14.28515625" style="1048" bestFit="1" customWidth="1"/>
    <col min="13318" max="13318" width="14.28515625" style="1048" customWidth="1"/>
    <col min="13319" max="13319" width="14.140625" style="1048" bestFit="1" customWidth="1"/>
    <col min="13320" max="13320" width="13.28515625" style="1048" customWidth="1"/>
    <col min="13321" max="13321" width="12.28515625" style="1048" customWidth="1"/>
    <col min="13322" max="13322" width="13.140625" style="1048" customWidth="1"/>
    <col min="13323" max="13569" width="9.140625" style="1048"/>
    <col min="13570" max="13570" width="11.28515625" style="1048" bestFit="1" customWidth="1"/>
    <col min="13571" max="13571" width="69" style="1048" bestFit="1" customWidth="1"/>
    <col min="13572" max="13572" width="14" style="1048" bestFit="1" customWidth="1"/>
    <col min="13573" max="13573" width="14.28515625" style="1048" bestFit="1" customWidth="1"/>
    <col min="13574" max="13574" width="14.28515625" style="1048" customWidth="1"/>
    <col min="13575" max="13575" width="14.140625" style="1048" bestFit="1" customWidth="1"/>
    <col min="13576" max="13576" width="13.28515625" style="1048" customWidth="1"/>
    <col min="13577" max="13577" width="12.28515625" style="1048" customWidth="1"/>
    <col min="13578" max="13578" width="13.140625" style="1048" customWidth="1"/>
    <col min="13579" max="13825" width="9.140625" style="1048"/>
    <col min="13826" max="13826" width="11.28515625" style="1048" bestFit="1" customWidth="1"/>
    <col min="13827" max="13827" width="69" style="1048" bestFit="1" customWidth="1"/>
    <col min="13828" max="13828" width="14" style="1048" bestFit="1" customWidth="1"/>
    <col min="13829" max="13829" width="14.28515625" style="1048" bestFit="1" customWidth="1"/>
    <col min="13830" max="13830" width="14.28515625" style="1048" customWidth="1"/>
    <col min="13831" max="13831" width="14.140625" style="1048" bestFit="1" customWidth="1"/>
    <col min="13832" max="13832" width="13.28515625" style="1048" customWidth="1"/>
    <col min="13833" max="13833" width="12.28515625" style="1048" customWidth="1"/>
    <col min="13834" max="13834" width="13.140625" style="1048" customWidth="1"/>
    <col min="13835" max="14081" width="9.140625" style="1048"/>
    <col min="14082" max="14082" width="11.28515625" style="1048" bestFit="1" customWidth="1"/>
    <col min="14083" max="14083" width="69" style="1048" bestFit="1" customWidth="1"/>
    <col min="14084" max="14084" width="14" style="1048" bestFit="1" customWidth="1"/>
    <col min="14085" max="14085" width="14.28515625" style="1048" bestFit="1" customWidth="1"/>
    <col min="14086" max="14086" width="14.28515625" style="1048" customWidth="1"/>
    <col min="14087" max="14087" width="14.140625" style="1048" bestFit="1" customWidth="1"/>
    <col min="14088" max="14088" width="13.28515625" style="1048" customWidth="1"/>
    <col min="14089" max="14089" width="12.28515625" style="1048" customWidth="1"/>
    <col min="14090" max="14090" width="13.140625" style="1048" customWidth="1"/>
    <col min="14091" max="14337" width="9.140625" style="1048"/>
    <col min="14338" max="14338" width="11.28515625" style="1048" bestFit="1" customWidth="1"/>
    <col min="14339" max="14339" width="69" style="1048" bestFit="1" customWidth="1"/>
    <col min="14340" max="14340" width="14" style="1048" bestFit="1" customWidth="1"/>
    <col min="14341" max="14341" width="14.28515625" style="1048" bestFit="1" customWidth="1"/>
    <col min="14342" max="14342" width="14.28515625" style="1048" customWidth="1"/>
    <col min="14343" max="14343" width="14.140625" style="1048" bestFit="1" customWidth="1"/>
    <col min="14344" max="14344" width="13.28515625" style="1048" customWidth="1"/>
    <col min="14345" max="14345" width="12.28515625" style="1048" customWidth="1"/>
    <col min="14346" max="14346" width="13.140625" style="1048" customWidth="1"/>
    <col min="14347" max="14593" width="9.140625" style="1048"/>
    <col min="14594" max="14594" width="11.28515625" style="1048" bestFit="1" customWidth="1"/>
    <col min="14595" max="14595" width="69" style="1048" bestFit="1" customWidth="1"/>
    <col min="14596" max="14596" width="14" style="1048" bestFit="1" customWidth="1"/>
    <col min="14597" max="14597" width="14.28515625" style="1048" bestFit="1" customWidth="1"/>
    <col min="14598" max="14598" width="14.28515625" style="1048" customWidth="1"/>
    <col min="14599" max="14599" width="14.140625" style="1048" bestFit="1" customWidth="1"/>
    <col min="14600" max="14600" width="13.28515625" style="1048" customWidth="1"/>
    <col min="14601" max="14601" width="12.28515625" style="1048" customWidth="1"/>
    <col min="14602" max="14602" width="13.140625" style="1048" customWidth="1"/>
    <col min="14603" max="14849" width="9.140625" style="1048"/>
    <col min="14850" max="14850" width="11.28515625" style="1048" bestFit="1" customWidth="1"/>
    <col min="14851" max="14851" width="69" style="1048" bestFit="1" customWidth="1"/>
    <col min="14852" max="14852" width="14" style="1048" bestFit="1" customWidth="1"/>
    <col min="14853" max="14853" width="14.28515625" style="1048" bestFit="1" customWidth="1"/>
    <col min="14854" max="14854" width="14.28515625" style="1048" customWidth="1"/>
    <col min="14855" max="14855" width="14.140625" style="1048" bestFit="1" customWidth="1"/>
    <col min="14856" max="14856" width="13.28515625" style="1048" customWidth="1"/>
    <col min="14857" max="14857" width="12.28515625" style="1048" customWidth="1"/>
    <col min="14858" max="14858" width="13.140625" style="1048" customWidth="1"/>
    <col min="14859" max="15105" width="9.140625" style="1048"/>
    <col min="15106" max="15106" width="11.28515625" style="1048" bestFit="1" customWidth="1"/>
    <col min="15107" max="15107" width="69" style="1048" bestFit="1" customWidth="1"/>
    <col min="15108" max="15108" width="14" style="1048" bestFit="1" customWidth="1"/>
    <col min="15109" max="15109" width="14.28515625" style="1048" bestFit="1" customWidth="1"/>
    <col min="15110" max="15110" width="14.28515625" style="1048" customWidth="1"/>
    <col min="15111" max="15111" width="14.140625" style="1048" bestFit="1" customWidth="1"/>
    <col min="15112" max="15112" width="13.28515625" style="1048" customWidth="1"/>
    <col min="15113" max="15113" width="12.28515625" style="1048" customWidth="1"/>
    <col min="15114" max="15114" width="13.140625" style="1048" customWidth="1"/>
    <col min="15115" max="15361" width="9.140625" style="1048"/>
    <col min="15362" max="15362" width="11.28515625" style="1048" bestFit="1" customWidth="1"/>
    <col min="15363" max="15363" width="69" style="1048" bestFit="1" customWidth="1"/>
    <col min="15364" max="15364" width="14" style="1048" bestFit="1" customWidth="1"/>
    <col min="15365" max="15365" width="14.28515625" style="1048" bestFit="1" customWidth="1"/>
    <col min="15366" max="15366" width="14.28515625" style="1048" customWidth="1"/>
    <col min="15367" max="15367" width="14.140625" style="1048" bestFit="1" customWidth="1"/>
    <col min="15368" max="15368" width="13.28515625" style="1048" customWidth="1"/>
    <col min="15369" max="15369" width="12.28515625" style="1048" customWidth="1"/>
    <col min="15370" max="15370" width="13.140625" style="1048" customWidth="1"/>
    <col min="15371" max="15617" width="9.140625" style="1048"/>
    <col min="15618" max="15618" width="11.28515625" style="1048" bestFit="1" customWidth="1"/>
    <col min="15619" max="15619" width="69" style="1048" bestFit="1" customWidth="1"/>
    <col min="15620" max="15620" width="14" style="1048" bestFit="1" customWidth="1"/>
    <col min="15621" max="15621" width="14.28515625" style="1048" bestFit="1" customWidth="1"/>
    <col min="15622" max="15622" width="14.28515625" style="1048" customWidth="1"/>
    <col min="15623" max="15623" width="14.140625" style="1048" bestFit="1" customWidth="1"/>
    <col min="15624" max="15624" width="13.28515625" style="1048" customWidth="1"/>
    <col min="15625" max="15625" width="12.28515625" style="1048" customWidth="1"/>
    <col min="15626" max="15626" width="13.140625" style="1048" customWidth="1"/>
    <col min="15627" max="15873" width="9.140625" style="1048"/>
    <col min="15874" max="15874" width="11.28515625" style="1048" bestFit="1" customWidth="1"/>
    <col min="15875" max="15875" width="69" style="1048" bestFit="1" customWidth="1"/>
    <col min="15876" max="15876" width="14" style="1048" bestFit="1" customWidth="1"/>
    <col min="15877" max="15877" width="14.28515625" style="1048" bestFit="1" customWidth="1"/>
    <col min="15878" max="15878" width="14.28515625" style="1048" customWidth="1"/>
    <col min="15879" max="15879" width="14.140625" style="1048" bestFit="1" customWidth="1"/>
    <col min="15880" max="15880" width="13.28515625" style="1048" customWidth="1"/>
    <col min="15881" max="15881" width="12.28515625" style="1048" customWidth="1"/>
    <col min="15882" max="15882" width="13.140625" style="1048" customWidth="1"/>
    <col min="15883" max="16129" width="9.140625" style="1048"/>
    <col min="16130" max="16130" width="11.28515625" style="1048" bestFit="1" customWidth="1"/>
    <col min="16131" max="16131" width="69" style="1048" bestFit="1" customWidth="1"/>
    <col min="16132" max="16132" width="14" style="1048" bestFit="1" customWidth="1"/>
    <col min="16133" max="16133" width="14.28515625" style="1048" bestFit="1" customWidth="1"/>
    <col min="16134" max="16134" width="14.28515625" style="1048" customWidth="1"/>
    <col min="16135" max="16135" width="14.140625" style="1048" bestFit="1" customWidth="1"/>
    <col min="16136" max="16136" width="13.28515625" style="1048" customWidth="1"/>
    <col min="16137" max="16137" width="12.28515625" style="1048" customWidth="1"/>
    <col min="16138" max="16138" width="13.140625" style="1048" customWidth="1"/>
    <col min="16139" max="16384" width="9.140625" style="1048"/>
  </cols>
  <sheetData>
    <row r="1" spans="2:12">
      <c r="I1" s="1178" t="s">
        <v>698</v>
      </c>
      <c r="J1" s="1178"/>
    </row>
    <row r="3" spans="2:12">
      <c r="B3" s="1179" t="s">
        <v>666</v>
      </c>
      <c r="C3" s="1179"/>
      <c r="D3" s="1179"/>
      <c r="E3" s="1179"/>
      <c r="F3" s="1179"/>
      <c r="G3" s="1179"/>
      <c r="H3" s="1179"/>
      <c r="I3" s="1179"/>
      <c r="J3" s="1179"/>
    </row>
    <row r="4" spans="2:12">
      <c r="B4" s="1096"/>
      <c r="C4" s="1096"/>
      <c r="D4" s="1096"/>
      <c r="E4" s="1096"/>
      <c r="F4" s="1096"/>
      <c r="G4" s="1096"/>
      <c r="H4" s="1096"/>
      <c r="I4" s="1096"/>
      <c r="J4" s="1096"/>
    </row>
    <row r="5" spans="2:12" ht="15" thickBot="1">
      <c r="C5" s="1049"/>
      <c r="F5" s="1050"/>
      <c r="I5" s="1180" t="s">
        <v>667</v>
      </c>
      <c r="J5" s="1180"/>
    </row>
    <row r="6" spans="2:12" s="1050" customFormat="1" ht="30" customHeight="1">
      <c r="B6" s="1181" t="s">
        <v>117</v>
      </c>
      <c r="C6" s="1181" t="s">
        <v>668</v>
      </c>
      <c r="D6" s="1183" t="s">
        <v>669</v>
      </c>
      <c r="E6" s="1184"/>
      <c r="F6" s="1185" t="s">
        <v>120</v>
      </c>
      <c r="G6" s="1186"/>
      <c r="H6" s="1183" t="s">
        <v>670</v>
      </c>
      <c r="I6" s="1187"/>
      <c r="J6" s="1188"/>
    </row>
    <row r="7" spans="2:12" s="1058" customFormat="1" ht="60" customHeight="1" thickBot="1">
      <c r="B7" s="1182"/>
      <c r="C7" s="1182"/>
      <c r="D7" s="1051">
        <v>40178</v>
      </c>
      <c r="E7" s="1052">
        <v>40543</v>
      </c>
      <c r="F7" s="1053">
        <v>40178</v>
      </c>
      <c r="G7" s="1054">
        <v>40543</v>
      </c>
      <c r="H7" s="1055" t="s">
        <v>700</v>
      </c>
      <c r="I7" s="1056" t="s">
        <v>699</v>
      </c>
      <c r="J7" s="1057" t="s">
        <v>701</v>
      </c>
    </row>
    <row r="8" spans="2:12" s="1065" customFormat="1">
      <c r="B8" s="1059" t="s">
        <v>671</v>
      </c>
      <c r="C8" s="1060" t="s">
        <v>672</v>
      </c>
      <c r="D8" s="1061">
        <f>D9+D12</f>
        <v>29664.076981000002</v>
      </c>
      <c r="E8" s="1062">
        <f>E9+E12</f>
        <v>44415.73317</v>
      </c>
      <c r="F8" s="1063">
        <f t="shared" ref="F8:F25" si="0">D8/$D$25</f>
        <v>0.96817648826797931</v>
      </c>
      <c r="G8" s="1064">
        <f t="shared" ref="G8:G25" si="1">E8/$E$25</f>
        <v>0.97747252957616404</v>
      </c>
      <c r="H8" s="1061">
        <f>E8-D8</f>
        <v>14751.656188999998</v>
      </c>
      <c r="I8" s="1098">
        <f>H8/D8</f>
        <v>0.49729024767730046</v>
      </c>
      <c r="J8" s="1102">
        <f>H8/$H$25</f>
        <v>0.996716976135124</v>
      </c>
    </row>
    <row r="9" spans="2:12" s="1065" customFormat="1">
      <c r="B9" s="1066" t="s">
        <v>673</v>
      </c>
      <c r="C9" s="1067" t="s">
        <v>674</v>
      </c>
      <c r="D9" s="1068">
        <f>D10+D11</f>
        <v>24035.628981000002</v>
      </c>
      <c r="E9" s="1069">
        <f>E10+E11</f>
        <v>40235.976170000002</v>
      </c>
      <c r="F9" s="1070">
        <f t="shared" si="0"/>
        <v>0.78447513721871998</v>
      </c>
      <c r="G9" s="1071">
        <f>E9/$E$25</f>
        <v>0.88548715961353919</v>
      </c>
      <c r="H9" s="1068">
        <f t="shared" ref="H9:H25" si="2">E9-D9</f>
        <v>16200.347189</v>
      </c>
      <c r="I9" s="1099">
        <f t="shared" ref="I9:I25" si="3">H9/D9</f>
        <v>0.67401386507531225</v>
      </c>
      <c r="J9" s="1071">
        <f t="shared" ref="J9:J25" si="4">H9/$H$25</f>
        <v>1.0945998778496369</v>
      </c>
      <c r="L9" s="1072"/>
    </row>
    <row r="10" spans="2:12" s="1065" customFormat="1">
      <c r="B10" s="1073"/>
      <c r="C10" s="1074" t="s">
        <v>675</v>
      </c>
      <c r="D10" s="1075">
        <v>15845.553981000001</v>
      </c>
      <c r="E10" s="1076">
        <f>[5]KNBIFO_krediti!X3459/1000</f>
        <v>25941.978170000002</v>
      </c>
      <c r="F10" s="1077">
        <f t="shared" si="0"/>
        <v>0.51716737445805105</v>
      </c>
      <c r="G10" s="1078">
        <f t="shared" si="1"/>
        <v>0.57091416068680256</v>
      </c>
      <c r="H10" s="1075">
        <f t="shared" si="2"/>
        <v>10096.424189000001</v>
      </c>
      <c r="I10" s="1100">
        <f t="shared" si="3"/>
        <v>0.63717710350211587</v>
      </c>
      <c r="J10" s="1078">
        <f t="shared" si="4"/>
        <v>0.6821794962210127</v>
      </c>
    </row>
    <row r="11" spans="2:12" s="1065" customFormat="1">
      <c r="B11" s="1073"/>
      <c r="C11" s="1074" t="s">
        <v>676</v>
      </c>
      <c r="D11" s="1075">
        <v>8190.0749999999998</v>
      </c>
      <c r="E11" s="1076">
        <f>[5]KNBIFO_krediti!X3460/1000</f>
        <v>14293.998</v>
      </c>
      <c r="F11" s="1077">
        <f t="shared" si="0"/>
        <v>0.26730776276066898</v>
      </c>
      <c r="G11" s="1078">
        <f t="shared" si="1"/>
        <v>0.31457299892673662</v>
      </c>
      <c r="H11" s="1075">
        <f t="shared" si="2"/>
        <v>6103.9229999999998</v>
      </c>
      <c r="I11" s="1100">
        <f t="shared" si="3"/>
        <v>0.74528291865459106</v>
      </c>
      <c r="J11" s="1078">
        <f t="shared" si="4"/>
        <v>0.41242038162862416</v>
      </c>
    </row>
    <row r="12" spans="2:12" s="1065" customFormat="1">
      <c r="B12" s="1066" t="s">
        <v>677</v>
      </c>
      <c r="C12" s="1067" t="s">
        <v>678</v>
      </c>
      <c r="D12" s="1068">
        <f>D13+D18+D19</f>
        <v>5628.4479999999994</v>
      </c>
      <c r="E12" s="1069">
        <f>E13+E18+E19</f>
        <v>4179.7569999999996</v>
      </c>
      <c r="F12" s="1070">
        <f t="shared" si="0"/>
        <v>0.18370135104925922</v>
      </c>
      <c r="G12" s="1071">
        <f t="shared" si="1"/>
        <v>9.1985369962624852E-2</v>
      </c>
      <c r="H12" s="1068">
        <f t="shared" si="2"/>
        <v>-1448.6909999999998</v>
      </c>
      <c r="I12" s="1099">
        <f t="shared" si="3"/>
        <v>-0.25738729397517751</v>
      </c>
      <c r="J12" s="1071">
        <f t="shared" si="4"/>
        <v>-9.7882901714512624E-2</v>
      </c>
    </row>
    <row r="13" spans="2:12" s="1065" customFormat="1">
      <c r="B13" s="1079" t="s">
        <v>679</v>
      </c>
      <c r="C13" s="1067" t="s">
        <v>680</v>
      </c>
      <c r="D13" s="1068">
        <f>D14+D15+D16+D17</f>
        <v>4639.1879999999992</v>
      </c>
      <c r="E13" s="1069">
        <f>E14+E15+E16+E17</f>
        <v>3564.701</v>
      </c>
      <c r="F13" s="1070">
        <f t="shared" si="0"/>
        <v>0.15141387170522153</v>
      </c>
      <c r="G13" s="1071">
        <f t="shared" si="1"/>
        <v>7.8449618073763328E-2</v>
      </c>
      <c r="H13" s="1068">
        <f t="shared" si="2"/>
        <v>-1074.4869999999992</v>
      </c>
      <c r="I13" s="1099">
        <f t="shared" si="3"/>
        <v>-0.2316110060639921</v>
      </c>
      <c r="J13" s="1071">
        <f t="shared" si="4"/>
        <v>-7.2599267486663108E-2</v>
      </c>
    </row>
    <row r="14" spans="2:12" s="1065" customFormat="1">
      <c r="B14" s="1080"/>
      <c r="C14" s="1081" t="s">
        <v>681</v>
      </c>
      <c r="D14" s="1075">
        <v>221.489</v>
      </c>
      <c r="E14" s="1076">
        <f>[5]KNBIFO_krediti!X3465/1000</f>
        <v>0.16800000000000001</v>
      </c>
      <c r="F14" s="1077">
        <f t="shared" si="0"/>
        <v>7.2289605487248672E-3</v>
      </c>
      <c r="G14" s="1078">
        <f t="shared" si="1"/>
        <v>3.697234588929686E-6</v>
      </c>
      <c r="H14" s="1075">
        <f t="shared" si="2"/>
        <v>-221.321</v>
      </c>
      <c r="I14" s="1100">
        <f t="shared" si="3"/>
        <v>-0.99924149732040868</v>
      </c>
      <c r="J14" s="1078">
        <f t="shared" si="4"/>
        <v>-1.4953873317607173E-2</v>
      </c>
    </row>
    <row r="15" spans="2:12" s="1065" customFormat="1">
      <c r="B15" s="1080"/>
      <c r="C15" s="1081" t="s">
        <v>682</v>
      </c>
      <c r="D15" s="1075">
        <v>1442.5329999999999</v>
      </c>
      <c r="E15" s="1076">
        <f>[5]KNBIFO_krediti!X3466/1000</f>
        <v>953.00599999999997</v>
      </c>
      <c r="F15" s="1077">
        <f t="shared" si="0"/>
        <v>4.7081408770790999E-2</v>
      </c>
      <c r="G15" s="1078">
        <f t="shared" si="1"/>
        <v>2.0973135396770978E-2</v>
      </c>
      <c r="H15" s="1075">
        <f t="shared" si="2"/>
        <v>-489.52699999999993</v>
      </c>
      <c r="I15" s="1100">
        <f t="shared" si="3"/>
        <v>-0.33935237530094631</v>
      </c>
      <c r="J15" s="1078">
        <f t="shared" si="4"/>
        <v>-3.3075599439494154E-2</v>
      </c>
    </row>
    <row r="16" spans="2:12" s="1065" customFormat="1" ht="17.25" customHeight="1">
      <c r="B16" s="1080"/>
      <c r="C16" s="1081" t="s">
        <v>683</v>
      </c>
      <c r="D16" s="1075">
        <v>2625.0639999999999</v>
      </c>
      <c r="E16" s="1076">
        <f>[5]KNBIFO_krediti!X3467/1000</f>
        <v>2243.4070000000002</v>
      </c>
      <c r="F16" s="1077">
        <f t="shared" si="0"/>
        <v>8.5676869252549304E-2</v>
      </c>
      <c r="G16" s="1078">
        <f t="shared" si="1"/>
        <v>4.9371440222898688E-2</v>
      </c>
      <c r="H16" s="1075">
        <f t="shared" si="2"/>
        <v>-381.6569999999997</v>
      </c>
      <c r="I16" s="1100">
        <f t="shared" si="3"/>
        <v>-0.1453895981202743</v>
      </c>
      <c r="J16" s="1078">
        <f t="shared" si="4"/>
        <v>-2.5787206947275661E-2</v>
      </c>
    </row>
    <row r="17" spans="2:10" s="1065" customFormat="1">
      <c r="B17" s="1080"/>
      <c r="C17" s="1081" t="s">
        <v>684</v>
      </c>
      <c r="D17" s="1075">
        <v>350.10199999999998</v>
      </c>
      <c r="E17" s="1076">
        <f>[5]KNBIFO_krediti!X3469/1000</f>
        <v>368.12</v>
      </c>
      <c r="F17" s="1077">
        <f t="shared" si="0"/>
        <v>1.1426633133156379E-2</v>
      </c>
      <c r="G17" s="1078">
        <f t="shared" si="1"/>
        <v>8.1013452195047384E-3</v>
      </c>
      <c r="H17" s="1075">
        <f t="shared" si="2"/>
        <v>18.018000000000029</v>
      </c>
      <c r="I17" s="1100">
        <f t="shared" si="3"/>
        <v>5.1465001628097043E-2</v>
      </c>
      <c r="J17" s="1078">
        <f t="shared" si="4"/>
        <v>1.2174122177138476E-3</v>
      </c>
    </row>
    <row r="18" spans="2:10" s="1065" customFormat="1">
      <c r="B18" s="1066" t="s">
        <v>685</v>
      </c>
      <c r="C18" s="1067" t="s">
        <v>686</v>
      </c>
      <c r="D18" s="1068">
        <v>831.495</v>
      </c>
      <c r="E18" s="1069">
        <f>[5]KNBIFO_krediti!X3471/1000</f>
        <v>615.05600000000004</v>
      </c>
      <c r="F18" s="1070">
        <f t="shared" si="0"/>
        <v>2.7138343445778267E-2</v>
      </c>
      <c r="G18" s="1071">
        <f t="shared" si="1"/>
        <v>1.353575188886153E-2</v>
      </c>
      <c r="H18" s="1068">
        <f t="shared" si="2"/>
        <v>-216.43899999999996</v>
      </c>
      <c r="I18" s="1099">
        <f t="shared" si="3"/>
        <v>-0.26030102405907429</v>
      </c>
      <c r="J18" s="1071">
        <f t="shared" si="4"/>
        <v>-1.4624013929945999E-2</v>
      </c>
    </row>
    <row r="19" spans="2:10" s="1065" customFormat="1">
      <c r="B19" s="1066" t="s">
        <v>687</v>
      </c>
      <c r="C19" s="1067" t="s">
        <v>688</v>
      </c>
      <c r="D19" s="1068">
        <v>157.76499999999999</v>
      </c>
      <c r="E19" s="1069">
        <f>[5]KNBIFO_krediti!X3470</f>
        <v>0</v>
      </c>
      <c r="F19" s="1070">
        <f t="shared" si="0"/>
        <v>5.1491358982594104E-3</v>
      </c>
      <c r="G19" s="1071">
        <f t="shared" si="1"/>
        <v>0</v>
      </c>
      <c r="H19" s="1068">
        <f t="shared" si="2"/>
        <v>-157.76499999999999</v>
      </c>
      <c r="I19" s="1099">
        <f t="shared" si="3"/>
        <v>-1</v>
      </c>
      <c r="J19" s="1071">
        <f t="shared" si="4"/>
        <v>-1.0659620297903476E-2</v>
      </c>
    </row>
    <row r="20" spans="2:10" s="1065" customFormat="1" ht="15" customHeight="1">
      <c r="B20" s="1059" t="s">
        <v>689</v>
      </c>
      <c r="C20" s="1060" t="s">
        <v>690</v>
      </c>
      <c r="D20" s="1061">
        <f>D21+D22+D23</f>
        <v>960.43243999999993</v>
      </c>
      <c r="E20" s="1062">
        <f>E21+E22+E23</f>
        <v>1021.038</v>
      </c>
      <c r="F20" s="1063">
        <f t="shared" si="0"/>
        <v>3.1346605106689553E-2</v>
      </c>
      <c r="G20" s="1064">
        <f t="shared" si="1"/>
        <v>2.2470339346497552E-2</v>
      </c>
      <c r="H20" s="1061">
        <f t="shared" si="2"/>
        <v>60.605560000000082</v>
      </c>
      <c r="I20" s="1098">
        <f t="shared" si="3"/>
        <v>6.3102366679742811E-2</v>
      </c>
      <c r="J20" s="1064">
        <f t="shared" si="4"/>
        <v>4.0949022758014009E-3</v>
      </c>
    </row>
    <row r="21" spans="2:10" s="1065" customFormat="1" ht="23.25" customHeight="1">
      <c r="B21" s="1080"/>
      <c r="C21" s="1081" t="s">
        <v>691</v>
      </c>
      <c r="D21" s="1075">
        <v>71.596999999999994</v>
      </c>
      <c r="E21" s="1076">
        <f>[5]KNBIFO_krediti!X3474/1000</f>
        <v>60.228000000000002</v>
      </c>
      <c r="F21" s="1077">
        <f t="shared" si="0"/>
        <v>2.3367837157017017E-3</v>
      </c>
      <c r="G21" s="1078">
        <f t="shared" si="1"/>
        <v>1.3254586001312924E-3</v>
      </c>
      <c r="H21" s="1075">
        <f t="shared" si="2"/>
        <v>-11.368999999999993</v>
      </c>
      <c r="I21" s="1100">
        <f t="shared" si="3"/>
        <v>-0.15879156947916803</v>
      </c>
      <c r="J21" s="1078">
        <f t="shared" si="4"/>
        <v>-7.6816292058989356E-4</v>
      </c>
    </row>
    <row r="22" spans="2:10" s="1065" customFormat="1">
      <c r="B22" s="1080"/>
      <c r="C22" s="1081" t="s">
        <v>692</v>
      </c>
      <c r="D22" s="1075">
        <v>794.86843999999996</v>
      </c>
      <c r="E22" s="1076">
        <f>[5]KNBIFO_krediti!X3475/1000</f>
        <v>878.09900000000005</v>
      </c>
      <c r="F22" s="1077">
        <f t="shared" si="0"/>
        <v>2.5942925356051444E-2</v>
      </c>
      <c r="G22" s="1078">
        <f t="shared" si="1"/>
        <v>1.9324630924431953E-2</v>
      </c>
      <c r="H22" s="1075">
        <f t="shared" si="2"/>
        <v>83.230560000000082</v>
      </c>
      <c r="I22" s="1100">
        <f t="shared" si="3"/>
        <v>0.10470985613669614</v>
      </c>
      <c r="J22" s="1078">
        <f t="shared" si="4"/>
        <v>5.6235931086227884E-3</v>
      </c>
    </row>
    <row r="23" spans="2:10" s="1065" customFormat="1">
      <c r="B23" s="1080"/>
      <c r="C23" s="1081" t="s">
        <v>693</v>
      </c>
      <c r="D23" s="1075">
        <v>93.966999999999999</v>
      </c>
      <c r="E23" s="1076">
        <f>[5]KNBIFO_krediti!X3480/1000</f>
        <v>82.710999999999999</v>
      </c>
      <c r="F23" s="1077">
        <f t="shared" si="0"/>
        <v>3.0668960349364057E-3</v>
      </c>
      <c r="G23" s="1078">
        <f t="shared" si="1"/>
        <v>1.820249821934305E-3</v>
      </c>
      <c r="H23" s="1075">
        <f t="shared" si="2"/>
        <v>-11.256</v>
      </c>
      <c r="I23" s="1100">
        <f t="shared" si="3"/>
        <v>-0.11978673364053338</v>
      </c>
      <c r="J23" s="1078">
        <f t="shared" si="4"/>
        <v>-7.6052791223149335E-4</v>
      </c>
    </row>
    <row r="24" spans="2:10" s="1065" customFormat="1" ht="14.25" customHeight="1">
      <c r="B24" s="1059" t="s">
        <v>694</v>
      </c>
      <c r="C24" s="1060" t="s">
        <v>695</v>
      </c>
      <c r="D24" s="1061">
        <v>14.612</v>
      </c>
      <c r="E24" s="1062">
        <f>[5]KNBIFO_krediti!X3484/1000</f>
        <v>2.5960000000000001</v>
      </c>
      <c r="F24" s="1063">
        <f t="shared" si="0"/>
        <v>4.7690662533113494E-4</v>
      </c>
      <c r="G24" s="1064">
        <f t="shared" si="1"/>
        <v>5.7131077338461101E-5</v>
      </c>
      <c r="H24" s="1061">
        <f t="shared" si="2"/>
        <v>-12.016</v>
      </c>
      <c r="I24" s="1098">
        <f t="shared" si="3"/>
        <v>-0.82233780454421024</v>
      </c>
      <c r="J24" s="1064">
        <f t="shared" si="4"/>
        <v>-8.118784109251621E-4</v>
      </c>
    </row>
    <row r="25" spans="2:10" s="1065" customFormat="1" ht="18" customHeight="1" thickBot="1">
      <c r="B25" s="1082" t="s">
        <v>696</v>
      </c>
      <c r="C25" s="1083" t="s">
        <v>697</v>
      </c>
      <c r="D25" s="1084">
        <f>D24+D20+D8</f>
        <v>30639.121421000003</v>
      </c>
      <c r="E25" s="1085">
        <f>E8+E20+E24</f>
        <v>45439.367169999998</v>
      </c>
      <c r="F25" s="1086">
        <f t="shared" si="0"/>
        <v>1</v>
      </c>
      <c r="G25" s="1087">
        <f t="shared" si="1"/>
        <v>1</v>
      </c>
      <c r="H25" s="1084">
        <f t="shared" si="2"/>
        <v>14800.245748999994</v>
      </c>
      <c r="I25" s="1101">
        <f t="shared" si="3"/>
        <v>0.48305059226848229</v>
      </c>
      <c r="J25" s="1087">
        <f t="shared" si="4"/>
        <v>1</v>
      </c>
    </row>
    <row r="26" spans="2:10">
      <c r="C26" s="1088"/>
      <c r="E26" s="1089"/>
      <c r="F26" s="1090"/>
      <c r="G26" s="1091"/>
      <c r="H26" s="1092"/>
    </row>
    <row r="27" spans="2:10">
      <c r="D27" s="1093"/>
      <c r="E27" s="1093"/>
      <c r="F27" s="1093"/>
      <c r="G27" s="1091"/>
    </row>
    <row r="28" spans="2:10" ht="15">
      <c r="D28" s="1093"/>
      <c r="E28" s="1093"/>
      <c r="F28" s="1093"/>
      <c r="G28" s="1091"/>
      <c r="J28" s="1094"/>
    </row>
    <row r="29" spans="2:10">
      <c r="D29" s="1093"/>
      <c r="E29" s="1093"/>
      <c r="F29" s="1093"/>
      <c r="G29" s="1091"/>
      <c r="J29" s="1095"/>
    </row>
    <row r="30" spans="2:10">
      <c r="D30" s="1093"/>
      <c r="E30" s="1089"/>
      <c r="F30" s="1093"/>
      <c r="G30" s="1091"/>
    </row>
    <row r="31" spans="2:10">
      <c r="D31" s="1093"/>
      <c r="E31" s="1093"/>
      <c r="F31" s="1093"/>
    </row>
    <row r="32" spans="2:10">
      <c r="D32" s="1093"/>
      <c r="F32" s="1093"/>
    </row>
    <row r="33" spans="4:6">
      <c r="D33" s="1093"/>
      <c r="E33" s="1093"/>
      <c r="F33" s="1093"/>
    </row>
    <row r="34" spans="4:6">
      <c r="D34" s="1093"/>
      <c r="E34" s="1093"/>
      <c r="F34" s="1093"/>
    </row>
    <row r="35" spans="4:6">
      <c r="D35" s="1093"/>
      <c r="E35" s="1093"/>
      <c r="F35" s="1093"/>
    </row>
    <row r="36" spans="4:6">
      <c r="D36" s="1093"/>
      <c r="E36" s="1093"/>
      <c r="F36" s="1093"/>
    </row>
    <row r="37" spans="4:6">
      <c r="D37" s="1093"/>
      <c r="E37" s="1093"/>
      <c r="F37" s="1093"/>
    </row>
    <row r="38" spans="4:6">
      <c r="D38" s="1093"/>
      <c r="E38" s="1093"/>
      <c r="F38" s="1093"/>
    </row>
    <row r="39" spans="4:6">
      <c r="D39" s="1093"/>
      <c r="E39" s="1093"/>
      <c r="F39" s="1093"/>
    </row>
    <row r="40" spans="4:6">
      <c r="D40" s="1093"/>
      <c r="E40" s="1093"/>
      <c r="F40" s="1093"/>
    </row>
    <row r="41" spans="4:6">
      <c r="D41" s="1093"/>
      <c r="E41" s="1093"/>
      <c r="F41" s="1093"/>
    </row>
    <row r="42" spans="4:6">
      <c r="D42" s="1093"/>
      <c r="E42" s="1093"/>
      <c r="F42" s="1093"/>
    </row>
    <row r="43" spans="4:6">
      <c r="D43" s="1093"/>
      <c r="E43" s="1093"/>
      <c r="F43" s="1093"/>
    </row>
    <row r="44" spans="4:6">
      <c r="D44" s="1093"/>
      <c r="E44" s="1093"/>
      <c r="F44" s="1093"/>
    </row>
    <row r="45" spans="4:6">
      <c r="D45" s="1093"/>
      <c r="E45" s="1093"/>
      <c r="F45" s="1093"/>
    </row>
  </sheetData>
  <mergeCells count="8">
    <mergeCell ref="I1:J1"/>
    <mergeCell ref="B3:J3"/>
    <mergeCell ref="I5:J5"/>
    <mergeCell ref="B6:B7"/>
    <mergeCell ref="C6:C7"/>
    <mergeCell ref="D6:E6"/>
    <mergeCell ref="F6:G6"/>
    <mergeCell ref="H6:J6"/>
  </mergeCells>
  <pageMargins left="0.7" right="0.7" top="0.75" bottom="0.75" header="0.3" footer="0.3"/>
  <pageSetup paperSize="9" scale="74" orientation="landscape" r:id="rId1"/>
  <headerFooter alignWithMargins="0"/>
  <ignoredErrors>
    <ignoredError sqref="B8:B25" numberStoredAsText="1"/>
  </ignoredErrors>
</worksheet>
</file>

<file path=xl/worksheets/sheet6.xml><?xml version="1.0" encoding="utf-8"?>
<worksheet xmlns="http://schemas.openxmlformats.org/spreadsheetml/2006/main" xmlns:r="http://schemas.openxmlformats.org/officeDocument/2006/relationships">
  <dimension ref="B1:R29"/>
  <sheetViews>
    <sheetView showGridLines="0" workbookViewId="0">
      <selection activeCell="B3" sqref="B3:P3"/>
    </sheetView>
  </sheetViews>
  <sheetFormatPr defaultRowHeight="12.75"/>
  <cols>
    <col min="1" max="1" width="9.140625" style="890"/>
    <col min="2" max="2" width="9.85546875" style="890" customWidth="1"/>
    <col min="3" max="3" width="27.7109375" style="890" customWidth="1"/>
    <col min="4" max="4" width="12.42578125" style="890" bestFit="1" customWidth="1"/>
    <col min="5" max="5" width="10.140625" style="890" bestFit="1" customWidth="1"/>
    <col min="6" max="6" width="13.140625" style="890" customWidth="1"/>
    <col min="7" max="7" width="10.7109375" style="890" customWidth="1"/>
    <col min="8" max="8" width="10.140625" style="890" bestFit="1" customWidth="1"/>
    <col min="9" max="9" width="12.5703125" style="890" customWidth="1"/>
    <col min="10" max="11" width="10.140625" style="890" bestFit="1" customWidth="1"/>
    <col min="12" max="12" width="12.85546875" style="890" bestFit="1" customWidth="1"/>
    <col min="13" max="13" width="9.140625" style="890" bestFit="1" customWidth="1"/>
    <col min="14" max="14" width="10.140625" style="890" bestFit="1" customWidth="1"/>
    <col min="15" max="15" width="12.85546875" style="890" bestFit="1" customWidth="1"/>
    <col min="16" max="16" width="11.140625" style="890" customWidth="1"/>
    <col min="17" max="17" width="9.140625" style="890"/>
    <col min="18" max="18" width="31.28515625" style="890" customWidth="1"/>
    <col min="19" max="257" width="9.140625" style="890"/>
    <col min="258" max="258" width="9.85546875" style="890" customWidth="1"/>
    <col min="259" max="259" width="27.7109375" style="890" customWidth="1"/>
    <col min="260" max="260" width="10.85546875" style="890" bestFit="1" customWidth="1"/>
    <col min="261" max="261" width="10.140625" style="890" bestFit="1" customWidth="1"/>
    <col min="262" max="262" width="13.140625" style="890" customWidth="1"/>
    <col min="263" max="263" width="8.85546875" style="890" bestFit="1" customWidth="1"/>
    <col min="264" max="264" width="10.140625" style="890" bestFit="1" customWidth="1"/>
    <col min="265" max="265" width="12.5703125" style="890" customWidth="1"/>
    <col min="266" max="267" width="10.140625" style="890" bestFit="1" customWidth="1"/>
    <col min="268" max="268" width="12.85546875" style="890" bestFit="1" customWidth="1"/>
    <col min="269" max="269" width="9.140625" style="890" bestFit="1" customWidth="1"/>
    <col min="270" max="270" width="10.140625" style="890" bestFit="1" customWidth="1"/>
    <col min="271" max="271" width="12.85546875" style="890" bestFit="1" customWidth="1"/>
    <col min="272" max="272" width="8.85546875" style="890" bestFit="1" customWidth="1"/>
    <col min="273" max="273" width="9.140625" style="890"/>
    <col min="274" max="274" width="31.28515625" style="890" customWidth="1"/>
    <col min="275" max="513" width="9.140625" style="890"/>
    <col min="514" max="514" width="9.85546875" style="890" customWidth="1"/>
    <col min="515" max="515" width="27.7109375" style="890" customWidth="1"/>
    <col min="516" max="516" width="10.85546875" style="890" bestFit="1" customWidth="1"/>
    <col min="517" max="517" width="10.140625" style="890" bestFit="1" customWidth="1"/>
    <col min="518" max="518" width="13.140625" style="890" customWidth="1"/>
    <col min="519" max="519" width="8.85546875" style="890" bestFit="1" customWidth="1"/>
    <col min="520" max="520" width="10.140625" style="890" bestFit="1" customWidth="1"/>
    <col min="521" max="521" width="12.5703125" style="890" customWidth="1"/>
    <col min="522" max="523" width="10.140625" style="890" bestFit="1" customWidth="1"/>
    <col min="524" max="524" width="12.85546875" style="890" bestFit="1" customWidth="1"/>
    <col min="525" max="525" width="9.140625" style="890" bestFit="1" customWidth="1"/>
    <col min="526" max="526" width="10.140625" style="890" bestFit="1" customWidth="1"/>
    <col min="527" max="527" width="12.85546875" style="890" bestFit="1" customWidth="1"/>
    <col min="528" max="528" width="8.85546875" style="890" bestFit="1" customWidth="1"/>
    <col min="529" max="529" width="9.140625" style="890"/>
    <col min="530" max="530" width="31.28515625" style="890" customWidth="1"/>
    <col min="531" max="769" width="9.140625" style="890"/>
    <col min="770" max="770" width="9.85546875" style="890" customWidth="1"/>
    <col min="771" max="771" width="27.7109375" style="890" customWidth="1"/>
    <col min="772" max="772" width="10.85546875" style="890" bestFit="1" customWidth="1"/>
    <col min="773" max="773" width="10.140625" style="890" bestFit="1" customWidth="1"/>
    <col min="774" max="774" width="13.140625" style="890" customWidth="1"/>
    <col min="775" max="775" width="8.85546875" style="890" bestFit="1" customWidth="1"/>
    <col min="776" max="776" width="10.140625" style="890" bestFit="1" customWidth="1"/>
    <col min="777" max="777" width="12.5703125" style="890" customWidth="1"/>
    <col min="778" max="779" width="10.140625" style="890" bestFit="1" customWidth="1"/>
    <col min="780" max="780" width="12.85546875" style="890" bestFit="1" customWidth="1"/>
    <col min="781" max="781" width="9.140625" style="890" bestFit="1" customWidth="1"/>
    <col min="782" max="782" width="10.140625" style="890" bestFit="1" customWidth="1"/>
    <col min="783" max="783" width="12.85546875" style="890" bestFit="1" customWidth="1"/>
    <col min="784" max="784" width="8.85546875" style="890" bestFit="1" customWidth="1"/>
    <col min="785" max="785" width="9.140625" style="890"/>
    <col min="786" max="786" width="31.28515625" style="890" customWidth="1"/>
    <col min="787" max="1025" width="9.140625" style="890"/>
    <col min="1026" max="1026" width="9.85546875" style="890" customWidth="1"/>
    <col min="1027" max="1027" width="27.7109375" style="890" customWidth="1"/>
    <col min="1028" max="1028" width="10.85546875" style="890" bestFit="1" customWidth="1"/>
    <col min="1029" max="1029" width="10.140625" style="890" bestFit="1" customWidth="1"/>
    <col min="1030" max="1030" width="13.140625" style="890" customWidth="1"/>
    <col min="1031" max="1031" width="8.85546875" style="890" bestFit="1" customWidth="1"/>
    <col min="1032" max="1032" width="10.140625" style="890" bestFit="1" customWidth="1"/>
    <col min="1033" max="1033" width="12.5703125" style="890" customWidth="1"/>
    <col min="1034" max="1035" width="10.140625" style="890" bestFit="1" customWidth="1"/>
    <col min="1036" max="1036" width="12.85546875" style="890" bestFit="1" customWidth="1"/>
    <col min="1037" max="1037" width="9.140625" style="890" bestFit="1" customWidth="1"/>
    <col min="1038" max="1038" width="10.140625" style="890" bestFit="1" customWidth="1"/>
    <col min="1039" max="1039" width="12.85546875" style="890" bestFit="1" customWidth="1"/>
    <col min="1040" max="1040" width="8.85546875" style="890" bestFit="1" customWidth="1"/>
    <col min="1041" max="1041" width="9.140625" style="890"/>
    <col min="1042" max="1042" width="31.28515625" style="890" customWidth="1"/>
    <col min="1043" max="1281" width="9.140625" style="890"/>
    <col min="1282" max="1282" width="9.85546875" style="890" customWidth="1"/>
    <col min="1283" max="1283" width="27.7109375" style="890" customWidth="1"/>
    <col min="1284" max="1284" width="10.85546875" style="890" bestFit="1" customWidth="1"/>
    <col min="1285" max="1285" width="10.140625" style="890" bestFit="1" customWidth="1"/>
    <col min="1286" max="1286" width="13.140625" style="890" customWidth="1"/>
    <col min="1287" max="1287" width="8.85546875" style="890" bestFit="1" customWidth="1"/>
    <col min="1288" max="1288" width="10.140625" style="890" bestFit="1" customWidth="1"/>
    <col min="1289" max="1289" width="12.5703125" style="890" customWidth="1"/>
    <col min="1290" max="1291" width="10.140625" style="890" bestFit="1" customWidth="1"/>
    <col min="1292" max="1292" width="12.85546875" style="890" bestFit="1" customWidth="1"/>
    <col min="1293" max="1293" width="9.140625" style="890" bestFit="1" customWidth="1"/>
    <col min="1294" max="1294" width="10.140625" style="890" bestFit="1" customWidth="1"/>
    <col min="1295" max="1295" width="12.85546875" style="890" bestFit="1" customWidth="1"/>
    <col min="1296" max="1296" width="8.85546875" style="890" bestFit="1" customWidth="1"/>
    <col min="1297" max="1297" width="9.140625" style="890"/>
    <col min="1298" max="1298" width="31.28515625" style="890" customWidth="1"/>
    <col min="1299" max="1537" width="9.140625" style="890"/>
    <col min="1538" max="1538" width="9.85546875" style="890" customWidth="1"/>
    <col min="1539" max="1539" width="27.7109375" style="890" customWidth="1"/>
    <col min="1540" max="1540" width="10.85546875" style="890" bestFit="1" customWidth="1"/>
    <col min="1541" max="1541" width="10.140625" style="890" bestFit="1" customWidth="1"/>
    <col min="1542" max="1542" width="13.140625" style="890" customWidth="1"/>
    <col min="1543" max="1543" width="8.85546875" style="890" bestFit="1" customWidth="1"/>
    <col min="1544" max="1544" width="10.140625" style="890" bestFit="1" customWidth="1"/>
    <col min="1545" max="1545" width="12.5703125" style="890" customWidth="1"/>
    <col min="1546" max="1547" width="10.140625" style="890" bestFit="1" customWidth="1"/>
    <col min="1548" max="1548" width="12.85546875" style="890" bestFit="1" customWidth="1"/>
    <col min="1549" max="1549" width="9.140625" style="890" bestFit="1" customWidth="1"/>
    <col min="1550" max="1550" width="10.140625" style="890" bestFit="1" customWidth="1"/>
    <col min="1551" max="1551" width="12.85546875" style="890" bestFit="1" customWidth="1"/>
    <col min="1552" max="1552" width="8.85546875" style="890" bestFit="1" customWidth="1"/>
    <col min="1553" max="1553" width="9.140625" style="890"/>
    <col min="1554" max="1554" width="31.28515625" style="890" customWidth="1"/>
    <col min="1555" max="1793" width="9.140625" style="890"/>
    <col min="1794" max="1794" width="9.85546875" style="890" customWidth="1"/>
    <col min="1795" max="1795" width="27.7109375" style="890" customWidth="1"/>
    <col min="1796" max="1796" width="10.85546875" style="890" bestFit="1" customWidth="1"/>
    <col min="1797" max="1797" width="10.140625" style="890" bestFit="1" customWidth="1"/>
    <col min="1798" max="1798" width="13.140625" style="890" customWidth="1"/>
    <col min="1799" max="1799" width="8.85546875" style="890" bestFit="1" customWidth="1"/>
    <col min="1800" max="1800" width="10.140625" style="890" bestFit="1" customWidth="1"/>
    <col min="1801" max="1801" width="12.5703125" style="890" customWidth="1"/>
    <col min="1802" max="1803" width="10.140625" style="890" bestFit="1" customWidth="1"/>
    <col min="1804" max="1804" width="12.85546875" style="890" bestFit="1" customWidth="1"/>
    <col min="1805" max="1805" width="9.140625" style="890" bestFit="1" customWidth="1"/>
    <col min="1806" max="1806" width="10.140625" style="890" bestFit="1" customWidth="1"/>
    <col min="1807" max="1807" width="12.85546875" style="890" bestFit="1" customWidth="1"/>
    <col min="1808" max="1808" width="8.85546875" style="890" bestFit="1" customWidth="1"/>
    <col min="1809" max="1809" width="9.140625" style="890"/>
    <col min="1810" max="1810" width="31.28515625" style="890" customWidth="1"/>
    <col min="1811" max="2049" width="9.140625" style="890"/>
    <col min="2050" max="2050" width="9.85546875" style="890" customWidth="1"/>
    <col min="2051" max="2051" width="27.7109375" style="890" customWidth="1"/>
    <col min="2052" max="2052" width="10.85546875" style="890" bestFit="1" customWidth="1"/>
    <col min="2053" max="2053" width="10.140625" style="890" bestFit="1" customWidth="1"/>
    <col min="2054" max="2054" width="13.140625" style="890" customWidth="1"/>
    <col min="2055" max="2055" width="8.85546875" style="890" bestFit="1" customWidth="1"/>
    <col min="2056" max="2056" width="10.140625" style="890" bestFit="1" customWidth="1"/>
    <col min="2057" max="2057" width="12.5703125" style="890" customWidth="1"/>
    <col min="2058" max="2059" width="10.140625" style="890" bestFit="1" customWidth="1"/>
    <col min="2060" max="2060" width="12.85546875" style="890" bestFit="1" customWidth="1"/>
    <col min="2061" max="2061" width="9.140625" style="890" bestFit="1" customWidth="1"/>
    <col min="2062" max="2062" width="10.140625" style="890" bestFit="1" customWidth="1"/>
    <col min="2063" max="2063" width="12.85546875" style="890" bestFit="1" customWidth="1"/>
    <col min="2064" max="2064" width="8.85546875" style="890" bestFit="1" customWidth="1"/>
    <col min="2065" max="2065" width="9.140625" style="890"/>
    <col min="2066" max="2066" width="31.28515625" style="890" customWidth="1"/>
    <col min="2067" max="2305" width="9.140625" style="890"/>
    <col min="2306" max="2306" width="9.85546875" style="890" customWidth="1"/>
    <col min="2307" max="2307" width="27.7109375" style="890" customWidth="1"/>
    <col min="2308" max="2308" width="10.85546875" style="890" bestFit="1" customWidth="1"/>
    <col min="2309" max="2309" width="10.140625" style="890" bestFit="1" customWidth="1"/>
    <col min="2310" max="2310" width="13.140625" style="890" customWidth="1"/>
    <col min="2311" max="2311" width="8.85546875" style="890" bestFit="1" customWidth="1"/>
    <col min="2312" max="2312" width="10.140625" style="890" bestFit="1" customWidth="1"/>
    <col min="2313" max="2313" width="12.5703125" style="890" customWidth="1"/>
    <col min="2314" max="2315" width="10.140625" style="890" bestFit="1" customWidth="1"/>
    <col min="2316" max="2316" width="12.85546875" style="890" bestFit="1" customWidth="1"/>
    <col min="2317" max="2317" width="9.140625" style="890" bestFit="1" customWidth="1"/>
    <col min="2318" max="2318" width="10.140625" style="890" bestFit="1" customWidth="1"/>
    <col min="2319" max="2319" width="12.85546875" style="890" bestFit="1" customWidth="1"/>
    <col min="2320" max="2320" width="8.85546875" style="890" bestFit="1" customWidth="1"/>
    <col min="2321" max="2321" width="9.140625" style="890"/>
    <col min="2322" max="2322" width="31.28515625" style="890" customWidth="1"/>
    <col min="2323" max="2561" width="9.140625" style="890"/>
    <col min="2562" max="2562" width="9.85546875" style="890" customWidth="1"/>
    <col min="2563" max="2563" width="27.7109375" style="890" customWidth="1"/>
    <col min="2564" max="2564" width="10.85546875" style="890" bestFit="1" customWidth="1"/>
    <col min="2565" max="2565" width="10.140625" style="890" bestFit="1" customWidth="1"/>
    <col min="2566" max="2566" width="13.140625" style="890" customWidth="1"/>
    <col min="2567" max="2567" width="8.85546875" style="890" bestFit="1" customWidth="1"/>
    <col min="2568" max="2568" width="10.140625" style="890" bestFit="1" customWidth="1"/>
    <col min="2569" max="2569" width="12.5703125" style="890" customWidth="1"/>
    <col min="2570" max="2571" width="10.140625" style="890" bestFit="1" customWidth="1"/>
    <col min="2572" max="2572" width="12.85546875" style="890" bestFit="1" customWidth="1"/>
    <col min="2573" max="2573" width="9.140625" style="890" bestFit="1" customWidth="1"/>
    <col min="2574" max="2574" width="10.140625" style="890" bestFit="1" customWidth="1"/>
    <col min="2575" max="2575" width="12.85546875" style="890" bestFit="1" customWidth="1"/>
    <col min="2576" max="2576" width="8.85546875" style="890" bestFit="1" customWidth="1"/>
    <col min="2577" max="2577" width="9.140625" style="890"/>
    <col min="2578" max="2578" width="31.28515625" style="890" customWidth="1"/>
    <col min="2579" max="2817" width="9.140625" style="890"/>
    <col min="2818" max="2818" width="9.85546875" style="890" customWidth="1"/>
    <col min="2819" max="2819" width="27.7109375" style="890" customWidth="1"/>
    <col min="2820" max="2820" width="10.85546875" style="890" bestFit="1" customWidth="1"/>
    <col min="2821" max="2821" width="10.140625" style="890" bestFit="1" customWidth="1"/>
    <col min="2822" max="2822" width="13.140625" style="890" customWidth="1"/>
    <col min="2823" max="2823" width="8.85546875" style="890" bestFit="1" customWidth="1"/>
    <col min="2824" max="2824" width="10.140625" style="890" bestFit="1" customWidth="1"/>
    <col min="2825" max="2825" width="12.5703125" style="890" customWidth="1"/>
    <col min="2826" max="2827" width="10.140625" style="890" bestFit="1" customWidth="1"/>
    <col min="2828" max="2828" width="12.85546875" style="890" bestFit="1" customWidth="1"/>
    <col min="2829" max="2829" width="9.140625" style="890" bestFit="1" customWidth="1"/>
    <col min="2830" max="2830" width="10.140625" style="890" bestFit="1" customWidth="1"/>
    <col min="2831" max="2831" width="12.85546875" style="890" bestFit="1" customWidth="1"/>
    <col min="2832" max="2832" width="8.85546875" style="890" bestFit="1" customWidth="1"/>
    <col min="2833" max="2833" width="9.140625" style="890"/>
    <col min="2834" max="2834" width="31.28515625" style="890" customWidth="1"/>
    <col min="2835" max="3073" width="9.140625" style="890"/>
    <col min="3074" max="3074" width="9.85546875" style="890" customWidth="1"/>
    <col min="3075" max="3075" width="27.7109375" style="890" customWidth="1"/>
    <col min="3076" max="3076" width="10.85546875" style="890" bestFit="1" customWidth="1"/>
    <col min="3077" max="3077" width="10.140625" style="890" bestFit="1" customWidth="1"/>
    <col min="3078" max="3078" width="13.140625" style="890" customWidth="1"/>
    <col min="3079" max="3079" width="8.85546875" style="890" bestFit="1" customWidth="1"/>
    <col min="3080" max="3080" width="10.140625" style="890" bestFit="1" customWidth="1"/>
    <col min="3081" max="3081" width="12.5703125" style="890" customWidth="1"/>
    <col min="3082" max="3083" width="10.140625" style="890" bestFit="1" customWidth="1"/>
    <col min="3084" max="3084" width="12.85546875" style="890" bestFit="1" customWidth="1"/>
    <col min="3085" max="3085" width="9.140625" style="890" bestFit="1" customWidth="1"/>
    <col min="3086" max="3086" width="10.140625" style="890" bestFit="1" customWidth="1"/>
    <col min="3087" max="3087" width="12.85546875" style="890" bestFit="1" customWidth="1"/>
    <col min="3088" max="3088" width="8.85546875" style="890" bestFit="1" customWidth="1"/>
    <col min="3089" max="3089" width="9.140625" style="890"/>
    <col min="3090" max="3090" width="31.28515625" style="890" customWidth="1"/>
    <col min="3091" max="3329" width="9.140625" style="890"/>
    <col min="3330" max="3330" width="9.85546875" style="890" customWidth="1"/>
    <col min="3331" max="3331" width="27.7109375" style="890" customWidth="1"/>
    <col min="3332" max="3332" width="10.85546875" style="890" bestFit="1" customWidth="1"/>
    <col min="3333" max="3333" width="10.140625" style="890" bestFit="1" customWidth="1"/>
    <col min="3334" max="3334" width="13.140625" style="890" customWidth="1"/>
    <col min="3335" max="3335" width="8.85546875" style="890" bestFit="1" customWidth="1"/>
    <col min="3336" max="3336" width="10.140625" style="890" bestFit="1" customWidth="1"/>
    <col min="3337" max="3337" width="12.5703125" style="890" customWidth="1"/>
    <col min="3338" max="3339" width="10.140625" style="890" bestFit="1" customWidth="1"/>
    <col min="3340" max="3340" width="12.85546875" style="890" bestFit="1" customWidth="1"/>
    <col min="3341" max="3341" width="9.140625" style="890" bestFit="1" customWidth="1"/>
    <col min="3342" max="3342" width="10.140625" style="890" bestFit="1" customWidth="1"/>
    <col min="3343" max="3343" width="12.85546875" style="890" bestFit="1" customWidth="1"/>
    <col min="3344" max="3344" width="8.85546875" style="890" bestFit="1" customWidth="1"/>
    <col min="3345" max="3345" width="9.140625" style="890"/>
    <col min="3346" max="3346" width="31.28515625" style="890" customWidth="1"/>
    <col min="3347" max="3585" width="9.140625" style="890"/>
    <col min="3586" max="3586" width="9.85546875" style="890" customWidth="1"/>
    <col min="3587" max="3587" width="27.7109375" style="890" customWidth="1"/>
    <col min="3588" max="3588" width="10.85546875" style="890" bestFit="1" customWidth="1"/>
    <col min="3589" max="3589" width="10.140625" style="890" bestFit="1" customWidth="1"/>
    <col min="3590" max="3590" width="13.140625" style="890" customWidth="1"/>
    <col min="3591" max="3591" width="8.85546875" style="890" bestFit="1" customWidth="1"/>
    <col min="3592" max="3592" width="10.140625" style="890" bestFit="1" customWidth="1"/>
    <col min="3593" max="3593" width="12.5703125" style="890" customWidth="1"/>
    <col min="3594" max="3595" width="10.140625" style="890" bestFit="1" customWidth="1"/>
    <col min="3596" max="3596" width="12.85546875" style="890" bestFit="1" customWidth="1"/>
    <col min="3597" max="3597" width="9.140625" style="890" bestFit="1" customWidth="1"/>
    <col min="3598" max="3598" width="10.140625" style="890" bestFit="1" customWidth="1"/>
    <col min="3599" max="3599" width="12.85546875" style="890" bestFit="1" customWidth="1"/>
    <col min="3600" max="3600" width="8.85546875" style="890" bestFit="1" customWidth="1"/>
    <col min="3601" max="3601" width="9.140625" style="890"/>
    <col min="3602" max="3602" width="31.28515625" style="890" customWidth="1"/>
    <col min="3603" max="3841" width="9.140625" style="890"/>
    <col min="3842" max="3842" width="9.85546875" style="890" customWidth="1"/>
    <col min="3843" max="3843" width="27.7109375" style="890" customWidth="1"/>
    <col min="3844" max="3844" width="10.85546875" style="890" bestFit="1" customWidth="1"/>
    <col min="3845" max="3845" width="10.140625" style="890" bestFit="1" customWidth="1"/>
    <col min="3846" max="3846" width="13.140625" style="890" customWidth="1"/>
    <col min="3847" max="3847" width="8.85546875" style="890" bestFit="1" customWidth="1"/>
    <col min="3848" max="3848" width="10.140625" style="890" bestFit="1" customWidth="1"/>
    <col min="3849" max="3849" width="12.5703125" style="890" customWidth="1"/>
    <col min="3850" max="3851" width="10.140625" style="890" bestFit="1" customWidth="1"/>
    <col min="3852" max="3852" width="12.85546875" style="890" bestFit="1" customWidth="1"/>
    <col min="3853" max="3853" width="9.140625" style="890" bestFit="1" customWidth="1"/>
    <col min="3854" max="3854" width="10.140625" style="890" bestFit="1" customWidth="1"/>
    <col min="3855" max="3855" width="12.85546875" style="890" bestFit="1" customWidth="1"/>
    <col min="3856" max="3856" width="8.85546875" style="890" bestFit="1" customWidth="1"/>
    <col min="3857" max="3857" width="9.140625" style="890"/>
    <col min="3858" max="3858" width="31.28515625" style="890" customWidth="1"/>
    <col min="3859" max="4097" width="9.140625" style="890"/>
    <col min="4098" max="4098" width="9.85546875" style="890" customWidth="1"/>
    <col min="4099" max="4099" width="27.7109375" style="890" customWidth="1"/>
    <col min="4100" max="4100" width="10.85546875" style="890" bestFit="1" customWidth="1"/>
    <col min="4101" max="4101" width="10.140625" style="890" bestFit="1" customWidth="1"/>
    <col min="4102" max="4102" width="13.140625" style="890" customWidth="1"/>
    <col min="4103" max="4103" width="8.85546875" style="890" bestFit="1" customWidth="1"/>
    <col min="4104" max="4104" width="10.140625" style="890" bestFit="1" customWidth="1"/>
    <col min="4105" max="4105" width="12.5703125" style="890" customWidth="1"/>
    <col min="4106" max="4107" width="10.140625" style="890" bestFit="1" customWidth="1"/>
    <col min="4108" max="4108" width="12.85546875" style="890" bestFit="1" customWidth="1"/>
    <col min="4109" max="4109" width="9.140625" style="890" bestFit="1" customWidth="1"/>
    <col min="4110" max="4110" width="10.140625" style="890" bestFit="1" customWidth="1"/>
    <col min="4111" max="4111" width="12.85546875" style="890" bestFit="1" customWidth="1"/>
    <col min="4112" max="4112" width="8.85546875" style="890" bestFit="1" customWidth="1"/>
    <col min="4113" max="4113" width="9.140625" style="890"/>
    <col min="4114" max="4114" width="31.28515625" style="890" customWidth="1"/>
    <col min="4115" max="4353" width="9.140625" style="890"/>
    <col min="4354" max="4354" width="9.85546875" style="890" customWidth="1"/>
    <col min="4355" max="4355" width="27.7109375" style="890" customWidth="1"/>
    <col min="4356" max="4356" width="10.85546875" style="890" bestFit="1" customWidth="1"/>
    <col min="4357" max="4357" width="10.140625" style="890" bestFit="1" customWidth="1"/>
    <col min="4358" max="4358" width="13.140625" style="890" customWidth="1"/>
    <col min="4359" max="4359" width="8.85546875" style="890" bestFit="1" customWidth="1"/>
    <col min="4360" max="4360" width="10.140625" style="890" bestFit="1" customWidth="1"/>
    <col min="4361" max="4361" width="12.5703125" style="890" customWidth="1"/>
    <col min="4362" max="4363" width="10.140625" style="890" bestFit="1" customWidth="1"/>
    <col min="4364" max="4364" width="12.85546875" style="890" bestFit="1" customWidth="1"/>
    <col min="4365" max="4365" width="9.140625" style="890" bestFit="1" customWidth="1"/>
    <col min="4366" max="4366" width="10.140625" style="890" bestFit="1" customWidth="1"/>
    <col min="4367" max="4367" width="12.85546875" style="890" bestFit="1" customWidth="1"/>
    <col min="4368" max="4368" width="8.85546875" style="890" bestFit="1" customWidth="1"/>
    <col min="4369" max="4369" width="9.140625" style="890"/>
    <col min="4370" max="4370" width="31.28515625" style="890" customWidth="1"/>
    <col min="4371" max="4609" width="9.140625" style="890"/>
    <col min="4610" max="4610" width="9.85546875" style="890" customWidth="1"/>
    <col min="4611" max="4611" width="27.7109375" style="890" customWidth="1"/>
    <col min="4612" max="4612" width="10.85546875" style="890" bestFit="1" customWidth="1"/>
    <col min="4613" max="4613" width="10.140625" style="890" bestFit="1" customWidth="1"/>
    <col min="4614" max="4614" width="13.140625" style="890" customWidth="1"/>
    <col min="4615" max="4615" width="8.85546875" style="890" bestFit="1" customWidth="1"/>
    <col min="4616" max="4616" width="10.140625" style="890" bestFit="1" customWidth="1"/>
    <col min="4617" max="4617" width="12.5703125" style="890" customWidth="1"/>
    <col min="4618" max="4619" width="10.140625" style="890" bestFit="1" customWidth="1"/>
    <col min="4620" max="4620" width="12.85546875" style="890" bestFit="1" customWidth="1"/>
    <col min="4621" max="4621" width="9.140625" style="890" bestFit="1" customWidth="1"/>
    <col min="4622" max="4622" width="10.140625" style="890" bestFit="1" customWidth="1"/>
    <col min="4623" max="4623" width="12.85546875" style="890" bestFit="1" customWidth="1"/>
    <col min="4624" max="4624" width="8.85546875" style="890" bestFit="1" customWidth="1"/>
    <col min="4625" max="4625" width="9.140625" style="890"/>
    <col min="4626" max="4626" width="31.28515625" style="890" customWidth="1"/>
    <col min="4627" max="4865" width="9.140625" style="890"/>
    <col min="4866" max="4866" width="9.85546875" style="890" customWidth="1"/>
    <col min="4867" max="4867" width="27.7109375" style="890" customWidth="1"/>
    <col min="4868" max="4868" width="10.85546875" style="890" bestFit="1" customWidth="1"/>
    <col min="4869" max="4869" width="10.140625" style="890" bestFit="1" customWidth="1"/>
    <col min="4870" max="4870" width="13.140625" style="890" customWidth="1"/>
    <col min="4871" max="4871" width="8.85546875" style="890" bestFit="1" customWidth="1"/>
    <col min="4872" max="4872" width="10.140625" style="890" bestFit="1" customWidth="1"/>
    <col min="4873" max="4873" width="12.5703125" style="890" customWidth="1"/>
    <col min="4874" max="4875" width="10.140625" style="890" bestFit="1" customWidth="1"/>
    <col min="4876" max="4876" width="12.85546875" style="890" bestFit="1" customWidth="1"/>
    <col min="4877" max="4877" width="9.140625" style="890" bestFit="1" customWidth="1"/>
    <col min="4878" max="4878" width="10.140625" style="890" bestFit="1" customWidth="1"/>
    <col min="4879" max="4879" width="12.85546875" style="890" bestFit="1" customWidth="1"/>
    <col min="4880" max="4880" width="8.85546875" style="890" bestFit="1" customWidth="1"/>
    <col min="4881" max="4881" width="9.140625" style="890"/>
    <col min="4882" max="4882" width="31.28515625" style="890" customWidth="1"/>
    <col min="4883" max="5121" width="9.140625" style="890"/>
    <col min="5122" max="5122" width="9.85546875" style="890" customWidth="1"/>
    <col min="5123" max="5123" width="27.7109375" style="890" customWidth="1"/>
    <col min="5124" max="5124" width="10.85546875" style="890" bestFit="1" customWidth="1"/>
    <col min="5125" max="5125" width="10.140625" style="890" bestFit="1" customWidth="1"/>
    <col min="5126" max="5126" width="13.140625" style="890" customWidth="1"/>
    <col min="5127" max="5127" width="8.85546875" style="890" bestFit="1" customWidth="1"/>
    <col min="5128" max="5128" width="10.140625" style="890" bestFit="1" customWidth="1"/>
    <col min="5129" max="5129" width="12.5703125" style="890" customWidth="1"/>
    <col min="5130" max="5131" width="10.140625" style="890" bestFit="1" customWidth="1"/>
    <col min="5132" max="5132" width="12.85546875" style="890" bestFit="1" customWidth="1"/>
    <col min="5133" max="5133" width="9.140625" style="890" bestFit="1" customWidth="1"/>
    <col min="5134" max="5134" width="10.140625" style="890" bestFit="1" customWidth="1"/>
    <col min="5135" max="5135" width="12.85546875" style="890" bestFit="1" customWidth="1"/>
    <col min="5136" max="5136" width="8.85546875" style="890" bestFit="1" customWidth="1"/>
    <col min="5137" max="5137" width="9.140625" style="890"/>
    <col min="5138" max="5138" width="31.28515625" style="890" customWidth="1"/>
    <col min="5139" max="5377" width="9.140625" style="890"/>
    <col min="5378" max="5378" width="9.85546875" style="890" customWidth="1"/>
    <col min="5379" max="5379" width="27.7109375" style="890" customWidth="1"/>
    <col min="5380" max="5380" width="10.85546875" style="890" bestFit="1" customWidth="1"/>
    <col min="5381" max="5381" width="10.140625" style="890" bestFit="1" customWidth="1"/>
    <col min="5382" max="5382" width="13.140625" style="890" customWidth="1"/>
    <col min="5383" max="5383" width="8.85546875" style="890" bestFit="1" customWidth="1"/>
    <col min="5384" max="5384" width="10.140625" style="890" bestFit="1" customWidth="1"/>
    <col min="5385" max="5385" width="12.5703125" style="890" customWidth="1"/>
    <col min="5386" max="5387" width="10.140625" style="890" bestFit="1" customWidth="1"/>
    <col min="5388" max="5388" width="12.85546875" style="890" bestFit="1" customWidth="1"/>
    <col min="5389" max="5389" width="9.140625" style="890" bestFit="1" customWidth="1"/>
    <col min="5390" max="5390" width="10.140625" style="890" bestFit="1" customWidth="1"/>
    <col min="5391" max="5391" width="12.85546875" style="890" bestFit="1" customWidth="1"/>
    <col min="5392" max="5392" width="8.85546875" style="890" bestFit="1" customWidth="1"/>
    <col min="5393" max="5393" width="9.140625" style="890"/>
    <col min="5394" max="5394" width="31.28515625" style="890" customWidth="1"/>
    <col min="5395" max="5633" width="9.140625" style="890"/>
    <col min="5634" max="5634" width="9.85546875" style="890" customWidth="1"/>
    <col min="5635" max="5635" width="27.7109375" style="890" customWidth="1"/>
    <col min="5636" max="5636" width="10.85546875" style="890" bestFit="1" customWidth="1"/>
    <col min="5637" max="5637" width="10.140625" style="890" bestFit="1" customWidth="1"/>
    <col min="5638" max="5638" width="13.140625" style="890" customWidth="1"/>
    <col min="5639" max="5639" width="8.85546875" style="890" bestFit="1" customWidth="1"/>
    <col min="5640" max="5640" width="10.140625" style="890" bestFit="1" customWidth="1"/>
    <col min="5641" max="5641" width="12.5703125" style="890" customWidth="1"/>
    <col min="5642" max="5643" width="10.140625" style="890" bestFit="1" customWidth="1"/>
    <col min="5644" max="5644" width="12.85546875" style="890" bestFit="1" customWidth="1"/>
    <col min="5645" max="5645" width="9.140625" style="890" bestFit="1" customWidth="1"/>
    <col min="5646" max="5646" width="10.140625" style="890" bestFit="1" customWidth="1"/>
    <col min="5647" max="5647" width="12.85546875" style="890" bestFit="1" customWidth="1"/>
    <col min="5648" max="5648" width="8.85546875" style="890" bestFit="1" customWidth="1"/>
    <col min="5649" max="5649" width="9.140625" style="890"/>
    <col min="5650" max="5650" width="31.28515625" style="890" customWidth="1"/>
    <col min="5651" max="5889" width="9.140625" style="890"/>
    <col min="5890" max="5890" width="9.85546875" style="890" customWidth="1"/>
    <col min="5891" max="5891" width="27.7109375" style="890" customWidth="1"/>
    <col min="5892" max="5892" width="10.85546875" style="890" bestFit="1" customWidth="1"/>
    <col min="5893" max="5893" width="10.140625" style="890" bestFit="1" customWidth="1"/>
    <col min="5894" max="5894" width="13.140625" style="890" customWidth="1"/>
    <col min="5895" max="5895" width="8.85546875" style="890" bestFit="1" customWidth="1"/>
    <col min="5896" max="5896" width="10.140625" style="890" bestFit="1" customWidth="1"/>
    <col min="5897" max="5897" width="12.5703125" style="890" customWidth="1"/>
    <col min="5898" max="5899" width="10.140625" style="890" bestFit="1" customWidth="1"/>
    <col min="5900" max="5900" width="12.85546875" style="890" bestFit="1" customWidth="1"/>
    <col min="5901" max="5901" width="9.140625" style="890" bestFit="1" customWidth="1"/>
    <col min="5902" max="5902" width="10.140625" style="890" bestFit="1" customWidth="1"/>
    <col min="5903" max="5903" width="12.85546875" style="890" bestFit="1" customWidth="1"/>
    <col min="5904" max="5904" width="8.85546875" style="890" bestFit="1" customWidth="1"/>
    <col min="5905" max="5905" width="9.140625" style="890"/>
    <col min="5906" max="5906" width="31.28515625" style="890" customWidth="1"/>
    <col min="5907" max="6145" width="9.140625" style="890"/>
    <col min="6146" max="6146" width="9.85546875" style="890" customWidth="1"/>
    <col min="6147" max="6147" width="27.7109375" style="890" customWidth="1"/>
    <col min="6148" max="6148" width="10.85546875" style="890" bestFit="1" customWidth="1"/>
    <col min="6149" max="6149" width="10.140625" style="890" bestFit="1" customWidth="1"/>
    <col min="6150" max="6150" width="13.140625" style="890" customWidth="1"/>
    <col min="6151" max="6151" width="8.85546875" style="890" bestFit="1" customWidth="1"/>
    <col min="6152" max="6152" width="10.140625" style="890" bestFit="1" customWidth="1"/>
    <col min="6153" max="6153" width="12.5703125" style="890" customWidth="1"/>
    <col min="6154" max="6155" width="10.140625" style="890" bestFit="1" customWidth="1"/>
    <col min="6156" max="6156" width="12.85546875" style="890" bestFit="1" customWidth="1"/>
    <col min="6157" max="6157" width="9.140625" style="890" bestFit="1" customWidth="1"/>
    <col min="6158" max="6158" width="10.140625" style="890" bestFit="1" customWidth="1"/>
    <col min="6159" max="6159" width="12.85546875" style="890" bestFit="1" customWidth="1"/>
    <col min="6160" max="6160" width="8.85546875" style="890" bestFit="1" customWidth="1"/>
    <col min="6161" max="6161" width="9.140625" style="890"/>
    <col min="6162" max="6162" width="31.28515625" style="890" customWidth="1"/>
    <col min="6163" max="6401" width="9.140625" style="890"/>
    <col min="6402" max="6402" width="9.85546875" style="890" customWidth="1"/>
    <col min="6403" max="6403" width="27.7109375" style="890" customWidth="1"/>
    <col min="6404" max="6404" width="10.85546875" style="890" bestFit="1" customWidth="1"/>
    <col min="6405" max="6405" width="10.140625" style="890" bestFit="1" customWidth="1"/>
    <col min="6406" max="6406" width="13.140625" style="890" customWidth="1"/>
    <col min="6407" max="6407" width="8.85546875" style="890" bestFit="1" customWidth="1"/>
    <col min="6408" max="6408" width="10.140625" style="890" bestFit="1" customWidth="1"/>
    <col min="6409" max="6409" width="12.5703125" style="890" customWidth="1"/>
    <col min="6410" max="6411" width="10.140625" style="890" bestFit="1" customWidth="1"/>
    <col min="6412" max="6412" width="12.85546875" style="890" bestFit="1" customWidth="1"/>
    <col min="6413" max="6413" width="9.140625" style="890" bestFit="1" customWidth="1"/>
    <col min="6414" max="6414" width="10.140625" style="890" bestFit="1" customWidth="1"/>
    <col min="6415" max="6415" width="12.85546875" style="890" bestFit="1" customWidth="1"/>
    <col min="6416" max="6416" width="8.85546875" style="890" bestFit="1" customWidth="1"/>
    <col min="6417" max="6417" width="9.140625" style="890"/>
    <col min="6418" max="6418" width="31.28515625" style="890" customWidth="1"/>
    <col min="6419" max="6657" width="9.140625" style="890"/>
    <col min="6658" max="6658" width="9.85546875" style="890" customWidth="1"/>
    <col min="6659" max="6659" width="27.7109375" style="890" customWidth="1"/>
    <col min="6660" max="6660" width="10.85546875" style="890" bestFit="1" customWidth="1"/>
    <col min="6661" max="6661" width="10.140625" style="890" bestFit="1" customWidth="1"/>
    <col min="6662" max="6662" width="13.140625" style="890" customWidth="1"/>
    <col min="6663" max="6663" width="8.85546875" style="890" bestFit="1" customWidth="1"/>
    <col min="6664" max="6664" width="10.140625" style="890" bestFit="1" customWidth="1"/>
    <col min="6665" max="6665" width="12.5703125" style="890" customWidth="1"/>
    <col min="6666" max="6667" width="10.140625" style="890" bestFit="1" customWidth="1"/>
    <col min="6668" max="6668" width="12.85546875" style="890" bestFit="1" customWidth="1"/>
    <col min="6669" max="6669" width="9.140625" style="890" bestFit="1" customWidth="1"/>
    <col min="6670" max="6670" width="10.140625" style="890" bestFit="1" customWidth="1"/>
    <col min="6671" max="6671" width="12.85546875" style="890" bestFit="1" customWidth="1"/>
    <col min="6672" max="6672" width="8.85546875" style="890" bestFit="1" customWidth="1"/>
    <col min="6673" max="6673" width="9.140625" style="890"/>
    <col min="6674" max="6674" width="31.28515625" style="890" customWidth="1"/>
    <col min="6675" max="6913" width="9.140625" style="890"/>
    <col min="6914" max="6914" width="9.85546875" style="890" customWidth="1"/>
    <col min="6915" max="6915" width="27.7109375" style="890" customWidth="1"/>
    <col min="6916" max="6916" width="10.85546875" style="890" bestFit="1" customWidth="1"/>
    <col min="6917" max="6917" width="10.140625" style="890" bestFit="1" customWidth="1"/>
    <col min="6918" max="6918" width="13.140625" style="890" customWidth="1"/>
    <col min="6919" max="6919" width="8.85546875" style="890" bestFit="1" customWidth="1"/>
    <col min="6920" max="6920" width="10.140625" style="890" bestFit="1" customWidth="1"/>
    <col min="6921" max="6921" width="12.5703125" style="890" customWidth="1"/>
    <col min="6922" max="6923" width="10.140625" style="890" bestFit="1" customWidth="1"/>
    <col min="6924" max="6924" width="12.85546875" style="890" bestFit="1" customWidth="1"/>
    <col min="6925" max="6925" width="9.140625" style="890" bestFit="1" customWidth="1"/>
    <col min="6926" max="6926" width="10.140625" style="890" bestFit="1" customWidth="1"/>
    <col min="6927" max="6927" width="12.85546875" style="890" bestFit="1" customWidth="1"/>
    <col min="6928" max="6928" width="8.85546875" style="890" bestFit="1" customWidth="1"/>
    <col min="6929" max="6929" width="9.140625" style="890"/>
    <col min="6930" max="6930" width="31.28515625" style="890" customWidth="1"/>
    <col min="6931" max="7169" width="9.140625" style="890"/>
    <col min="7170" max="7170" width="9.85546875" style="890" customWidth="1"/>
    <col min="7171" max="7171" width="27.7109375" style="890" customWidth="1"/>
    <col min="7172" max="7172" width="10.85546875" style="890" bestFit="1" customWidth="1"/>
    <col min="7173" max="7173" width="10.140625" style="890" bestFit="1" customWidth="1"/>
    <col min="7174" max="7174" width="13.140625" style="890" customWidth="1"/>
    <col min="7175" max="7175" width="8.85546875" style="890" bestFit="1" customWidth="1"/>
    <col min="7176" max="7176" width="10.140625" style="890" bestFit="1" customWidth="1"/>
    <col min="7177" max="7177" width="12.5703125" style="890" customWidth="1"/>
    <col min="7178" max="7179" width="10.140625" style="890" bestFit="1" customWidth="1"/>
    <col min="7180" max="7180" width="12.85546875" style="890" bestFit="1" customWidth="1"/>
    <col min="7181" max="7181" width="9.140625" style="890" bestFit="1" customWidth="1"/>
    <col min="7182" max="7182" width="10.140625" style="890" bestFit="1" customWidth="1"/>
    <col min="7183" max="7183" width="12.85546875" style="890" bestFit="1" customWidth="1"/>
    <col min="7184" max="7184" width="8.85546875" style="890" bestFit="1" customWidth="1"/>
    <col min="7185" max="7185" width="9.140625" style="890"/>
    <col min="7186" max="7186" width="31.28515625" style="890" customWidth="1"/>
    <col min="7187" max="7425" width="9.140625" style="890"/>
    <col min="7426" max="7426" width="9.85546875" style="890" customWidth="1"/>
    <col min="7427" max="7427" width="27.7109375" style="890" customWidth="1"/>
    <col min="7428" max="7428" width="10.85546875" style="890" bestFit="1" customWidth="1"/>
    <col min="7429" max="7429" width="10.140625" style="890" bestFit="1" customWidth="1"/>
    <col min="7430" max="7430" width="13.140625" style="890" customWidth="1"/>
    <col min="7431" max="7431" width="8.85546875" style="890" bestFit="1" customWidth="1"/>
    <col min="7432" max="7432" width="10.140625" style="890" bestFit="1" customWidth="1"/>
    <col min="7433" max="7433" width="12.5703125" style="890" customWidth="1"/>
    <col min="7434" max="7435" width="10.140625" style="890" bestFit="1" customWidth="1"/>
    <col min="7436" max="7436" width="12.85546875" style="890" bestFit="1" customWidth="1"/>
    <col min="7437" max="7437" width="9.140625" style="890" bestFit="1" customWidth="1"/>
    <col min="7438" max="7438" width="10.140625" style="890" bestFit="1" customWidth="1"/>
    <col min="7439" max="7439" width="12.85546875" style="890" bestFit="1" customWidth="1"/>
    <col min="7440" max="7440" width="8.85546875" style="890" bestFit="1" customWidth="1"/>
    <col min="7441" max="7441" width="9.140625" style="890"/>
    <col min="7442" max="7442" width="31.28515625" style="890" customWidth="1"/>
    <col min="7443" max="7681" width="9.140625" style="890"/>
    <col min="7682" max="7682" width="9.85546875" style="890" customWidth="1"/>
    <col min="7683" max="7683" width="27.7109375" style="890" customWidth="1"/>
    <col min="7684" max="7684" width="10.85546875" style="890" bestFit="1" customWidth="1"/>
    <col min="7685" max="7685" width="10.140625" style="890" bestFit="1" customWidth="1"/>
    <col min="7686" max="7686" width="13.140625" style="890" customWidth="1"/>
    <col min="7687" max="7687" width="8.85546875" style="890" bestFit="1" customWidth="1"/>
    <col min="7688" max="7688" width="10.140625" style="890" bestFit="1" customWidth="1"/>
    <col min="7689" max="7689" width="12.5703125" style="890" customWidth="1"/>
    <col min="7690" max="7691" width="10.140625" style="890" bestFit="1" customWidth="1"/>
    <col min="7692" max="7692" width="12.85546875" style="890" bestFit="1" customWidth="1"/>
    <col min="7693" max="7693" width="9.140625" style="890" bestFit="1" customWidth="1"/>
    <col min="7694" max="7694" width="10.140625" style="890" bestFit="1" customWidth="1"/>
    <col min="7695" max="7695" width="12.85546875" style="890" bestFit="1" customWidth="1"/>
    <col min="7696" max="7696" width="8.85546875" style="890" bestFit="1" customWidth="1"/>
    <col min="7697" max="7697" width="9.140625" style="890"/>
    <col min="7698" max="7698" width="31.28515625" style="890" customWidth="1"/>
    <col min="7699" max="7937" width="9.140625" style="890"/>
    <col min="7938" max="7938" width="9.85546875" style="890" customWidth="1"/>
    <col min="7939" max="7939" width="27.7109375" style="890" customWidth="1"/>
    <col min="7940" max="7940" width="10.85546875" style="890" bestFit="1" customWidth="1"/>
    <col min="7941" max="7941" width="10.140625" style="890" bestFit="1" customWidth="1"/>
    <col min="7942" max="7942" width="13.140625" style="890" customWidth="1"/>
    <col min="7943" max="7943" width="8.85546875" style="890" bestFit="1" customWidth="1"/>
    <col min="7944" max="7944" width="10.140625" style="890" bestFit="1" customWidth="1"/>
    <col min="7945" max="7945" width="12.5703125" style="890" customWidth="1"/>
    <col min="7946" max="7947" width="10.140625" style="890" bestFit="1" customWidth="1"/>
    <col min="7948" max="7948" width="12.85546875" style="890" bestFit="1" customWidth="1"/>
    <col min="7949" max="7949" width="9.140625" style="890" bestFit="1" customWidth="1"/>
    <col min="7950" max="7950" width="10.140625" style="890" bestFit="1" customWidth="1"/>
    <col min="7951" max="7951" width="12.85546875" style="890" bestFit="1" customWidth="1"/>
    <col min="7952" max="7952" width="8.85546875" style="890" bestFit="1" customWidth="1"/>
    <col min="7953" max="7953" width="9.140625" style="890"/>
    <col min="7954" max="7954" width="31.28515625" style="890" customWidth="1"/>
    <col min="7955" max="8193" width="9.140625" style="890"/>
    <col min="8194" max="8194" width="9.85546875" style="890" customWidth="1"/>
    <col min="8195" max="8195" width="27.7109375" style="890" customWidth="1"/>
    <col min="8196" max="8196" width="10.85546875" style="890" bestFit="1" customWidth="1"/>
    <col min="8197" max="8197" width="10.140625" style="890" bestFit="1" customWidth="1"/>
    <col min="8198" max="8198" width="13.140625" style="890" customWidth="1"/>
    <col min="8199" max="8199" width="8.85546875" style="890" bestFit="1" customWidth="1"/>
    <col min="8200" max="8200" width="10.140625" style="890" bestFit="1" customWidth="1"/>
    <col min="8201" max="8201" width="12.5703125" style="890" customWidth="1"/>
    <col min="8202" max="8203" width="10.140625" style="890" bestFit="1" customWidth="1"/>
    <col min="8204" max="8204" width="12.85546875" style="890" bestFit="1" customWidth="1"/>
    <col min="8205" max="8205" width="9.140625" style="890" bestFit="1" customWidth="1"/>
    <col min="8206" max="8206" width="10.140625" style="890" bestFit="1" customWidth="1"/>
    <col min="8207" max="8207" width="12.85546875" style="890" bestFit="1" customWidth="1"/>
    <col min="8208" max="8208" width="8.85546875" style="890" bestFit="1" customWidth="1"/>
    <col min="8209" max="8209" width="9.140625" style="890"/>
    <col min="8210" max="8210" width="31.28515625" style="890" customWidth="1"/>
    <col min="8211" max="8449" width="9.140625" style="890"/>
    <col min="8450" max="8450" width="9.85546875" style="890" customWidth="1"/>
    <col min="8451" max="8451" width="27.7109375" style="890" customWidth="1"/>
    <col min="8452" max="8452" width="10.85546875" style="890" bestFit="1" customWidth="1"/>
    <col min="8453" max="8453" width="10.140625" style="890" bestFit="1" customWidth="1"/>
    <col min="8454" max="8454" width="13.140625" style="890" customWidth="1"/>
    <col min="8455" max="8455" width="8.85546875" style="890" bestFit="1" customWidth="1"/>
    <col min="8456" max="8456" width="10.140625" style="890" bestFit="1" customWidth="1"/>
    <col min="8457" max="8457" width="12.5703125" style="890" customWidth="1"/>
    <col min="8458" max="8459" width="10.140625" style="890" bestFit="1" customWidth="1"/>
    <col min="8460" max="8460" width="12.85546875" style="890" bestFit="1" customWidth="1"/>
    <col min="8461" max="8461" width="9.140625" style="890" bestFit="1" customWidth="1"/>
    <col min="8462" max="8462" width="10.140625" style="890" bestFit="1" customWidth="1"/>
    <col min="8463" max="8463" width="12.85546875" style="890" bestFit="1" customWidth="1"/>
    <col min="8464" max="8464" width="8.85546875" style="890" bestFit="1" customWidth="1"/>
    <col min="8465" max="8465" width="9.140625" style="890"/>
    <col min="8466" max="8466" width="31.28515625" style="890" customWidth="1"/>
    <col min="8467" max="8705" width="9.140625" style="890"/>
    <col min="8706" max="8706" width="9.85546875" style="890" customWidth="1"/>
    <col min="8707" max="8707" width="27.7109375" style="890" customWidth="1"/>
    <col min="8708" max="8708" width="10.85546875" style="890" bestFit="1" customWidth="1"/>
    <col min="8709" max="8709" width="10.140625" style="890" bestFit="1" customWidth="1"/>
    <col min="8710" max="8710" width="13.140625" style="890" customWidth="1"/>
    <col min="8711" max="8711" width="8.85546875" style="890" bestFit="1" customWidth="1"/>
    <col min="8712" max="8712" width="10.140625" style="890" bestFit="1" customWidth="1"/>
    <col min="8713" max="8713" width="12.5703125" style="890" customWidth="1"/>
    <col min="8714" max="8715" width="10.140625" style="890" bestFit="1" customWidth="1"/>
    <col min="8716" max="8716" width="12.85546875" style="890" bestFit="1" customWidth="1"/>
    <col min="8717" max="8717" width="9.140625" style="890" bestFit="1" customWidth="1"/>
    <col min="8718" max="8718" width="10.140625" style="890" bestFit="1" customWidth="1"/>
    <col min="8719" max="8719" width="12.85546875" style="890" bestFit="1" customWidth="1"/>
    <col min="8720" max="8720" width="8.85546875" style="890" bestFit="1" customWidth="1"/>
    <col min="8721" max="8721" width="9.140625" style="890"/>
    <col min="8722" max="8722" width="31.28515625" style="890" customWidth="1"/>
    <col min="8723" max="8961" width="9.140625" style="890"/>
    <col min="8962" max="8962" width="9.85546875" style="890" customWidth="1"/>
    <col min="8963" max="8963" width="27.7109375" style="890" customWidth="1"/>
    <col min="8964" max="8964" width="10.85546875" style="890" bestFit="1" customWidth="1"/>
    <col min="8965" max="8965" width="10.140625" style="890" bestFit="1" customWidth="1"/>
    <col min="8966" max="8966" width="13.140625" style="890" customWidth="1"/>
    <col min="8967" max="8967" width="8.85546875" style="890" bestFit="1" customWidth="1"/>
    <col min="8968" max="8968" width="10.140625" style="890" bestFit="1" customWidth="1"/>
    <col min="8969" max="8969" width="12.5703125" style="890" customWidth="1"/>
    <col min="8970" max="8971" width="10.140625" style="890" bestFit="1" customWidth="1"/>
    <col min="8972" max="8972" width="12.85546875" style="890" bestFit="1" customWidth="1"/>
    <col min="8973" max="8973" width="9.140625" style="890" bestFit="1" customWidth="1"/>
    <col min="8974" max="8974" width="10.140625" style="890" bestFit="1" customWidth="1"/>
    <col min="8975" max="8975" width="12.85546875" style="890" bestFit="1" customWidth="1"/>
    <col min="8976" max="8976" width="8.85546875" style="890" bestFit="1" customWidth="1"/>
    <col min="8977" max="8977" width="9.140625" style="890"/>
    <col min="8978" max="8978" width="31.28515625" style="890" customWidth="1"/>
    <col min="8979" max="9217" width="9.140625" style="890"/>
    <col min="9218" max="9218" width="9.85546875" style="890" customWidth="1"/>
    <col min="9219" max="9219" width="27.7109375" style="890" customWidth="1"/>
    <col min="9220" max="9220" width="10.85546875" style="890" bestFit="1" customWidth="1"/>
    <col min="9221" max="9221" width="10.140625" style="890" bestFit="1" customWidth="1"/>
    <col min="9222" max="9222" width="13.140625" style="890" customWidth="1"/>
    <col min="9223" max="9223" width="8.85546875" style="890" bestFit="1" customWidth="1"/>
    <col min="9224" max="9224" width="10.140625" style="890" bestFit="1" customWidth="1"/>
    <col min="9225" max="9225" width="12.5703125" style="890" customWidth="1"/>
    <col min="9226" max="9227" width="10.140625" style="890" bestFit="1" customWidth="1"/>
    <col min="9228" max="9228" width="12.85546875" style="890" bestFit="1" customWidth="1"/>
    <col min="9229" max="9229" width="9.140625" style="890" bestFit="1" customWidth="1"/>
    <col min="9230" max="9230" width="10.140625" style="890" bestFit="1" customWidth="1"/>
    <col min="9231" max="9231" width="12.85546875" style="890" bestFit="1" customWidth="1"/>
    <col min="9232" max="9232" width="8.85546875" style="890" bestFit="1" customWidth="1"/>
    <col min="9233" max="9233" width="9.140625" style="890"/>
    <col min="9234" max="9234" width="31.28515625" style="890" customWidth="1"/>
    <col min="9235" max="9473" width="9.140625" style="890"/>
    <col min="9474" max="9474" width="9.85546875" style="890" customWidth="1"/>
    <col min="9475" max="9475" width="27.7109375" style="890" customWidth="1"/>
    <col min="9476" max="9476" width="10.85546875" style="890" bestFit="1" customWidth="1"/>
    <col min="9477" max="9477" width="10.140625" style="890" bestFit="1" customWidth="1"/>
    <col min="9478" max="9478" width="13.140625" style="890" customWidth="1"/>
    <col min="9479" max="9479" width="8.85546875" style="890" bestFit="1" customWidth="1"/>
    <col min="9480" max="9480" width="10.140625" style="890" bestFit="1" customWidth="1"/>
    <col min="9481" max="9481" width="12.5703125" style="890" customWidth="1"/>
    <col min="9482" max="9483" width="10.140625" style="890" bestFit="1" customWidth="1"/>
    <col min="9484" max="9484" width="12.85546875" style="890" bestFit="1" customWidth="1"/>
    <col min="9485" max="9485" width="9.140625" style="890" bestFit="1" customWidth="1"/>
    <col min="9486" max="9486" width="10.140625" style="890" bestFit="1" customWidth="1"/>
    <col min="9487" max="9487" width="12.85546875" style="890" bestFit="1" customWidth="1"/>
    <col min="9488" max="9488" width="8.85546875" style="890" bestFit="1" customWidth="1"/>
    <col min="9489" max="9489" width="9.140625" style="890"/>
    <col min="9490" max="9490" width="31.28515625" style="890" customWidth="1"/>
    <col min="9491" max="9729" width="9.140625" style="890"/>
    <col min="9730" max="9730" width="9.85546875" style="890" customWidth="1"/>
    <col min="9731" max="9731" width="27.7109375" style="890" customWidth="1"/>
    <col min="9732" max="9732" width="10.85546875" style="890" bestFit="1" customWidth="1"/>
    <col min="9733" max="9733" width="10.140625" style="890" bestFit="1" customWidth="1"/>
    <col min="9734" max="9734" width="13.140625" style="890" customWidth="1"/>
    <col min="9735" max="9735" width="8.85546875" style="890" bestFit="1" customWidth="1"/>
    <col min="9736" max="9736" width="10.140625" style="890" bestFit="1" customWidth="1"/>
    <col min="9737" max="9737" width="12.5703125" style="890" customWidth="1"/>
    <col min="9738" max="9739" width="10.140625" style="890" bestFit="1" customWidth="1"/>
    <col min="9740" max="9740" width="12.85546875" style="890" bestFit="1" customWidth="1"/>
    <col min="9741" max="9741" width="9.140625" style="890" bestFit="1" customWidth="1"/>
    <col min="9742" max="9742" width="10.140625" style="890" bestFit="1" customWidth="1"/>
    <col min="9743" max="9743" width="12.85546875" style="890" bestFit="1" customWidth="1"/>
    <col min="9744" max="9744" width="8.85546875" style="890" bestFit="1" customWidth="1"/>
    <col min="9745" max="9745" width="9.140625" style="890"/>
    <col min="9746" max="9746" width="31.28515625" style="890" customWidth="1"/>
    <col min="9747" max="9985" width="9.140625" style="890"/>
    <col min="9986" max="9986" width="9.85546875" style="890" customWidth="1"/>
    <col min="9987" max="9987" width="27.7109375" style="890" customWidth="1"/>
    <col min="9988" max="9988" width="10.85546875" style="890" bestFit="1" customWidth="1"/>
    <col min="9989" max="9989" width="10.140625" style="890" bestFit="1" customWidth="1"/>
    <col min="9990" max="9990" width="13.140625" style="890" customWidth="1"/>
    <col min="9991" max="9991" width="8.85546875" style="890" bestFit="1" customWidth="1"/>
    <col min="9992" max="9992" width="10.140625" style="890" bestFit="1" customWidth="1"/>
    <col min="9993" max="9993" width="12.5703125" style="890" customWidth="1"/>
    <col min="9994" max="9995" width="10.140625" style="890" bestFit="1" customWidth="1"/>
    <col min="9996" max="9996" width="12.85546875" style="890" bestFit="1" customWidth="1"/>
    <col min="9997" max="9997" width="9.140625" style="890" bestFit="1" customWidth="1"/>
    <col min="9998" max="9998" width="10.140625" style="890" bestFit="1" customWidth="1"/>
    <col min="9999" max="9999" width="12.85546875" style="890" bestFit="1" customWidth="1"/>
    <col min="10000" max="10000" width="8.85546875" style="890" bestFit="1" customWidth="1"/>
    <col min="10001" max="10001" width="9.140625" style="890"/>
    <col min="10002" max="10002" width="31.28515625" style="890" customWidth="1"/>
    <col min="10003" max="10241" width="9.140625" style="890"/>
    <col min="10242" max="10242" width="9.85546875" style="890" customWidth="1"/>
    <col min="10243" max="10243" width="27.7109375" style="890" customWidth="1"/>
    <col min="10244" max="10244" width="10.85546875" style="890" bestFit="1" customWidth="1"/>
    <col min="10245" max="10245" width="10.140625" style="890" bestFit="1" customWidth="1"/>
    <col min="10246" max="10246" width="13.140625" style="890" customWidth="1"/>
    <col min="10247" max="10247" width="8.85546875" style="890" bestFit="1" customWidth="1"/>
    <col min="10248" max="10248" width="10.140625" style="890" bestFit="1" customWidth="1"/>
    <col min="10249" max="10249" width="12.5703125" style="890" customWidth="1"/>
    <col min="10250" max="10251" width="10.140625" style="890" bestFit="1" customWidth="1"/>
    <col min="10252" max="10252" width="12.85546875" style="890" bestFit="1" customWidth="1"/>
    <col min="10253" max="10253" width="9.140625" style="890" bestFit="1" customWidth="1"/>
    <col min="10254" max="10254" width="10.140625" style="890" bestFit="1" customWidth="1"/>
    <col min="10255" max="10255" width="12.85546875" style="890" bestFit="1" customWidth="1"/>
    <col min="10256" max="10256" width="8.85546875" style="890" bestFit="1" customWidth="1"/>
    <col min="10257" max="10257" width="9.140625" style="890"/>
    <col min="10258" max="10258" width="31.28515625" style="890" customWidth="1"/>
    <col min="10259" max="10497" width="9.140625" style="890"/>
    <col min="10498" max="10498" width="9.85546875" style="890" customWidth="1"/>
    <col min="10499" max="10499" width="27.7109375" style="890" customWidth="1"/>
    <col min="10500" max="10500" width="10.85546875" style="890" bestFit="1" customWidth="1"/>
    <col min="10501" max="10501" width="10.140625" style="890" bestFit="1" customWidth="1"/>
    <col min="10502" max="10502" width="13.140625" style="890" customWidth="1"/>
    <col min="10503" max="10503" width="8.85546875" style="890" bestFit="1" customWidth="1"/>
    <col min="10504" max="10504" width="10.140625" style="890" bestFit="1" customWidth="1"/>
    <col min="10505" max="10505" width="12.5703125" style="890" customWidth="1"/>
    <col min="10506" max="10507" width="10.140625" style="890" bestFit="1" customWidth="1"/>
    <col min="10508" max="10508" width="12.85546875" style="890" bestFit="1" customWidth="1"/>
    <col min="10509" max="10509" width="9.140625" style="890" bestFit="1" customWidth="1"/>
    <col min="10510" max="10510" width="10.140625" style="890" bestFit="1" customWidth="1"/>
    <col min="10511" max="10511" width="12.85546875" style="890" bestFit="1" customWidth="1"/>
    <col min="10512" max="10512" width="8.85546875" style="890" bestFit="1" customWidth="1"/>
    <col min="10513" max="10513" width="9.140625" style="890"/>
    <col min="10514" max="10514" width="31.28515625" style="890" customWidth="1"/>
    <col min="10515" max="10753" width="9.140625" style="890"/>
    <col min="10754" max="10754" width="9.85546875" style="890" customWidth="1"/>
    <col min="10755" max="10755" width="27.7109375" style="890" customWidth="1"/>
    <col min="10756" max="10756" width="10.85546875" style="890" bestFit="1" customWidth="1"/>
    <col min="10757" max="10757" width="10.140625" style="890" bestFit="1" customWidth="1"/>
    <col min="10758" max="10758" width="13.140625" style="890" customWidth="1"/>
    <col min="10759" max="10759" width="8.85546875" style="890" bestFit="1" customWidth="1"/>
    <col min="10760" max="10760" width="10.140625" style="890" bestFit="1" customWidth="1"/>
    <col min="10761" max="10761" width="12.5703125" style="890" customWidth="1"/>
    <col min="10762" max="10763" width="10.140625" style="890" bestFit="1" customWidth="1"/>
    <col min="10764" max="10764" width="12.85546875" style="890" bestFit="1" customWidth="1"/>
    <col min="10765" max="10765" width="9.140625" style="890" bestFit="1" customWidth="1"/>
    <col min="10766" max="10766" width="10.140625" style="890" bestFit="1" customWidth="1"/>
    <col min="10767" max="10767" width="12.85546875" style="890" bestFit="1" customWidth="1"/>
    <col min="10768" max="10768" width="8.85546875" style="890" bestFit="1" customWidth="1"/>
    <col min="10769" max="10769" width="9.140625" style="890"/>
    <col min="10770" max="10770" width="31.28515625" style="890" customWidth="1"/>
    <col min="10771" max="11009" width="9.140625" style="890"/>
    <col min="11010" max="11010" width="9.85546875" style="890" customWidth="1"/>
    <col min="11011" max="11011" width="27.7109375" style="890" customWidth="1"/>
    <col min="11012" max="11012" width="10.85546875" style="890" bestFit="1" customWidth="1"/>
    <col min="11013" max="11013" width="10.140625" style="890" bestFit="1" customWidth="1"/>
    <col min="11014" max="11014" width="13.140625" style="890" customWidth="1"/>
    <col min="11015" max="11015" width="8.85546875" style="890" bestFit="1" customWidth="1"/>
    <col min="11016" max="11016" width="10.140625" style="890" bestFit="1" customWidth="1"/>
    <col min="11017" max="11017" width="12.5703125" style="890" customWidth="1"/>
    <col min="11018" max="11019" width="10.140625" style="890" bestFit="1" customWidth="1"/>
    <col min="11020" max="11020" width="12.85546875" style="890" bestFit="1" customWidth="1"/>
    <col min="11021" max="11021" width="9.140625" style="890" bestFit="1" customWidth="1"/>
    <col min="11022" max="11022" width="10.140625" style="890" bestFit="1" customWidth="1"/>
    <col min="11023" max="11023" width="12.85546875" style="890" bestFit="1" customWidth="1"/>
    <col min="11024" max="11024" width="8.85546875" style="890" bestFit="1" customWidth="1"/>
    <col min="11025" max="11025" width="9.140625" style="890"/>
    <col min="11026" max="11026" width="31.28515625" style="890" customWidth="1"/>
    <col min="11027" max="11265" width="9.140625" style="890"/>
    <col min="11266" max="11266" width="9.85546875" style="890" customWidth="1"/>
    <col min="11267" max="11267" width="27.7109375" style="890" customWidth="1"/>
    <col min="11268" max="11268" width="10.85546875" style="890" bestFit="1" customWidth="1"/>
    <col min="11269" max="11269" width="10.140625" style="890" bestFit="1" customWidth="1"/>
    <col min="11270" max="11270" width="13.140625" style="890" customWidth="1"/>
    <col min="11271" max="11271" width="8.85546875" style="890" bestFit="1" customWidth="1"/>
    <col min="11272" max="11272" width="10.140625" style="890" bestFit="1" customWidth="1"/>
    <col min="11273" max="11273" width="12.5703125" style="890" customWidth="1"/>
    <col min="11274" max="11275" width="10.140625" style="890" bestFit="1" customWidth="1"/>
    <col min="11276" max="11276" width="12.85546875" style="890" bestFit="1" customWidth="1"/>
    <col min="11277" max="11277" width="9.140625" style="890" bestFit="1" customWidth="1"/>
    <col min="11278" max="11278" width="10.140625" style="890" bestFit="1" customWidth="1"/>
    <col min="11279" max="11279" width="12.85546875" style="890" bestFit="1" customWidth="1"/>
    <col min="11280" max="11280" width="8.85546875" style="890" bestFit="1" customWidth="1"/>
    <col min="11281" max="11281" width="9.140625" style="890"/>
    <col min="11282" max="11282" width="31.28515625" style="890" customWidth="1"/>
    <col min="11283" max="11521" width="9.140625" style="890"/>
    <col min="11522" max="11522" width="9.85546875" style="890" customWidth="1"/>
    <col min="11523" max="11523" width="27.7109375" style="890" customWidth="1"/>
    <col min="11524" max="11524" width="10.85546875" style="890" bestFit="1" customWidth="1"/>
    <col min="11525" max="11525" width="10.140625" style="890" bestFit="1" customWidth="1"/>
    <col min="11526" max="11526" width="13.140625" style="890" customWidth="1"/>
    <col min="11527" max="11527" width="8.85546875" style="890" bestFit="1" customWidth="1"/>
    <col min="11528" max="11528" width="10.140625" style="890" bestFit="1" customWidth="1"/>
    <col min="11529" max="11529" width="12.5703125" style="890" customWidth="1"/>
    <col min="11530" max="11531" width="10.140625" style="890" bestFit="1" customWidth="1"/>
    <col min="11532" max="11532" width="12.85546875" style="890" bestFit="1" customWidth="1"/>
    <col min="11533" max="11533" width="9.140625" style="890" bestFit="1" customWidth="1"/>
    <col min="11534" max="11534" width="10.140625" style="890" bestFit="1" customWidth="1"/>
    <col min="11535" max="11535" width="12.85546875" style="890" bestFit="1" customWidth="1"/>
    <col min="11536" max="11536" width="8.85546875" style="890" bestFit="1" customWidth="1"/>
    <col min="11537" max="11537" width="9.140625" style="890"/>
    <col min="11538" max="11538" width="31.28515625" style="890" customWidth="1"/>
    <col min="11539" max="11777" width="9.140625" style="890"/>
    <col min="11778" max="11778" width="9.85546875" style="890" customWidth="1"/>
    <col min="11779" max="11779" width="27.7109375" style="890" customWidth="1"/>
    <col min="11780" max="11780" width="10.85546875" style="890" bestFit="1" customWidth="1"/>
    <col min="11781" max="11781" width="10.140625" style="890" bestFit="1" customWidth="1"/>
    <col min="11782" max="11782" width="13.140625" style="890" customWidth="1"/>
    <col min="11783" max="11783" width="8.85546875" style="890" bestFit="1" customWidth="1"/>
    <col min="11784" max="11784" width="10.140625" style="890" bestFit="1" customWidth="1"/>
    <col min="11785" max="11785" width="12.5703125" style="890" customWidth="1"/>
    <col min="11786" max="11787" width="10.140625" style="890" bestFit="1" customWidth="1"/>
    <col min="11788" max="11788" width="12.85546875" style="890" bestFit="1" customWidth="1"/>
    <col min="11789" max="11789" width="9.140625" style="890" bestFit="1" customWidth="1"/>
    <col min="11790" max="11790" width="10.140625" style="890" bestFit="1" customWidth="1"/>
    <col min="11791" max="11791" width="12.85546875" style="890" bestFit="1" customWidth="1"/>
    <col min="11792" max="11792" width="8.85546875" style="890" bestFit="1" customWidth="1"/>
    <col min="11793" max="11793" width="9.140625" style="890"/>
    <col min="11794" max="11794" width="31.28515625" style="890" customWidth="1"/>
    <col min="11795" max="12033" width="9.140625" style="890"/>
    <col min="12034" max="12034" width="9.85546875" style="890" customWidth="1"/>
    <col min="12035" max="12035" width="27.7109375" style="890" customWidth="1"/>
    <col min="12036" max="12036" width="10.85546875" style="890" bestFit="1" customWidth="1"/>
    <col min="12037" max="12037" width="10.140625" style="890" bestFit="1" customWidth="1"/>
    <col min="12038" max="12038" width="13.140625" style="890" customWidth="1"/>
    <col min="12039" max="12039" width="8.85546875" style="890" bestFit="1" customWidth="1"/>
    <col min="12040" max="12040" width="10.140625" style="890" bestFit="1" customWidth="1"/>
    <col min="12041" max="12041" width="12.5703125" style="890" customWidth="1"/>
    <col min="12042" max="12043" width="10.140625" style="890" bestFit="1" customWidth="1"/>
    <col min="12044" max="12044" width="12.85546875" style="890" bestFit="1" customWidth="1"/>
    <col min="12045" max="12045" width="9.140625" style="890" bestFit="1" customWidth="1"/>
    <col min="12046" max="12046" width="10.140625" style="890" bestFit="1" customWidth="1"/>
    <col min="12047" max="12047" width="12.85546875" style="890" bestFit="1" customWidth="1"/>
    <col min="12048" max="12048" width="8.85546875" style="890" bestFit="1" customWidth="1"/>
    <col min="12049" max="12049" width="9.140625" style="890"/>
    <col min="12050" max="12050" width="31.28515625" style="890" customWidth="1"/>
    <col min="12051" max="12289" width="9.140625" style="890"/>
    <col min="12290" max="12290" width="9.85546875" style="890" customWidth="1"/>
    <col min="12291" max="12291" width="27.7109375" style="890" customWidth="1"/>
    <col min="12292" max="12292" width="10.85546875" style="890" bestFit="1" customWidth="1"/>
    <col min="12293" max="12293" width="10.140625" style="890" bestFit="1" customWidth="1"/>
    <col min="12294" max="12294" width="13.140625" style="890" customWidth="1"/>
    <col min="12295" max="12295" width="8.85546875" style="890" bestFit="1" customWidth="1"/>
    <col min="12296" max="12296" width="10.140625" style="890" bestFit="1" customWidth="1"/>
    <col min="12297" max="12297" width="12.5703125" style="890" customWidth="1"/>
    <col min="12298" max="12299" width="10.140625" style="890" bestFit="1" customWidth="1"/>
    <col min="12300" max="12300" width="12.85546875" style="890" bestFit="1" customWidth="1"/>
    <col min="12301" max="12301" width="9.140625" style="890" bestFit="1" customWidth="1"/>
    <col min="12302" max="12302" width="10.140625" style="890" bestFit="1" customWidth="1"/>
    <col min="12303" max="12303" width="12.85546875" style="890" bestFit="1" customWidth="1"/>
    <col min="12304" max="12304" width="8.85546875" style="890" bestFit="1" customWidth="1"/>
    <col min="12305" max="12305" width="9.140625" style="890"/>
    <col min="12306" max="12306" width="31.28515625" style="890" customWidth="1"/>
    <col min="12307" max="12545" width="9.140625" style="890"/>
    <col min="12546" max="12546" width="9.85546875" style="890" customWidth="1"/>
    <col min="12547" max="12547" width="27.7109375" style="890" customWidth="1"/>
    <col min="12548" max="12548" width="10.85546875" style="890" bestFit="1" customWidth="1"/>
    <col min="12549" max="12549" width="10.140625" style="890" bestFit="1" customWidth="1"/>
    <col min="12550" max="12550" width="13.140625" style="890" customWidth="1"/>
    <col min="12551" max="12551" width="8.85546875" style="890" bestFit="1" customWidth="1"/>
    <col min="12552" max="12552" width="10.140625" style="890" bestFit="1" customWidth="1"/>
    <col min="12553" max="12553" width="12.5703125" style="890" customWidth="1"/>
    <col min="12554" max="12555" width="10.140625" style="890" bestFit="1" customWidth="1"/>
    <col min="12556" max="12556" width="12.85546875" style="890" bestFit="1" customWidth="1"/>
    <col min="12557" max="12557" width="9.140625" style="890" bestFit="1" customWidth="1"/>
    <col min="12558" max="12558" width="10.140625" style="890" bestFit="1" customWidth="1"/>
    <col min="12559" max="12559" width="12.85546875" style="890" bestFit="1" customWidth="1"/>
    <col min="12560" max="12560" width="8.85546875" style="890" bestFit="1" customWidth="1"/>
    <col min="12561" max="12561" width="9.140625" style="890"/>
    <col min="12562" max="12562" width="31.28515625" style="890" customWidth="1"/>
    <col min="12563" max="12801" width="9.140625" style="890"/>
    <col min="12802" max="12802" width="9.85546875" style="890" customWidth="1"/>
    <col min="12803" max="12803" width="27.7109375" style="890" customWidth="1"/>
    <col min="12804" max="12804" width="10.85546875" style="890" bestFit="1" customWidth="1"/>
    <col min="12805" max="12805" width="10.140625" style="890" bestFit="1" customWidth="1"/>
    <col min="12806" max="12806" width="13.140625" style="890" customWidth="1"/>
    <col min="12807" max="12807" width="8.85546875" style="890" bestFit="1" customWidth="1"/>
    <col min="12808" max="12808" width="10.140625" style="890" bestFit="1" customWidth="1"/>
    <col min="12809" max="12809" width="12.5703125" style="890" customWidth="1"/>
    <col min="12810" max="12811" width="10.140625" style="890" bestFit="1" customWidth="1"/>
    <col min="12812" max="12812" width="12.85546875" style="890" bestFit="1" customWidth="1"/>
    <col min="12813" max="12813" width="9.140625" style="890" bestFit="1" customWidth="1"/>
    <col min="12814" max="12814" width="10.140625" style="890" bestFit="1" customWidth="1"/>
    <col min="12815" max="12815" width="12.85546875" style="890" bestFit="1" customWidth="1"/>
    <col min="12816" max="12816" width="8.85546875" style="890" bestFit="1" customWidth="1"/>
    <col min="12817" max="12817" width="9.140625" style="890"/>
    <col min="12818" max="12818" width="31.28515625" style="890" customWidth="1"/>
    <col min="12819" max="13057" width="9.140625" style="890"/>
    <col min="13058" max="13058" width="9.85546875" style="890" customWidth="1"/>
    <col min="13059" max="13059" width="27.7109375" style="890" customWidth="1"/>
    <col min="13060" max="13060" width="10.85546875" style="890" bestFit="1" customWidth="1"/>
    <col min="13061" max="13061" width="10.140625" style="890" bestFit="1" customWidth="1"/>
    <col min="13062" max="13062" width="13.140625" style="890" customWidth="1"/>
    <col min="13063" max="13063" width="8.85546875" style="890" bestFit="1" customWidth="1"/>
    <col min="13064" max="13064" width="10.140625" style="890" bestFit="1" customWidth="1"/>
    <col min="13065" max="13065" width="12.5703125" style="890" customWidth="1"/>
    <col min="13066" max="13067" width="10.140625" style="890" bestFit="1" customWidth="1"/>
    <col min="13068" max="13068" width="12.85546875" style="890" bestFit="1" customWidth="1"/>
    <col min="13069" max="13069" width="9.140625" style="890" bestFit="1" customWidth="1"/>
    <col min="13070" max="13070" width="10.140625" style="890" bestFit="1" customWidth="1"/>
    <col min="13071" max="13071" width="12.85546875" style="890" bestFit="1" customWidth="1"/>
    <col min="13072" max="13072" width="8.85546875" style="890" bestFit="1" customWidth="1"/>
    <col min="13073" max="13073" width="9.140625" style="890"/>
    <col min="13074" max="13074" width="31.28515625" style="890" customWidth="1"/>
    <col min="13075" max="13313" width="9.140625" style="890"/>
    <col min="13314" max="13314" width="9.85546875" style="890" customWidth="1"/>
    <col min="13315" max="13315" width="27.7109375" style="890" customWidth="1"/>
    <col min="13316" max="13316" width="10.85546875" style="890" bestFit="1" customWidth="1"/>
    <col min="13317" max="13317" width="10.140625" style="890" bestFit="1" customWidth="1"/>
    <col min="13318" max="13318" width="13.140625" style="890" customWidth="1"/>
    <col min="13319" max="13319" width="8.85546875" style="890" bestFit="1" customWidth="1"/>
    <col min="13320" max="13320" width="10.140625" style="890" bestFit="1" customWidth="1"/>
    <col min="13321" max="13321" width="12.5703125" style="890" customWidth="1"/>
    <col min="13322" max="13323" width="10.140625" style="890" bestFit="1" customWidth="1"/>
    <col min="13324" max="13324" width="12.85546875" style="890" bestFit="1" customWidth="1"/>
    <col min="13325" max="13325" width="9.140625" style="890" bestFit="1" customWidth="1"/>
    <col min="13326" max="13326" width="10.140625" style="890" bestFit="1" customWidth="1"/>
    <col min="13327" max="13327" width="12.85546875" style="890" bestFit="1" customWidth="1"/>
    <col min="13328" max="13328" width="8.85546875" style="890" bestFit="1" customWidth="1"/>
    <col min="13329" max="13329" width="9.140625" style="890"/>
    <col min="13330" max="13330" width="31.28515625" style="890" customWidth="1"/>
    <col min="13331" max="13569" width="9.140625" style="890"/>
    <col min="13570" max="13570" width="9.85546875" style="890" customWidth="1"/>
    <col min="13571" max="13571" width="27.7109375" style="890" customWidth="1"/>
    <col min="13572" max="13572" width="10.85546875" style="890" bestFit="1" customWidth="1"/>
    <col min="13573" max="13573" width="10.140625" style="890" bestFit="1" customWidth="1"/>
    <col min="13574" max="13574" width="13.140625" style="890" customWidth="1"/>
    <col min="13575" max="13575" width="8.85546875" style="890" bestFit="1" customWidth="1"/>
    <col min="13576" max="13576" width="10.140625" style="890" bestFit="1" customWidth="1"/>
    <col min="13577" max="13577" width="12.5703125" style="890" customWidth="1"/>
    <col min="13578" max="13579" width="10.140625" style="890" bestFit="1" customWidth="1"/>
    <col min="13580" max="13580" width="12.85546875" style="890" bestFit="1" customWidth="1"/>
    <col min="13581" max="13581" width="9.140625" style="890" bestFit="1" customWidth="1"/>
    <col min="13582" max="13582" width="10.140625" style="890" bestFit="1" customWidth="1"/>
    <col min="13583" max="13583" width="12.85546875" style="890" bestFit="1" customWidth="1"/>
    <col min="13584" max="13584" width="8.85546875" style="890" bestFit="1" customWidth="1"/>
    <col min="13585" max="13585" width="9.140625" style="890"/>
    <col min="13586" max="13586" width="31.28515625" style="890" customWidth="1"/>
    <col min="13587" max="13825" width="9.140625" style="890"/>
    <col min="13826" max="13826" width="9.85546875" style="890" customWidth="1"/>
    <col min="13827" max="13827" width="27.7109375" style="890" customWidth="1"/>
    <col min="13828" max="13828" width="10.85546875" style="890" bestFit="1" customWidth="1"/>
    <col min="13829" max="13829" width="10.140625" style="890" bestFit="1" customWidth="1"/>
    <col min="13830" max="13830" width="13.140625" style="890" customWidth="1"/>
    <col min="13831" max="13831" width="8.85546875" style="890" bestFit="1" customWidth="1"/>
    <col min="13832" max="13832" width="10.140625" style="890" bestFit="1" customWidth="1"/>
    <col min="13833" max="13833" width="12.5703125" style="890" customWidth="1"/>
    <col min="13834" max="13835" width="10.140625" style="890" bestFit="1" customWidth="1"/>
    <col min="13836" max="13836" width="12.85546875" style="890" bestFit="1" customWidth="1"/>
    <col min="13837" max="13837" width="9.140625" style="890" bestFit="1" customWidth="1"/>
    <col min="13838" max="13838" width="10.140625" style="890" bestFit="1" customWidth="1"/>
    <col min="13839" max="13839" width="12.85546875" style="890" bestFit="1" customWidth="1"/>
    <col min="13840" max="13840" width="8.85546875" style="890" bestFit="1" customWidth="1"/>
    <col min="13841" max="13841" width="9.140625" style="890"/>
    <col min="13842" max="13842" width="31.28515625" style="890" customWidth="1"/>
    <col min="13843" max="14081" width="9.140625" style="890"/>
    <col min="14082" max="14082" width="9.85546875" style="890" customWidth="1"/>
    <col min="14083" max="14083" width="27.7109375" style="890" customWidth="1"/>
    <col min="14084" max="14084" width="10.85546875" style="890" bestFit="1" customWidth="1"/>
    <col min="14085" max="14085" width="10.140625" style="890" bestFit="1" customWidth="1"/>
    <col min="14086" max="14086" width="13.140625" style="890" customWidth="1"/>
    <col min="14087" max="14087" width="8.85546875" style="890" bestFit="1" customWidth="1"/>
    <col min="14088" max="14088" width="10.140625" style="890" bestFit="1" customWidth="1"/>
    <col min="14089" max="14089" width="12.5703125" style="890" customWidth="1"/>
    <col min="14090" max="14091" width="10.140625" style="890" bestFit="1" customWidth="1"/>
    <col min="14092" max="14092" width="12.85546875" style="890" bestFit="1" customWidth="1"/>
    <col min="14093" max="14093" width="9.140625" style="890" bestFit="1" customWidth="1"/>
    <col min="14094" max="14094" width="10.140625" style="890" bestFit="1" customWidth="1"/>
    <col min="14095" max="14095" width="12.85546875" style="890" bestFit="1" customWidth="1"/>
    <col min="14096" max="14096" width="8.85546875" style="890" bestFit="1" customWidth="1"/>
    <col min="14097" max="14097" width="9.140625" style="890"/>
    <col min="14098" max="14098" width="31.28515625" style="890" customWidth="1"/>
    <col min="14099" max="14337" width="9.140625" style="890"/>
    <col min="14338" max="14338" width="9.85546875" style="890" customWidth="1"/>
    <col min="14339" max="14339" width="27.7109375" style="890" customWidth="1"/>
    <col min="14340" max="14340" width="10.85546875" style="890" bestFit="1" customWidth="1"/>
    <col min="14341" max="14341" width="10.140625" style="890" bestFit="1" customWidth="1"/>
    <col min="14342" max="14342" width="13.140625" style="890" customWidth="1"/>
    <col min="14343" max="14343" width="8.85546875" style="890" bestFit="1" customWidth="1"/>
    <col min="14344" max="14344" width="10.140625" style="890" bestFit="1" customWidth="1"/>
    <col min="14345" max="14345" width="12.5703125" style="890" customWidth="1"/>
    <col min="14346" max="14347" width="10.140625" style="890" bestFit="1" customWidth="1"/>
    <col min="14348" max="14348" width="12.85546875" style="890" bestFit="1" customWidth="1"/>
    <col min="14349" max="14349" width="9.140625" style="890" bestFit="1" customWidth="1"/>
    <col min="14350" max="14350" width="10.140625" style="890" bestFit="1" customWidth="1"/>
    <col min="14351" max="14351" width="12.85546875" style="890" bestFit="1" customWidth="1"/>
    <col min="14352" max="14352" width="8.85546875" style="890" bestFit="1" customWidth="1"/>
    <col min="14353" max="14353" width="9.140625" style="890"/>
    <col min="14354" max="14354" width="31.28515625" style="890" customWidth="1"/>
    <col min="14355" max="14593" width="9.140625" style="890"/>
    <col min="14594" max="14594" width="9.85546875" style="890" customWidth="1"/>
    <col min="14595" max="14595" width="27.7109375" style="890" customWidth="1"/>
    <col min="14596" max="14596" width="10.85546875" style="890" bestFit="1" customWidth="1"/>
    <col min="14597" max="14597" width="10.140625" style="890" bestFit="1" customWidth="1"/>
    <col min="14598" max="14598" width="13.140625" style="890" customWidth="1"/>
    <col min="14599" max="14599" width="8.85546875" style="890" bestFit="1" customWidth="1"/>
    <col min="14600" max="14600" width="10.140625" style="890" bestFit="1" customWidth="1"/>
    <col min="14601" max="14601" width="12.5703125" style="890" customWidth="1"/>
    <col min="14602" max="14603" width="10.140625" style="890" bestFit="1" customWidth="1"/>
    <col min="14604" max="14604" width="12.85546875" style="890" bestFit="1" customWidth="1"/>
    <col min="14605" max="14605" width="9.140625" style="890" bestFit="1" customWidth="1"/>
    <col min="14606" max="14606" width="10.140625" style="890" bestFit="1" customWidth="1"/>
    <col min="14607" max="14607" width="12.85546875" style="890" bestFit="1" customWidth="1"/>
    <col min="14608" max="14608" width="8.85546875" style="890" bestFit="1" customWidth="1"/>
    <col min="14609" max="14609" width="9.140625" style="890"/>
    <col min="14610" max="14610" width="31.28515625" style="890" customWidth="1"/>
    <col min="14611" max="14849" width="9.140625" style="890"/>
    <col min="14850" max="14850" width="9.85546875" style="890" customWidth="1"/>
    <col min="14851" max="14851" width="27.7109375" style="890" customWidth="1"/>
    <col min="14852" max="14852" width="10.85546875" style="890" bestFit="1" customWidth="1"/>
    <col min="14853" max="14853" width="10.140625" style="890" bestFit="1" customWidth="1"/>
    <col min="14854" max="14854" width="13.140625" style="890" customWidth="1"/>
    <col min="14855" max="14855" width="8.85546875" style="890" bestFit="1" customWidth="1"/>
    <col min="14856" max="14856" width="10.140625" style="890" bestFit="1" customWidth="1"/>
    <col min="14857" max="14857" width="12.5703125" style="890" customWidth="1"/>
    <col min="14858" max="14859" width="10.140625" style="890" bestFit="1" customWidth="1"/>
    <col min="14860" max="14860" width="12.85546875" style="890" bestFit="1" customWidth="1"/>
    <col min="14861" max="14861" width="9.140625" style="890" bestFit="1" customWidth="1"/>
    <col min="14862" max="14862" width="10.140625" style="890" bestFit="1" customWidth="1"/>
    <col min="14863" max="14863" width="12.85546875" style="890" bestFit="1" customWidth="1"/>
    <col min="14864" max="14864" width="8.85546875" style="890" bestFit="1" customWidth="1"/>
    <col min="14865" max="14865" width="9.140625" style="890"/>
    <col min="14866" max="14866" width="31.28515625" style="890" customWidth="1"/>
    <col min="14867" max="15105" width="9.140625" style="890"/>
    <col min="15106" max="15106" width="9.85546875" style="890" customWidth="1"/>
    <col min="15107" max="15107" width="27.7109375" style="890" customWidth="1"/>
    <col min="15108" max="15108" width="10.85546875" style="890" bestFit="1" customWidth="1"/>
    <col min="15109" max="15109" width="10.140625" style="890" bestFit="1" customWidth="1"/>
    <col min="15110" max="15110" width="13.140625" style="890" customWidth="1"/>
    <col min="15111" max="15111" width="8.85546875" style="890" bestFit="1" customWidth="1"/>
    <col min="15112" max="15112" width="10.140625" style="890" bestFit="1" customWidth="1"/>
    <col min="15113" max="15113" width="12.5703125" style="890" customWidth="1"/>
    <col min="15114" max="15115" width="10.140625" style="890" bestFit="1" customWidth="1"/>
    <col min="15116" max="15116" width="12.85546875" style="890" bestFit="1" customWidth="1"/>
    <col min="15117" max="15117" width="9.140625" style="890" bestFit="1" customWidth="1"/>
    <col min="15118" max="15118" width="10.140625" style="890" bestFit="1" customWidth="1"/>
    <col min="15119" max="15119" width="12.85546875" style="890" bestFit="1" customWidth="1"/>
    <col min="15120" max="15120" width="8.85546875" style="890" bestFit="1" customWidth="1"/>
    <col min="15121" max="15121" width="9.140625" style="890"/>
    <col min="15122" max="15122" width="31.28515625" style="890" customWidth="1"/>
    <col min="15123" max="15361" width="9.140625" style="890"/>
    <col min="15362" max="15362" width="9.85546875" style="890" customWidth="1"/>
    <col min="15363" max="15363" width="27.7109375" style="890" customWidth="1"/>
    <col min="15364" max="15364" width="10.85546875" style="890" bestFit="1" customWidth="1"/>
    <col min="15365" max="15365" width="10.140625" style="890" bestFit="1" customWidth="1"/>
    <col min="15366" max="15366" width="13.140625" style="890" customWidth="1"/>
    <col min="15367" max="15367" width="8.85546875" style="890" bestFit="1" customWidth="1"/>
    <col min="15368" max="15368" width="10.140625" style="890" bestFit="1" customWidth="1"/>
    <col min="15369" max="15369" width="12.5703125" style="890" customWidth="1"/>
    <col min="15370" max="15371" width="10.140625" style="890" bestFit="1" customWidth="1"/>
    <col min="15372" max="15372" width="12.85546875" style="890" bestFit="1" customWidth="1"/>
    <col min="15373" max="15373" width="9.140625" style="890" bestFit="1" customWidth="1"/>
    <col min="15374" max="15374" width="10.140625" style="890" bestFit="1" customWidth="1"/>
    <col min="15375" max="15375" width="12.85546875" style="890" bestFit="1" customWidth="1"/>
    <col min="15376" max="15376" width="8.85546875" style="890" bestFit="1" customWidth="1"/>
    <col min="15377" max="15377" width="9.140625" style="890"/>
    <col min="15378" max="15378" width="31.28515625" style="890" customWidth="1"/>
    <col min="15379" max="15617" width="9.140625" style="890"/>
    <col min="15618" max="15618" width="9.85546875" style="890" customWidth="1"/>
    <col min="15619" max="15619" width="27.7109375" style="890" customWidth="1"/>
    <col min="15620" max="15620" width="10.85546875" style="890" bestFit="1" customWidth="1"/>
    <col min="15621" max="15621" width="10.140625" style="890" bestFit="1" customWidth="1"/>
    <col min="15622" max="15622" width="13.140625" style="890" customWidth="1"/>
    <col min="15623" max="15623" width="8.85546875" style="890" bestFit="1" customWidth="1"/>
    <col min="15624" max="15624" width="10.140625" style="890" bestFit="1" customWidth="1"/>
    <col min="15625" max="15625" width="12.5703125" style="890" customWidth="1"/>
    <col min="15626" max="15627" width="10.140625" style="890" bestFit="1" customWidth="1"/>
    <col min="15628" max="15628" width="12.85546875" style="890" bestFit="1" customWidth="1"/>
    <col min="15629" max="15629" width="9.140625" style="890" bestFit="1" customWidth="1"/>
    <col min="15630" max="15630" width="10.140625" style="890" bestFit="1" customWidth="1"/>
    <col min="15631" max="15631" width="12.85546875" style="890" bestFit="1" customWidth="1"/>
    <col min="15632" max="15632" width="8.85546875" style="890" bestFit="1" customWidth="1"/>
    <col min="15633" max="15633" width="9.140625" style="890"/>
    <col min="15634" max="15634" width="31.28515625" style="890" customWidth="1"/>
    <col min="15635" max="15873" width="9.140625" style="890"/>
    <col min="15874" max="15874" width="9.85546875" style="890" customWidth="1"/>
    <col min="15875" max="15875" width="27.7109375" style="890" customWidth="1"/>
    <col min="15876" max="15876" width="10.85546875" style="890" bestFit="1" customWidth="1"/>
    <col min="15877" max="15877" width="10.140625" style="890" bestFit="1" customWidth="1"/>
    <col min="15878" max="15878" width="13.140625" style="890" customWidth="1"/>
    <col min="15879" max="15879" width="8.85546875" style="890" bestFit="1" customWidth="1"/>
    <col min="15880" max="15880" width="10.140625" style="890" bestFit="1" customWidth="1"/>
    <col min="15881" max="15881" width="12.5703125" style="890" customWidth="1"/>
    <col min="15882" max="15883" width="10.140625" style="890" bestFit="1" customWidth="1"/>
    <col min="15884" max="15884" width="12.85546875" style="890" bestFit="1" customWidth="1"/>
    <col min="15885" max="15885" width="9.140625" style="890" bestFit="1" customWidth="1"/>
    <col min="15886" max="15886" width="10.140625" style="890" bestFit="1" customWidth="1"/>
    <col min="15887" max="15887" width="12.85546875" style="890" bestFit="1" customWidth="1"/>
    <col min="15888" max="15888" width="8.85546875" style="890" bestFit="1" customWidth="1"/>
    <col min="15889" max="15889" width="9.140625" style="890"/>
    <col min="15890" max="15890" width="31.28515625" style="890" customWidth="1"/>
    <col min="15891" max="16129" width="9.140625" style="890"/>
    <col min="16130" max="16130" width="9.85546875" style="890" customWidth="1"/>
    <col min="16131" max="16131" width="27.7109375" style="890" customWidth="1"/>
    <col min="16132" max="16132" width="10.85546875" style="890" bestFit="1" customWidth="1"/>
    <col min="16133" max="16133" width="10.140625" style="890" bestFit="1" customWidth="1"/>
    <col min="16134" max="16134" width="13.140625" style="890" customWidth="1"/>
    <col min="16135" max="16135" width="8.85546875" style="890" bestFit="1" customWidth="1"/>
    <col min="16136" max="16136" width="10.140625" style="890" bestFit="1" customWidth="1"/>
    <col min="16137" max="16137" width="12.5703125" style="890" customWidth="1"/>
    <col min="16138" max="16139" width="10.140625" style="890" bestFit="1" customWidth="1"/>
    <col min="16140" max="16140" width="12.85546875" style="890" bestFit="1" customWidth="1"/>
    <col min="16141" max="16141" width="9.140625" style="890" bestFit="1" customWidth="1"/>
    <col min="16142" max="16142" width="10.140625" style="890" bestFit="1" customWidth="1"/>
    <col min="16143" max="16143" width="12.85546875" style="890" bestFit="1" customWidth="1"/>
    <col min="16144" max="16144" width="8.85546875" style="890" bestFit="1" customWidth="1"/>
    <col min="16145" max="16145" width="9.140625" style="890"/>
    <col min="16146" max="16146" width="31.28515625" style="890" customWidth="1"/>
    <col min="16147" max="16384" width="9.140625" style="890"/>
  </cols>
  <sheetData>
    <row r="1" spans="2:18">
      <c r="B1" s="891"/>
      <c r="C1" s="891"/>
      <c r="D1" s="891"/>
      <c r="E1" s="891"/>
      <c r="F1" s="891"/>
      <c r="G1" s="891"/>
      <c r="H1" s="891"/>
      <c r="I1" s="891"/>
      <c r="J1" s="891"/>
      <c r="K1" s="891"/>
      <c r="L1" s="891"/>
      <c r="M1" s="891"/>
      <c r="N1" s="1198" t="s">
        <v>542</v>
      </c>
      <c r="O1" s="1198"/>
      <c r="P1" s="1198"/>
    </row>
    <row r="2" spans="2:18">
      <c r="B2" s="891"/>
      <c r="C2" s="891"/>
      <c r="D2" s="891"/>
      <c r="E2" s="891"/>
      <c r="F2" s="891"/>
      <c r="G2" s="891"/>
      <c r="H2" s="891"/>
      <c r="I2" s="891"/>
      <c r="J2" s="891"/>
      <c r="K2" s="891"/>
      <c r="L2" s="891"/>
      <c r="M2" s="891"/>
      <c r="N2" s="926"/>
      <c r="O2" s="926"/>
      <c r="P2" s="926"/>
    </row>
    <row r="3" spans="2:18" ht="14.25">
      <c r="B3" s="1199" t="s">
        <v>525</v>
      </c>
      <c r="C3" s="1199"/>
      <c r="D3" s="1199"/>
      <c r="E3" s="1199"/>
      <c r="F3" s="1199"/>
      <c r="G3" s="1199"/>
      <c r="H3" s="1199"/>
      <c r="I3" s="1199"/>
      <c r="J3" s="1199"/>
      <c r="K3" s="1199"/>
      <c r="L3" s="1199"/>
      <c r="M3" s="1199"/>
      <c r="N3" s="1199"/>
      <c r="O3" s="1199"/>
      <c r="P3" s="1199"/>
    </row>
    <row r="4" spans="2:18" ht="14.25">
      <c r="B4" s="889"/>
      <c r="C4" s="889"/>
      <c r="D4" s="889"/>
      <c r="E4" s="889"/>
      <c r="F4" s="889"/>
      <c r="G4" s="889"/>
      <c r="H4" s="889"/>
      <c r="I4" s="889"/>
      <c r="J4" s="889"/>
      <c r="K4" s="889"/>
      <c r="L4" s="889"/>
      <c r="M4" s="889"/>
      <c r="N4" s="889"/>
      <c r="O4" s="889"/>
      <c r="P4" s="889"/>
    </row>
    <row r="5" spans="2:18" ht="13.5" thickBot="1">
      <c r="B5" s="891"/>
      <c r="C5" s="891"/>
      <c r="D5" s="891"/>
      <c r="E5" s="891"/>
      <c r="F5" s="891"/>
      <c r="G5" s="891"/>
      <c r="H5" s="891"/>
      <c r="I5" s="891"/>
      <c r="J5" s="891"/>
      <c r="K5" s="891"/>
      <c r="L5" s="891"/>
      <c r="M5" s="891"/>
      <c r="N5" s="1200" t="s">
        <v>526</v>
      </c>
      <c r="O5" s="1200"/>
      <c r="P5" s="1200"/>
    </row>
    <row r="6" spans="2:18" ht="12.75" customHeight="1">
      <c r="B6" s="1201" t="s">
        <v>288</v>
      </c>
      <c r="C6" s="1203" t="s">
        <v>39</v>
      </c>
      <c r="D6" s="1201" t="s">
        <v>43</v>
      </c>
      <c r="E6" s="1201" t="s">
        <v>43</v>
      </c>
      <c r="F6" s="1205"/>
      <c r="G6" s="1206"/>
      <c r="H6" s="1205" t="s">
        <v>527</v>
      </c>
      <c r="I6" s="1205"/>
      <c r="J6" s="1205"/>
      <c r="K6" s="1201" t="s">
        <v>384</v>
      </c>
      <c r="L6" s="1205"/>
      <c r="M6" s="1206"/>
      <c r="N6" s="1205" t="s">
        <v>385</v>
      </c>
      <c r="O6" s="1205"/>
      <c r="P6" s="1206"/>
    </row>
    <row r="7" spans="2:18" ht="39" thickBot="1">
      <c r="B7" s="1202"/>
      <c r="C7" s="1204"/>
      <c r="D7" s="1202"/>
      <c r="E7" s="892" t="s">
        <v>528</v>
      </c>
      <c r="F7" s="893" t="s">
        <v>529</v>
      </c>
      <c r="G7" s="894" t="s">
        <v>258</v>
      </c>
      <c r="H7" s="892" t="s">
        <v>528</v>
      </c>
      <c r="I7" s="893" t="s">
        <v>529</v>
      </c>
      <c r="J7" s="894" t="s">
        <v>258</v>
      </c>
      <c r="K7" s="892" t="s">
        <v>528</v>
      </c>
      <c r="L7" s="893" t="s">
        <v>529</v>
      </c>
      <c r="M7" s="894" t="s">
        <v>258</v>
      </c>
      <c r="N7" s="892" t="s">
        <v>528</v>
      </c>
      <c r="O7" s="893" t="s">
        <v>529</v>
      </c>
      <c r="P7" s="895" t="s">
        <v>258</v>
      </c>
    </row>
    <row r="8" spans="2:18">
      <c r="B8" s="1189">
        <v>40178</v>
      </c>
      <c r="C8" s="896" t="s">
        <v>530</v>
      </c>
      <c r="D8" s="571">
        <v>2414.1291609999998</v>
      </c>
      <c r="E8" s="572">
        <v>1586.1844169999999</v>
      </c>
      <c r="F8" s="573">
        <v>500.52833000000004</v>
      </c>
      <c r="G8" s="574">
        <v>327.41641399999997</v>
      </c>
      <c r="H8" s="575">
        <v>620.45932800000003</v>
      </c>
      <c r="I8" s="573">
        <v>363.49403999999998</v>
      </c>
      <c r="J8" s="576">
        <v>309.23025999999999</v>
      </c>
      <c r="K8" s="571">
        <v>964.08608900000002</v>
      </c>
      <c r="L8" s="573">
        <v>135.02729000000002</v>
      </c>
      <c r="M8" s="577">
        <v>17.933153999999991</v>
      </c>
      <c r="N8" s="575">
        <v>1.639</v>
      </c>
      <c r="O8" s="573">
        <v>2.0070000000000001</v>
      </c>
      <c r="P8" s="578">
        <v>0.253</v>
      </c>
    </row>
    <row r="9" spans="2:18">
      <c r="B9" s="1190"/>
      <c r="C9" s="897" t="s">
        <v>531</v>
      </c>
      <c r="D9" s="579">
        <v>39228.894325000001</v>
      </c>
      <c r="E9" s="579">
        <v>23441.090504000003</v>
      </c>
      <c r="F9" s="580">
        <v>7554.9263700000001</v>
      </c>
      <c r="G9" s="581">
        <v>8232.8774510000003</v>
      </c>
      <c r="H9" s="582">
        <v>18493.339362000002</v>
      </c>
      <c r="I9" s="580">
        <v>7364.7274000000007</v>
      </c>
      <c r="J9" s="583">
        <v>8221.1394810000002</v>
      </c>
      <c r="K9" s="579">
        <v>4929.8931419999999</v>
      </c>
      <c r="L9" s="580">
        <v>170.15497000000002</v>
      </c>
      <c r="M9" s="584">
        <v>7.6119700000000003</v>
      </c>
      <c r="N9" s="582">
        <v>17.858000000000001</v>
      </c>
      <c r="O9" s="580">
        <v>20.044</v>
      </c>
      <c r="P9" s="581">
        <v>4.1260000000000003</v>
      </c>
    </row>
    <row r="10" spans="2:18">
      <c r="B10" s="1190"/>
      <c r="C10" s="897" t="s">
        <v>532</v>
      </c>
      <c r="D10" s="579">
        <v>116290.13044099999</v>
      </c>
      <c r="E10" s="579">
        <v>38794.707188</v>
      </c>
      <c r="F10" s="580">
        <v>51135.38452</v>
      </c>
      <c r="G10" s="581">
        <v>26360.038732999998</v>
      </c>
      <c r="H10" s="582">
        <v>11399.515780000002</v>
      </c>
      <c r="I10" s="580">
        <v>25513.656350000001</v>
      </c>
      <c r="J10" s="583">
        <v>22850.685828999998</v>
      </c>
      <c r="K10" s="579">
        <v>27359.720408000001</v>
      </c>
      <c r="L10" s="580">
        <v>25515.336170000002</v>
      </c>
      <c r="M10" s="584">
        <v>3325.3439040000003</v>
      </c>
      <c r="N10" s="582">
        <v>35.470999999999997</v>
      </c>
      <c r="O10" s="580">
        <v>106.392</v>
      </c>
      <c r="P10" s="581">
        <v>184.00899999999999</v>
      </c>
    </row>
    <row r="11" spans="2:18">
      <c r="B11" s="1190"/>
      <c r="C11" s="897" t="s">
        <v>533</v>
      </c>
      <c r="D11" s="579">
        <v>15776.822360999999</v>
      </c>
      <c r="E11" s="579">
        <v>8314.6549649999997</v>
      </c>
      <c r="F11" s="580">
        <v>3140.9382599999999</v>
      </c>
      <c r="G11" s="581">
        <v>4321.2291359999999</v>
      </c>
      <c r="H11" s="582">
        <v>4648.683376</v>
      </c>
      <c r="I11" s="580">
        <v>1595.672</v>
      </c>
      <c r="J11" s="583">
        <v>3888.870531</v>
      </c>
      <c r="K11" s="579">
        <v>3656.1615890000003</v>
      </c>
      <c r="L11" s="580">
        <v>1494.7962600000001</v>
      </c>
      <c r="M11" s="584">
        <v>431.88546600000001</v>
      </c>
      <c r="N11" s="582">
        <v>9.81</v>
      </c>
      <c r="O11" s="580">
        <v>50.47</v>
      </c>
      <c r="P11" s="581">
        <v>0.47313900000000003</v>
      </c>
    </row>
    <row r="12" spans="2:18" ht="13.5" thickBot="1">
      <c r="B12" s="1190"/>
      <c r="C12" s="898" t="s">
        <v>534</v>
      </c>
      <c r="D12" s="899">
        <v>173709.97628799998</v>
      </c>
      <c r="E12" s="900">
        <v>72136.637073999998</v>
      </c>
      <c r="F12" s="901">
        <v>62331.777480000004</v>
      </c>
      <c r="G12" s="902">
        <v>39241.561733999995</v>
      </c>
      <c r="H12" s="903">
        <v>35161.997846000006</v>
      </c>
      <c r="I12" s="901">
        <v>34837.549789999997</v>
      </c>
      <c r="J12" s="904">
        <v>35269.926100999997</v>
      </c>
      <c r="K12" s="900">
        <v>36909.861228000002</v>
      </c>
      <c r="L12" s="901">
        <v>27315.314690000003</v>
      </c>
      <c r="M12" s="904">
        <v>3782.7744940000007</v>
      </c>
      <c r="N12" s="903">
        <v>64.777999999999992</v>
      </c>
      <c r="O12" s="901">
        <v>178.91299999999998</v>
      </c>
      <c r="P12" s="902">
        <v>188.86113899999998</v>
      </c>
    </row>
    <row r="13" spans="2:18">
      <c r="B13" s="1190"/>
      <c r="C13" s="897" t="s">
        <v>535</v>
      </c>
      <c r="D13" s="905">
        <v>-16054.110161999999</v>
      </c>
      <c r="E13" s="906"/>
      <c r="F13" s="907"/>
      <c r="G13" s="908"/>
      <c r="H13" s="906"/>
      <c r="I13" s="907"/>
      <c r="J13" s="907"/>
      <c r="K13" s="906"/>
      <c r="L13" s="907"/>
      <c r="M13" s="908"/>
      <c r="N13" s="906"/>
      <c r="O13" s="907"/>
      <c r="P13" s="908"/>
    </row>
    <row r="14" spans="2:18">
      <c r="B14" s="1190"/>
      <c r="C14" s="909" t="s">
        <v>536</v>
      </c>
      <c r="D14" s="910">
        <v>-528.12469300000009</v>
      </c>
      <c r="E14" s="906"/>
      <c r="F14" s="907"/>
      <c r="G14" s="908"/>
      <c r="H14" s="906"/>
      <c r="I14" s="907"/>
      <c r="J14" s="907"/>
      <c r="K14" s="906"/>
      <c r="L14" s="907"/>
      <c r="M14" s="908"/>
      <c r="N14" s="906"/>
      <c r="O14" s="907"/>
      <c r="P14" s="908"/>
    </row>
    <row r="15" spans="2:18" ht="13.5" thickBot="1">
      <c r="B15" s="1191"/>
      <c r="C15" s="911" t="s">
        <v>537</v>
      </c>
      <c r="D15" s="900">
        <v>157127.74143299999</v>
      </c>
      <c r="E15" s="912"/>
      <c r="F15" s="913"/>
      <c r="G15" s="914"/>
      <c r="H15" s="912"/>
      <c r="I15" s="913"/>
      <c r="J15" s="913"/>
      <c r="K15" s="912"/>
      <c r="L15" s="913"/>
      <c r="M15" s="914"/>
      <c r="N15" s="912"/>
      <c r="O15" s="913"/>
      <c r="P15" s="914"/>
    </row>
    <row r="16" spans="2:18">
      <c r="B16" s="1192">
        <v>40543</v>
      </c>
      <c r="C16" s="896" t="s">
        <v>530</v>
      </c>
      <c r="D16" s="571">
        <v>2967.8816099999999</v>
      </c>
      <c r="E16" s="572">
        <v>1549.4534200000001</v>
      </c>
      <c r="F16" s="573">
        <v>496.06599999999997</v>
      </c>
      <c r="G16" s="574">
        <v>922.36219000000006</v>
      </c>
      <c r="H16" s="575">
        <v>577.58038999999997</v>
      </c>
      <c r="I16" s="573">
        <v>368.899</v>
      </c>
      <c r="J16" s="576">
        <v>910.10016000000007</v>
      </c>
      <c r="K16" s="575">
        <v>967.58803</v>
      </c>
      <c r="L16" s="915">
        <v>120.09399999999999</v>
      </c>
      <c r="M16" s="576">
        <v>12.04102999999999</v>
      </c>
      <c r="N16" s="575">
        <v>4.2850000000000001</v>
      </c>
      <c r="O16" s="573">
        <v>7.0730000000000004</v>
      </c>
      <c r="P16" s="578">
        <v>0.221</v>
      </c>
      <c r="R16" s="916"/>
    </row>
    <row r="17" spans="2:18">
      <c r="B17" s="1193"/>
      <c r="C17" s="897" t="s">
        <v>531</v>
      </c>
      <c r="D17" s="579">
        <v>39171.798770000001</v>
      </c>
      <c r="E17" s="579">
        <v>23292.8622</v>
      </c>
      <c r="F17" s="580">
        <v>8524.7760000000017</v>
      </c>
      <c r="G17" s="581">
        <v>7354.1605700000009</v>
      </c>
      <c r="H17" s="582">
        <v>18090.178</v>
      </c>
      <c r="I17" s="580">
        <v>8365.0450000000001</v>
      </c>
      <c r="J17" s="583">
        <v>7336.1657300000006</v>
      </c>
      <c r="K17" s="582">
        <v>5195.3552</v>
      </c>
      <c r="L17" s="580">
        <v>140.38800000000001</v>
      </c>
      <c r="M17" s="583">
        <v>16.95984</v>
      </c>
      <c r="N17" s="582">
        <v>7.3289999999999997</v>
      </c>
      <c r="O17" s="580">
        <v>19.343</v>
      </c>
      <c r="P17" s="581">
        <v>1.0349999999999999</v>
      </c>
      <c r="R17" s="916"/>
    </row>
    <row r="18" spans="2:18">
      <c r="B18" s="1193"/>
      <c r="C18" s="897" t="s">
        <v>532</v>
      </c>
      <c r="D18" s="579">
        <v>127116.97477999999</v>
      </c>
      <c r="E18" s="579">
        <v>42534.138050000001</v>
      </c>
      <c r="F18" s="580">
        <v>48950.706999999995</v>
      </c>
      <c r="G18" s="581">
        <v>35632.129729999993</v>
      </c>
      <c r="H18" s="582">
        <v>12882.333130000001</v>
      </c>
      <c r="I18" s="580">
        <v>23295.968000000001</v>
      </c>
      <c r="J18" s="583">
        <v>31057.14014</v>
      </c>
      <c r="K18" s="582">
        <v>29621.537920000002</v>
      </c>
      <c r="L18" s="580">
        <v>25534.664000000001</v>
      </c>
      <c r="M18" s="583">
        <v>4430.8975899999996</v>
      </c>
      <c r="N18" s="582">
        <v>30.266999999999999</v>
      </c>
      <c r="O18" s="580">
        <v>120.075</v>
      </c>
      <c r="P18" s="581">
        <v>144.09200000000001</v>
      </c>
      <c r="R18" s="916"/>
    </row>
    <row r="19" spans="2:18">
      <c r="B19" s="1193"/>
      <c r="C19" s="897" t="s">
        <v>533</v>
      </c>
      <c r="D19" s="579">
        <v>17288.816060000001</v>
      </c>
      <c r="E19" s="579">
        <v>9465.8938899999994</v>
      </c>
      <c r="F19" s="580">
        <v>3562.567</v>
      </c>
      <c r="G19" s="581">
        <v>4260.3551700000007</v>
      </c>
      <c r="H19" s="582">
        <v>5775.3086700000003</v>
      </c>
      <c r="I19" s="580">
        <v>1930.751</v>
      </c>
      <c r="J19" s="583">
        <v>3672.0291200000001</v>
      </c>
      <c r="K19" s="582">
        <v>3677.4422199999999</v>
      </c>
      <c r="L19" s="580">
        <v>1581.0719999999999</v>
      </c>
      <c r="M19" s="583">
        <v>587.85356000000002</v>
      </c>
      <c r="N19" s="582">
        <v>13.143000000000001</v>
      </c>
      <c r="O19" s="580">
        <v>50.744</v>
      </c>
      <c r="P19" s="581">
        <v>0.47249000000000002</v>
      </c>
      <c r="R19" s="916"/>
    </row>
    <row r="20" spans="2:18" ht="13.5" thickBot="1">
      <c r="B20" s="1193"/>
      <c r="C20" s="898" t="s">
        <v>534</v>
      </c>
      <c r="D20" s="899">
        <v>186545.47122000001</v>
      </c>
      <c r="E20" s="900">
        <v>76842.347559999995</v>
      </c>
      <c r="F20" s="901">
        <v>61534.116000000002</v>
      </c>
      <c r="G20" s="902">
        <v>48169.007659999996</v>
      </c>
      <c r="H20" s="903">
        <v>37325.40019</v>
      </c>
      <c r="I20" s="901">
        <v>33960.663</v>
      </c>
      <c r="J20" s="904">
        <v>42975.435149999998</v>
      </c>
      <c r="K20" s="903">
        <v>39461.923369999997</v>
      </c>
      <c r="L20" s="901">
        <v>27376.218000000001</v>
      </c>
      <c r="M20" s="904">
        <v>5047.7520199999999</v>
      </c>
      <c r="N20" s="903">
        <v>55.024000000000001</v>
      </c>
      <c r="O20" s="901">
        <v>197.23500000000001</v>
      </c>
      <c r="P20" s="902">
        <v>145.82049000000001</v>
      </c>
    </row>
    <row r="21" spans="2:18">
      <c r="B21" s="1193"/>
      <c r="C21" s="897" t="s">
        <v>535</v>
      </c>
      <c r="D21" s="905">
        <v>-17490.907649999997</v>
      </c>
      <c r="E21" s="906"/>
      <c r="F21" s="907"/>
      <c r="G21" s="908"/>
      <c r="H21" s="917"/>
      <c r="I21" s="918"/>
      <c r="J21" s="918"/>
      <c r="K21" s="917"/>
      <c r="L21" s="918"/>
      <c r="M21" s="919"/>
      <c r="N21" s="917"/>
      <c r="O21" s="918"/>
      <c r="P21" s="919"/>
    </row>
    <row r="22" spans="2:18">
      <c r="B22" s="1193"/>
      <c r="C22" s="909" t="s">
        <v>536</v>
      </c>
      <c r="D22" s="910">
        <v>-708.25314000000003</v>
      </c>
      <c r="E22" s="906"/>
      <c r="F22" s="907"/>
      <c r="G22" s="908"/>
      <c r="H22" s="917"/>
      <c r="I22" s="918"/>
      <c r="J22" s="918"/>
      <c r="K22" s="917"/>
      <c r="L22" s="918"/>
      <c r="M22" s="919"/>
      <c r="N22" s="917"/>
      <c r="O22" s="918"/>
      <c r="P22" s="919"/>
    </row>
    <row r="23" spans="2:18" ht="13.5" thickBot="1">
      <c r="B23" s="1194"/>
      <c r="C23" s="911" t="s">
        <v>537</v>
      </c>
      <c r="D23" s="900">
        <v>168346.31043000001</v>
      </c>
      <c r="E23" s="912"/>
      <c r="F23" s="913"/>
      <c r="G23" s="914"/>
      <c r="H23" s="912"/>
      <c r="I23" s="913"/>
      <c r="J23" s="918"/>
      <c r="K23" s="912"/>
      <c r="L23" s="913"/>
      <c r="M23" s="919"/>
      <c r="N23" s="912"/>
      <c r="O23" s="913"/>
      <c r="P23" s="919"/>
    </row>
    <row r="24" spans="2:18" ht="22.5" customHeight="1">
      <c r="B24" s="1195" t="s">
        <v>538</v>
      </c>
      <c r="C24" s="896" t="s">
        <v>539</v>
      </c>
      <c r="D24" s="590">
        <v>12835.494932000031</v>
      </c>
      <c r="E24" s="920">
        <v>4705.7104859999963</v>
      </c>
      <c r="F24" s="591">
        <v>-797.66148000000248</v>
      </c>
      <c r="G24" s="921">
        <v>8927.4459260000003</v>
      </c>
      <c r="H24" s="590">
        <v>2163.4023439999946</v>
      </c>
      <c r="I24" s="922">
        <v>-876.88678999999684</v>
      </c>
      <c r="J24" s="923">
        <v>7705.5090490000002</v>
      </c>
      <c r="K24" s="920">
        <v>2552.0621419999952</v>
      </c>
      <c r="L24" s="591">
        <v>60.903309999997873</v>
      </c>
      <c r="M24" s="921">
        <v>1264.9775259999992</v>
      </c>
      <c r="N24" s="920">
        <v>-9.7539999999999907</v>
      </c>
      <c r="O24" s="591">
        <v>18.322000000000031</v>
      </c>
      <c r="P24" s="592">
        <v>-43.040648999999974</v>
      </c>
    </row>
    <row r="25" spans="2:18" ht="22.5" customHeight="1">
      <c r="B25" s="1196"/>
      <c r="C25" s="897" t="s">
        <v>540</v>
      </c>
      <c r="D25" s="593">
        <v>7.3890372943921229E-2</v>
      </c>
      <c r="E25" s="924">
        <v>6.5233294437786624E-2</v>
      </c>
      <c r="F25" s="594">
        <v>-1.2797027651841679E-2</v>
      </c>
      <c r="G25" s="595">
        <v>0.2274997612611582</v>
      </c>
      <c r="H25" s="924">
        <v>6.1526718517961036E-2</v>
      </c>
      <c r="I25" s="594">
        <v>-2.5170736612817251E-2</v>
      </c>
      <c r="J25" s="595">
        <v>0.21847250337112353</v>
      </c>
      <c r="K25" s="924">
        <v>6.914309772760642E-2</v>
      </c>
      <c r="L25" s="594">
        <v>2.22963969813953E-3</v>
      </c>
      <c r="M25" s="595">
        <v>0.33440468841228232</v>
      </c>
      <c r="N25" s="924">
        <v>-0.15057581277594231</v>
      </c>
      <c r="O25" s="594">
        <v>0.1024073152873186</v>
      </c>
      <c r="P25" s="596">
        <v>-0.22789573984301756</v>
      </c>
    </row>
    <row r="26" spans="2:18" ht="22.5" customHeight="1" thickBot="1">
      <c r="B26" s="1197"/>
      <c r="C26" s="925" t="s">
        <v>541</v>
      </c>
      <c r="D26" s="598"/>
      <c r="E26" s="599">
        <v>0.36661698757468569</v>
      </c>
      <c r="F26" s="600">
        <v>-6.2144972533264883E-2</v>
      </c>
      <c r="G26" s="601">
        <v>0.69552798495857637</v>
      </c>
      <c r="H26" s="599">
        <v>0.16854841636113618</v>
      </c>
      <c r="I26" s="600">
        <v>-6.8317333663062738E-2</v>
      </c>
      <c r="J26" s="601">
        <v>0.60032815951564755</v>
      </c>
      <c r="K26" s="599">
        <v>0.19882849516285322</v>
      </c>
      <c r="L26" s="600">
        <v>4.7449132520913165E-3</v>
      </c>
      <c r="M26" s="601">
        <v>9.855307743889935E-2</v>
      </c>
      <c r="N26" s="599">
        <v>-7.5992394930423767E-4</v>
      </c>
      <c r="O26" s="600">
        <v>1.4274478777068155E-3</v>
      </c>
      <c r="P26" s="601">
        <v>-3.3532519959706274E-3</v>
      </c>
    </row>
    <row r="29" spans="2:18" ht="16.5" customHeight="1"/>
  </sheetData>
  <mergeCells count="13">
    <mergeCell ref="B8:B15"/>
    <mergeCell ref="B16:B23"/>
    <mergeCell ref="B24:B26"/>
    <mergeCell ref="N1:P1"/>
    <mergeCell ref="B3:P3"/>
    <mergeCell ref="N5:P5"/>
    <mergeCell ref="B6:B7"/>
    <mergeCell ref="C6:C7"/>
    <mergeCell ref="D6:D7"/>
    <mergeCell ref="E6:G6"/>
    <mergeCell ref="H6:J6"/>
    <mergeCell ref="K6:M6"/>
    <mergeCell ref="N6:P6"/>
  </mergeCells>
  <pageMargins left="0.26" right="0.17" top="0.32" bottom="0.75" header="0.3" footer="0.3"/>
  <pageSetup paperSize="9" scale="70" orientation="landscape" verticalDpi="0" r:id="rId1"/>
</worksheet>
</file>

<file path=xl/worksheets/sheet7.xml><?xml version="1.0" encoding="utf-8"?>
<worksheet xmlns="http://schemas.openxmlformats.org/spreadsheetml/2006/main" xmlns:r="http://schemas.openxmlformats.org/officeDocument/2006/relationships">
  <dimension ref="A1:I20"/>
  <sheetViews>
    <sheetView showGridLines="0" workbookViewId="0">
      <selection activeCell="B3" sqref="B3:G3"/>
    </sheetView>
  </sheetViews>
  <sheetFormatPr defaultRowHeight="12.75"/>
  <cols>
    <col min="1" max="1" width="9.140625" style="933"/>
    <col min="2" max="2" width="21.85546875" style="933" customWidth="1"/>
    <col min="3" max="7" width="11.28515625" style="933" bestFit="1" customWidth="1"/>
    <col min="8" max="17" width="10.140625" style="933" bestFit="1" customWidth="1"/>
    <col min="18" max="16384" width="9.140625" style="933"/>
  </cols>
  <sheetData>
    <row r="1" spans="1:7">
      <c r="G1" s="943" t="s">
        <v>550</v>
      </c>
    </row>
    <row r="2" spans="1:7">
      <c r="G2" s="943"/>
    </row>
    <row r="3" spans="1:7" ht="14.25">
      <c r="B3" s="1211" t="s">
        <v>551</v>
      </c>
      <c r="C3" s="1211"/>
      <c r="D3" s="1211"/>
      <c r="E3" s="1211"/>
      <c r="F3" s="1211"/>
      <c r="G3" s="1211"/>
    </row>
    <row r="4" spans="1:7" ht="13.5" thickBot="1"/>
    <row r="5" spans="1:7" ht="13.5" thickBot="1">
      <c r="A5" s="934"/>
      <c r="B5" s="1207" t="s">
        <v>413</v>
      </c>
      <c r="C5" s="1209" t="s">
        <v>549</v>
      </c>
      <c r="D5" s="1210"/>
      <c r="E5" s="1210"/>
      <c r="F5" s="1210"/>
      <c r="G5" s="1210"/>
    </row>
    <row r="6" spans="1:7" ht="13.5" thickBot="1">
      <c r="A6" s="934"/>
      <c r="B6" s="1208"/>
      <c r="C6" s="929" t="s">
        <v>543</v>
      </c>
      <c r="D6" s="930" t="s">
        <v>544</v>
      </c>
      <c r="E6" s="929" t="s">
        <v>545</v>
      </c>
      <c r="F6" s="930" t="s">
        <v>546</v>
      </c>
      <c r="G6" s="931" t="s">
        <v>547</v>
      </c>
    </row>
    <row r="7" spans="1:7">
      <c r="A7" s="934"/>
      <c r="B7" s="927" t="s">
        <v>40</v>
      </c>
      <c r="C7" s="935">
        <v>62142.709000000003</v>
      </c>
      <c r="D7" s="935">
        <v>87773.642000000007</v>
      </c>
      <c r="E7" s="935">
        <v>115826.3</v>
      </c>
      <c r="F7" s="935">
        <v>121845.159</v>
      </c>
      <c r="G7" s="936">
        <v>128539.754</v>
      </c>
    </row>
    <row r="8" spans="1:7">
      <c r="A8" s="934"/>
      <c r="B8" s="927" t="s">
        <v>548</v>
      </c>
      <c r="C8" s="935">
        <v>23698.485000000001</v>
      </c>
      <c r="D8" s="935">
        <v>34082.589</v>
      </c>
      <c r="E8" s="935">
        <v>48250.271959049998</v>
      </c>
      <c r="F8" s="935">
        <v>48221.812167999997</v>
      </c>
      <c r="G8" s="936">
        <v>53711.417219999996</v>
      </c>
    </row>
    <row r="9" spans="1:7" ht="13.5" thickBot="1">
      <c r="A9" s="934"/>
      <c r="B9" s="928" t="s">
        <v>42</v>
      </c>
      <c r="C9" s="937">
        <v>3964.6219999999998</v>
      </c>
      <c r="D9" s="937">
        <v>3047.748</v>
      </c>
      <c r="E9" s="937">
        <v>3831.3740000000098</v>
      </c>
      <c r="F9" s="937">
        <v>3643.0051200000003</v>
      </c>
      <c r="G9" s="938">
        <v>4294.3</v>
      </c>
    </row>
    <row r="10" spans="1:7" ht="13.5" thickBot="1">
      <c r="A10" s="934"/>
      <c r="B10" s="932" t="s">
        <v>227</v>
      </c>
      <c r="C10" s="939">
        <v>89805.816000000006</v>
      </c>
      <c r="D10" s="939">
        <v>124903.97900000001</v>
      </c>
      <c r="E10" s="940">
        <v>167907.94595905</v>
      </c>
      <c r="F10" s="941">
        <v>173709.97628799998</v>
      </c>
      <c r="G10" s="941">
        <v>186545.47121999998</v>
      </c>
    </row>
    <row r="20" spans="9:9">
      <c r="I20" s="934"/>
    </row>
  </sheetData>
  <mergeCells count="3">
    <mergeCell ref="B5:B6"/>
    <mergeCell ref="C5:G5"/>
    <mergeCell ref="B3:G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sheetPr>
    <pageSetUpPr fitToPage="1"/>
  </sheetPr>
  <dimension ref="A1:O21"/>
  <sheetViews>
    <sheetView showGridLines="0" topLeftCell="J1" workbookViewId="0">
      <selection activeCell="B3" sqref="B3:N3"/>
    </sheetView>
  </sheetViews>
  <sheetFormatPr defaultRowHeight="14.25"/>
  <cols>
    <col min="1" max="1" width="9.140625" style="944"/>
    <col min="2" max="2" width="36.140625" style="946" customWidth="1"/>
    <col min="3" max="3" width="17.7109375" style="946" customWidth="1"/>
    <col min="4" max="5" width="16.5703125" style="946" customWidth="1"/>
    <col min="6" max="9" width="16.7109375" style="946" customWidth="1"/>
    <col min="10" max="11" width="17" style="946" customWidth="1"/>
    <col min="12" max="13" width="16.85546875" style="946" customWidth="1"/>
    <col min="14" max="14" width="16.5703125" style="946" customWidth="1"/>
    <col min="15" max="15" width="9.140625" style="944"/>
    <col min="16" max="261" width="9.140625" style="946"/>
    <col min="262" max="262" width="36.140625" style="946" customWidth="1"/>
    <col min="263" max="264" width="16" style="946" customWidth="1"/>
    <col min="265" max="265" width="16.5703125" style="946" customWidth="1"/>
    <col min="266" max="267" width="16.7109375" style="946" customWidth="1"/>
    <col min="268" max="268" width="17" style="946" customWidth="1"/>
    <col min="269" max="269" width="16.85546875" style="946" customWidth="1"/>
    <col min="270" max="270" width="16" style="946" customWidth="1"/>
    <col min="271" max="517" width="9.140625" style="946"/>
    <col min="518" max="518" width="36.140625" style="946" customWidth="1"/>
    <col min="519" max="520" width="16" style="946" customWidth="1"/>
    <col min="521" max="521" width="16.5703125" style="946" customWidth="1"/>
    <col min="522" max="523" width="16.7109375" style="946" customWidth="1"/>
    <col min="524" max="524" width="17" style="946" customWidth="1"/>
    <col min="525" max="525" width="16.85546875" style="946" customWidth="1"/>
    <col min="526" max="526" width="16" style="946" customWidth="1"/>
    <col min="527" max="773" width="9.140625" style="946"/>
    <col min="774" max="774" width="36.140625" style="946" customWidth="1"/>
    <col min="775" max="776" width="16" style="946" customWidth="1"/>
    <col min="777" max="777" width="16.5703125" style="946" customWidth="1"/>
    <col min="778" max="779" width="16.7109375" style="946" customWidth="1"/>
    <col min="780" max="780" width="17" style="946" customWidth="1"/>
    <col min="781" max="781" width="16.85546875" style="946" customWidth="1"/>
    <col min="782" max="782" width="16" style="946" customWidth="1"/>
    <col min="783" max="1029" width="9.140625" style="946"/>
    <col min="1030" max="1030" width="36.140625" style="946" customWidth="1"/>
    <col min="1031" max="1032" width="16" style="946" customWidth="1"/>
    <col min="1033" max="1033" width="16.5703125" style="946" customWidth="1"/>
    <col min="1034" max="1035" width="16.7109375" style="946" customWidth="1"/>
    <col min="1036" max="1036" width="17" style="946" customWidth="1"/>
    <col min="1037" max="1037" width="16.85546875" style="946" customWidth="1"/>
    <col min="1038" max="1038" width="16" style="946" customWidth="1"/>
    <col min="1039" max="1285" width="9.140625" style="946"/>
    <col min="1286" max="1286" width="36.140625" style="946" customWidth="1"/>
    <col min="1287" max="1288" width="16" style="946" customWidth="1"/>
    <col min="1289" max="1289" width="16.5703125" style="946" customWidth="1"/>
    <col min="1290" max="1291" width="16.7109375" style="946" customWidth="1"/>
    <col min="1292" max="1292" width="17" style="946" customWidth="1"/>
    <col min="1293" max="1293" width="16.85546875" style="946" customWidth="1"/>
    <col min="1294" max="1294" width="16" style="946" customWidth="1"/>
    <col min="1295" max="1541" width="9.140625" style="946"/>
    <col min="1542" max="1542" width="36.140625" style="946" customWidth="1"/>
    <col min="1543" max="1544" width="16" style="946" customWidth="1"/>
    <col min="1545" max="1545" width="16.5703125" style="946" customWidth="1"/>
    <col min="1546" max="1547" width="16.7109375" style="946" customWidth="1"/>
    <col min="1548" max="1548" width="17" style="946" customWidth="1"/>
    <col min="1549" max="1549" width="16.85546875" style="946" customWidth="1"/>
    <col min="1550" max="1550" width="16" style="946" customWidth="1"/>
    <col min="1551" max="1797" width="9.140625" style="946"/>
    <col min="1798" max="1798" width="36.140625" style="946" customWidth="1"/>
    <col min="1799" max="1800" width="16" style="946" customWidth="1"/>
    <col min="1801" max="1801" width="16.5703125" style="946" customWidth="1"/>
    <col min="1802" max="1803" width="16.7109375" style="946" customWidth="1"/>
    <col min="1804" max="1804" width="17" style="946" customWidth="1"/>
    <col min="1805" max="1805" width="16.85546875" style="946" customWidth="1"/>
    <col min="1806" max="1806" width="16" style="946" customWidth="1"/>
    <col min="1807" max="2053" width="9.140625" style="946"/>
    <col min="2054" max="2054" width="36.140625" style="946" customWidth="1"/>
    <col min="2055" max="2056" width="16" style="946" customWidth="1"/>
    <col min="2057" max="2057" width="16.5703125" style="946" customWidth="1"/>
    <col min="2058" max="2059" width="16.7109375" style="946" customWidth="1"/>
    <col min="2060" max="2060" width="17" style="946" customWidth="1"/>
    <col min="2061" max="2061" width="16.85546875" style="946" customWidth="1"/>
    <col min="2062" max="2062" width="16" style="946" customWidth="1"/>
    <col min="2063" max="2309" width="9.140625" style="946"/>
    <col min="2310" max="2310" width="36.140625" style="946" customWidth="1"/>
    <col min="2311" max="2312" width="16" style="946" customWidth="1"/>
    <col min="2313" max="2313" width="16.5703125" style="946" customWidth="1"/>
    <col min="2314" max="2315" width="16.7109375" style="946" customWidth="1"/>
    <col min="2316" max="2316" width="17" style="946" customWidth="1"/>
    <col min="2317" max="2317" width="16.85546875" style="946" customWidth="1"/>
    <col min="2318" max="2318" width="16" style="946" customWidth="1"/>
    <col min="2319" max="2565" width="9.140625" style="946"/>
    <col min="2566" max="2566" width="36.140625" style="946" customWidth="1"/>
    <col min="2567" max="2568" width="16" style="946" customWidth="1"/>
    <col min="2569" max="2569" width="16.5703125" style="946" customWidth="1"/>
    <col min="2570" max="2571" width="16.7109375" style="946" customWidth="1"/>
    <col min="2572" max="2572" width="17" style="946" customWidth="1"/>
    <col min="2573" max="2573" width="16.85546875" style="946" customWidth="1"/>
    <col min="2574" max="2574" width="16" style="946" customWidth="1"/>
    <col min="2575" max="2821" width="9.140625" style="946"/>
    <col min="2822" max="2822" width="36.140625" style="946" customWidth="1"/>
    <col min="2823" max="2824" width="16" style="946" customWidth="1"/>
    <col min="2825" max="2825" width="16.5703125" style="946" customWidth="1"/>
    <col min="2826" max="2827" width="16.7109375" style="946" customWidth="1"/>
    <col min="2828" max="2828" width="17" style="946" customWidth="1"/>
    <col min="2829" max="2829" width="16.85546875" style="946" customWidth="1"/>
    <col min="2830" max="2830" width="16" style="946" customWidth="1"/>
    <col min="2831" max="3077" width="9.140625" style="946"/>
    <col min="3078" max="3078" width="36.140625" style="946" customWidth="1"/>
    <col min="3079" max="3080" width="16" style="946" customWidth="1"/>
    <col min="3081" max="3081" width="16.5703125" style="946" customWidth="1"/>
    <col min="3082" max="3083" width="16.7109375" style="946" customWidth="1"/>
    <col min="3084" max="3084" width="17" style="946" customWidth="1"/>
    <col min="3085" max="3085" width="16.85546875" style="946" customWidth="1"/>
    <col min="3086" max="3086" width="16" style="946" customWidth="1"/>
    <col min="3087" max="3333" width="9.140625" style="946"/>
    <col min="3334" max="3334" width="36.140625" style="946" customWidth="1"/>
    <col min="3335" max="3336" width="16" style="946" customWidth="1"/>
    <col min="3337" max="3337" width="16.5703125" style="946" customWidth="1"/>
    <col min="3338" max="3339" width="16.7109375" style="946" customWidth="1"/>
    <col min="3340" max="3340" width="17" style="946" customWidth="1"/>
    <col min="3341" max="3341" width="16.85546875" style="946" customWidth="1"/>
    <col min="3342" max="3342" width="16" style="946" customWidth="1"/>
    <col min="3343" max="3589" width="9.140625" style="946"/>
    <col min="3590" max="3590" width="36.140625" style="946" customWidth="1"/>
    <col min="3591" max="3592" width="16" style="946" customWidth="1"/>
    <col min="3593" max="3593" width="16.5703125" style="946" customWidth="1"/>
    <col min="3594" max="3595" width="16.7109375" style="946" customWidth="1"/>
    <col min="3596" max="3596" width="17" style="946" customWidth="1"/>
    <col min="3597" max="3597" width="16.85546875" style="946" customWidth="1"/>
    <col min="3598" max="3598" width="16" style="946" customWidth="1"/>
    <col min="3599" max="3845" width="9.140625" style="946"/>
    <col min="3846" max="3846" width="36.140625" style="946" customWidth="1"/>
    <col min="3847" max="3848" width="16" style="946" customWidth="1"/>
    <col min="3849" max="3849" width="16.5703125" style="946" customWidth="1"/>
    <col min="3850" max="3851" width="16.7109375" style="946" customWidth="1"/>
    <col min="3852" max="3852" width="17" style="946" customWidth="1"/>
    <col min="3853" max="3853" width="16.85546875" style="946" customWidth="1"/>
    <col min="3854" max="3854" width="16" style="946" customWidth="1"/>
    <col min="3855" max="4101" width="9.140625" style="946"/>
    <col min="4102" max="4102" width="36.140625" style="946" customWidth="1"/>
    <col min="4103" max="4104" width="16" style="946" customWidth="1"/>
    <col min="4105" max="4105" width="16.5703125" style="946" customWidth="1"/>
    <col min="4106" max="4107" width="16.7109375" style="946" customWidth="1"/>
    <col min="4108" max="4108" width="17" style="946" customWidth="1"/>
    <col min="4109" max="4109" width="16.85546875" style="946" customWidth="1"/>
    <col min="4110" max="4110" width="16" style="946" customWidth="1"/>
    <col min="4111" max="4357" width="9.140625" style="946"/>
    <col min="4358" max="4358" width="36.140625" style="946" customWidth="1"/>
    <col min="4359" max="4360" width="16" style="946" customWidth="1"/>
    <col min="4361" max="4361" width="16.5703125" style="946" customWidth="1"/>
    <col min="4362" max="4363" width="16.7109375" style="946" customWidth="1"/>
    <col min="4364" max="4364" width="17" style="946" customWidth="1"/>
    <col min="4365" max="4365" width="16.85546875" style="946" customWidth="1"/>
    <col min="4366" max="4366" width="16" style="946" customWidth="1"/>
    <col min="4367" max="4613" width="9.140625" style="946"/>
    <col min="4614" max="4614" width="36.140625" style="946" customWidth="1"/>
    <col min="4615" max="4616" width="16" style="946" customWidth="1"/>
    <col min="4617" max="4617" width="16.5703125" style="946" customWidth="1"/>
    <col min="4618" max="4619" width="16.7109375" style="946" customWidth="1"/>
    <col min="4620" max="4620" width="17" style="946" customWidth="1"/>
    <col min="4621" max="4621" width="16.85546875" style="946" customWidth="1"/>
    <col min="4622" max="4622" width="16" style="946" customWidth="1"/>
    <col min="4623" max="4869" width="9.140625" style="946"/>
    <col min="4870" max="4870" width="36.140625" style="946" customWidth="1"/>
    <col min="4871" max="4872" width="16" style="946" customWidth="1"/>
    <col min="4873" max="4873" width="16.5703125" style="946" customWidth="1"/>
    <col min="4874" max="4875" width="16.7109375" style="946" customWidth="1"/>
    <col min="4876" max="4876" width="17" style="946" customWidth="1"/>
    <col min="4877" max="4877" width="16.85546875" style="946" customWidth="1"/>
    <col min="4878" max="4878" width="16" style="946" customWidth="1"/>
    <col min="4879" max="5125" width="9.140625" style="946"/>
    <col min="5126" max="5126" width="36.140625" style="946" customWidth="1"/>
    <col min="5127" max="5128" width="16" style="946" customWidth="1"/>
    <col min="5129" max="5129" width="16.5703125" style="946" customWidth="1"/>
    <col min="5130" max="5131" width="16.7109375" style="946" customWidth="1"/>
    <col min="5132" max="5132" width="17" style="946" customWidth="1"/>
    <col min="5133" max="5133" width="16.85546875" style="946" customWidth="1"/>
    <col min="5134" max="5134" width="16" style="946" customWidth="1"/>
    <col min="5135" max="5381" width="9.140625" style="946"/>
    <col min="5382" max="5382" width="36.140625" style="946" customWidth="1"/>
    <col min="5383" max="5384" width="16" style="946" customWidth="1"/>
    <col min="5385" max="5385" width="16.5703125" style="946" customWidth="1"/>
    <col min="5386" max="5387" width="16.7109375" style="946" customWidth="1"/>
    <col min="5388" max="5388" width="17" style="946" customWidth="1"/>
    <col min="5389" max="5389" width="16.85546875" style="946" customWidth="1"/>
    <col min="5390" max="5390" width="16" style="946" customWidth="1"/>
    <col min="5391" max="5637" width="9.140625" style="946"/>
    <col min="5638" max="5638" width="36.140625" style="946" customWidth="1"/>
    <col min="5639" max="5640" width="16" style="946" customWidth="1"/>
    <col min="5641" max="5641" width="16.5703125" style="946" customWidth="1"/>
    <col min="5642" max="5643" width="16.7109375" style="946" customWidth="1"/>
    <col min="5644" max="5644" width="17" style="946" customWidth="1"/>
    <col min="5645" max="5645" width="16.85546875" style="946" customWidth="1"/>
    <col min="5646" max="5646" width="16" style="946" customWidth="1"/>
    <col min="5647" max="5893" width="9.140625" style="946"/>
    <col min="5894" max="5894" width="36.140625" style="946" customWidth="1"/>
    <col min="5895" max="5896" width="16" style="946" customWidth="1"/>
    <col min="5897" max="5897" width="16.5703125" style="946" customWidth="1"/>
    <col min="5898" max="5899" width="16.7109375" style="946" customWidth="1"/>
    <col min="5900" max="5900" width="17" style="946" customWidth="1"/>
    <col min="5901" max="5901" width="16.85546875" style="946" customWidth="1"/>
    <col min="5902" max="5902" width="16" style="946" customWidth="1"/>
    <col min="5903" max="6149" width="9.140625" style="946"/>
    <col min="6150" max="6150" width="36.140625" style="946" customWidth="1"/>
    <col min="6151" max="6152" width="16" style="946" customWidth="1"/>
    <col min="6153" max="6153" width="16.5703125" style="946" customWidth="1"/>
    <col min="6154" max="6155" width="16.7109375" style="946" customWidth="1"/>
    <col min="6156" max="6156" width="17" style="946" customWidth="1"/>
    <col min="6157" max="6157" width="16.85546875" style="946" customWidth="1"/>
    <col min="6158" max="6158" width="16" style="946" customWidth="1"/>
    <col min="6159" max="6405" width="9.140625" style="946"/>
    <col min="6406" max="6406" width="36.140625" style="946" customWidth="1"/>
    <col min="6407" max="6408" width="16" style="946" customWidth="1"/>
    <col min="6409" max="6409" width="16.5703125" style="946" customWidth="1"/>
    <col min="6410" max="6411" width="16.7109375" style="946" customWidth="1"/>
    <col min="6412" max="6412" width="17" style="946" customWidth="1"/>
    <col min="6413" max="6413" width="16.85546875" style="946" customWidth="1"/>
    <col min="6414" max="6414" width="16" style="946" customWidth="1"/>
    <col min="6415" max="6661" width="9.140625" style="946"/>
    <col min="6662" max="6662" width="36.140625" style="946" customWidth="1"/>
    <col min="6663" max="6664" width="16" style="946" customWidth="1"/>
    <col min="6665" max="6665" width="16.5703125" style="946" customWidth="1"/>
    <col min="6666" max="6667" width="16.7109375" style="946" customWidth="1"/>
    <col min="6668" max="6668" width="17" style="946" customWidth="1"/>
    <col min="6669" max="6669" width="16.85546875" style="946" customWidth="1"/>
    <col min="6670" max="6670" width="16" style="946" customWidth="1"/>
    <col min="6671" max="6917" width="9.140625" style="946"/>
    <col min="6918" max="6918" width="36.140625" style="946" customWidth="1"/>
    <col min="6919" max="6920" width="16" style="946" customWidth="1"/>
    <col min="6921" max="6921" width="16.5703125" style="946" customWidth="1"/>
    <col min="6922" max="6923" width="16.7109375" style="946" customWidth="1"/>
    <col min="6924" max="6924" width="17" style="946" customWidth="1"/>
    <col min="6925" max="6925" width="16.85546875" style="946" customWidth="1"/>
    <col min="6926" max="6926" width="16" style="946" customWidth="1"/>
    <col min="6927" max="7173" width="9.140625" style="946"/>
    <col min="7174" max="7174" width="36.140625" style="946" customWidth="1"/>
    <col min="7175" max="7176" width="16" style="946" customWidth="1"/>
    <col min="7177" max="7177" width="16.5703125" style="946" customWidth="1"/>
    <col min="7178" max="7179" width="16.7109375" style="946" customWidth="1"/>
    <col min="7180" max="7180" width="17" style="946" customWidth="1"/>
    <col min="7181" max="7181" width="16.85546875" style="946" customWidth="1"/>
    <col min="7182" max="7182" width="16" style="946" customWidth="1"/>
    <col min="7183" max="7429" width="9.140625" style="946"/>
    <col min="7430" max="7430" width="36.140625" style="946" customWidth="1"/>
    <col min="7431" max="7432" width="16" style="946" customWidth="1"/>
    <col min="7433" max="7433" width="16.5703125" style="946" customWidth="1"/>
    <col min="7434" max="7435" width="16.7109375" style="946" customWidth="1"/>
    <col min="7436" max="7436" width="17" style="946" customWidth="1"/>
    <col min="7437" max="7437" width="16.85546875" style="946" customWidth="1"/>
    <col min="7438" max="7438" width="16" style="946" customWidth="1"/>
    <col min="7439" max="7685" width="9.140625" style="946"/>
    <col min="7686" max="7686" width="36.140625" style="946" customWidth="1"/>
    <col min="7687" max="7688" width="16" style="946" customWidth="1"/>
    <col min="7689" max="7689" width="16.5703125" style="946" customWidth="1"/>
    <col min="7690" max="7691" width="16.7109375" style="946" customWidth="1"/>
    <col min="7692" max="7692" width="17" style="946" customWidth="1"/>
    <col min="7693" max="7693" width="16.85546875" style="946" customWidth="1"/>
    <col min="7694" max="7694" width="16" style="946" customWidth="1"/>
    <col min="7695" max="7941" width="9.140625" style="946"/>
    <col min="7942" max="7942" width="36.140625" style="946" customWidth="1"/>
    <col min="7943" max="7944" width="16" style="946" customWidth="1"/>
    <col min="7945" max="7945" width="16.5703125" style="946" customWidth="1"/>
    <col min="7946" max="7947" width="16.7109375" style="946" customWidth="1"/>
    <col min="7948" max="7948" width="17" style="946" customWidth="1"/>
    <col min="7949" max="7949" width="16.85546875" style="946" customWidth="1"/>
    <col min="7950" max="7950" width="16" style="946" customWidth="1"/>
    <col min="7951" max="8197" width="9.140625" style="946"/>
    <col min="8198" max="8198" width="36.140625" style="946" customWidth="1"/>
    <col min="8199" max="8200" width="16" style="946" customWidth="1"/>
    <col min="8201" max="8201" width="16.5703125" style="946" customWidth="1"/>
    <col min="8202" max="8203" width="16.7109375" style="946" customWidth="1"/>
    <col min="8204" max="8204" width="17" style="946" customWidth="1"/>
    <col min="8205" max="8205" width="16.85546875" style="946" customWidth="1"/>
    <col min="8206" max="8206" width="16" style="946" customWidth="1"/>
    <col min="8207" max="8453" width="9.140625" style="946"/>
    <col min="8454" max="8454" width="36.140625" style="946" customWidth="1"/>
    <col min="8455" max="8456" width="16" style="946" customWidth="1"/>
    <col min="8457" max="8457" width="16.5703125" style="946" customWidth="1"/>
    <col min="8458" max="8459" width="16.7109375" style="946" customWidth="1"/>
    <col min="8460" max="8460" width="17" style="946" customWidth="1"/>
    <col min="8461" max="8461" width="16.85546875" style="946" customWidth="1"/>
    <col min="8462" max="8462" width="16" style="946" customWidth="1"/>
    <col min="8463" max="8709" width="9.140625" style="946"/>
    <col min="8710" max="8710" width="36.140625" style="946" customWidth="1"/>
    <col min="8711" max="8712" width="16" style="946" customWidth="1"/>
    <col min="8713" max="8713" width="16.5703125" style="946" customWidth="1"/>
    <col min="8714" max="8715" width="16.7109375" style="946" customWidth="1"/>
    <col min="8716" max="8716" width="17" style="946" customWidth="1"/>
    <col min="8717" max="8717" width="16.85546875" style="946" customWidth="1"/>
    <col min="8718" max="8718" width="16" style="946" customWidth="1"/>
    <col min="8719" max="8965" width="9.140625" style="946"/>
    <col min="8966" max="8966" width="36.140625" style="946" customWidth="1"/>
    <col min="8967" max="8968" width="16" style="946" customWidth="1"/>
    <col min="8969" max="8969" width="16.5703125" style="946" customWidth="1"/>
    <col min="8970" max="8971" width="16.7109375" style="946" customWidth="1"/>
    <col min="8972" max="8972" width="17" style="946" customWidth="1"/>
    <col min="8973" max="8973" width="16.85546875" style="946" customWidth="1"/>
    <col min="8974" max="8974" width="16" style="946" customWidth="1"/>
    <col min="8975" max="9221" width="9.140625" style="946"/>
    <col min="9222" max="9222" width="36.140625" style="946" customWidth="1"/>
    <col min="9223" max="9224" width="16" style="946" customWidth="1"/>
    <col min="9225" max="9225" width="16.5703125" style="946" customWidth="1"/>
    <col min="9226" max="9227" width="16.7109375" style="946" customWidth="1"/>
    <col min="9228" max="9228" width="17" style="946" customWidth="1"/>
    <col min="9229" max="9229" width="16.85546875" style="946" customWidth="1"/>
    <col min="9230" max="9230" width="16" style="946" customWidth="1"/>
    <col min="9231" max="9477" width="9.140625" style="946"/>
    <col min="9478" max="9478" width="36.140625" style="946" customWidth="1"/>
    <col min="9479" max="9480" width="16" style="946" customWidth="1"/>
    <col min="9481" max="9481" width="16.5703125" style="946" customWidth="1"/>
    <col min="9482" max="9483" width="16.7109375" style="946" customWidth="1"/>
    <col min="9484" max="9484" width="17" style="946" customWidth="1"/>
    <col min="9485" max="9485" width="16.85546875" style="946" customWidth="1"/>
    <col min="9486" max="9486" width="16" style="946" customWidth="1"/>
    <col min="9487" max="9733" width="9.140625" style="946"/>
    <col min="9734" max="9734" width="36.140625" style="946" customWidth="1"/>
    <col min="9735" max="9736" width="16" style="946" customWidth="1"/>
    <col min="9737" max="9737" width="16.5703125" style="946" customWidth="1"/>
    <col min="9738" max="9739" width="16.7109375" style="946" customWidth="1"/>
    <col min="9740" max="9740" width="17" style="946" customWidth="1"/>
    <col min="9741" max="9741" width="16.85546875" style="946" customWidth="1"/>
    <col min="9742" max="9742" width="16" style="946" customWidth="1"/>
    <col min="9743" max="9989" width="9.140625" style="946"/>
    <col min="9990" max="9990" width="36.140625" style="946" customWidth="1"/>
    <col min="9991" max="9992" width="16" style="946" customWidth="1"/>
    <col min="9993" max="9993" width="16.5703125" style="946" customWidth="1"/>
    <col min="9994" max="9995" width="16.7109375" style="946" customWidth="1"/>
    <col min="9996" max="9996" width="17" style="946" customWidth="1"/>
    <col min="9997" max="9997" width="16.85546875" style="946" customWidth="1"/>
    <col min="9998" max="9998" width="16" style="946" customWidth="1"/>
    <col min="9999" max="10245" width="9.140625" style="946"/>
    <col min="10246" max="10246" width="36.140625" style="946" customWidth="1"/>
    <col min="10247" max="10248" width="16" style="946" customWidth="1"/>
    <col min="10249" max="10249" width="16.5703125" style="946" customWidth="1"/>
    <col min="10250" max="10251" width="16.7109375" style="946" customWidth="1"/>
    <col min="10252" max="10252" width="17" style="946" customWidth="1"/>
    <col min="10253" max="10253" width="16.85546875" style="946" customWidth="1"/>
    <col min="10254" max="10254" width="16" style="946" customWidth="1"/>
    <col min="10255" max="10501" width="9.140625" style="946"/>
    <col min="10502" max="10502" width="36.140625" style="946" customWidth="1"/>
    <col min="10503" max="10504" width="16" style="946" customWidth="1"/>
    <col min="10505" max="10505" width="16.5703125" style="946" customWidth="1"/>
    <col min="10506" max="10507" width="16.7109375" style="946" customWidth="1"/>
    <col min="10508" max="10508" width="17" style="946" customWidth="1"/>
    <col min="10509" max="10509" width="16.85546875" style="946" customWidth="1"/>
    <col min="10510" max="10510" width="16" style="946" customWidth="1"/>
    <col min="10511" max="10757" width="9.140625" style="946"/>
    <col min="10758" max="10758" width="36.140625" style="946" customWidth="1"/>
    <col min="10759" max="10760" width="16" style="946" customWidth="1"/>
    <col min="10761" max="10761" width="16.5703125" style="946" customWidth="1"/>
    <col min="10762" max="10763" width="16.7109375" style="946" customWidth="1"/>
    <col min="10764" max="10764" width="17" style="946" customWidth="1"/>
    <col min="10765" max="10765" width="16.85546875" style="946" customWidth="1"/>
    <col min="10766" max="10766" width="16" style="946" customWidth="1"/>
    <col min="10767" max="11013" width="9.140625" style="946"/>
    <col min="11014" max="11014" width="36.140625" style="946" customWidth="1"/>
    <col min="11015" max="11016" width="16" style="946" customWidth="1"/>
    <col min="11017" max="11017" width="16.5703125" style="946" customWidth="1"/>
    <col min="11018" max="11019" width="16.7109375" style="946" customWidth="1"/>
    <col min="11020" max="11020" width="17" style="946" customWidth="1"/>
    <col min="11021" max="11021" width="16.85546875" style="946" customWidth="1"/>
    <col min="11022" max="11022" width="16" style="946" customWidth="1"/>
    <col min="11023" max="11269" width="9.140625" style="946"/>
    <col min="11270" max="11270" width="36.140625" style="946" customWidth="1"/>
    <col min="11271" max="11272" width="16" style="946" customWidth="1"/>
    <col min="11273" max="11273" width="16.5703125" style="946" customWidth="1"/>
    <col min="11274" max="11275" width="16.7109375" style="946" customWidth="1"/>
    <col min="11276" max="11276" width="17" style="946" customWidth="1"/>
    <col min="11277" max="11277" width="16.85546875" style="946" customWidth="1"/>
    <col min="11278" max="11278" width="16" style="946" customWidth="1"/>
    <col min="11279" max="11525" width="9.140625" style="946"/>
    <col min="11526" max="11526" width="36.140625" style="946" customWidth="1"/>
    <col min="11527" max="11528" width="16" style="946" customWidth="1"/>
    <col min="11529" max="11529" width="16.5703125" style="946" customWidth="1"/>
    <col min="11530" max="11531" width="16.7109375" style="946" customWidth="1"/>
    <col min="11532" max="11532" width="17" style="946" customWidth="1"/>
    <col min="11533" max="11533" width="16.85546875" style="946" customWidth="1"/>
    <col min="11534" max="11534" width="16" style="946" customWidth="1"/>
    <col min="11535" max="11781" width="9.140625" style="946"/>
    <col min="11782" max="11782" width="36.140625" style="946" customWidth="1"/>
    <col min="11783" max="11784" width="16" style="946" customWidth="1"/>
    <col min="11785" max="11785" width="16.5703125" style="946" customWidth="1"/>
    <col min="11786" max="11787" width="16.7109375" style="946" customWidth="1"/>
    <col min="11788" max="11788" width="17" style="946" customWidth="1"/>
    <col min="11789" max="11789" width="16.85546875" style="946" customWidth="1"/>
    <col min="11790" max="11790" width="16" style="946" customWidth="1"/>
    <col min="11791" max="12037" width="9.140625" style="946"/>
    <col min="12038" max="12038" width="36.140625" style="946" customWidth="1"/>
    <col min="12039" max="12040" width="16" style="946" customWidth="1"/>
    <col min="12041" max="12041" width="16.5703125" style="946" customWidth="1"/>
    <col min="12042" max="12043" width="16.7109375" style="946" customWidth="1"/>
    <col min="12044" max="12044" width="17" style="946" customWidth="1"/>
    <col min="12045" max="12045" width="16.85546875" style="946" customWidth="1"/>
    <col min="12046" max="12046" width="16" style="946" customWidth="1"/>
    <col min="12047" max="12293" width="9.140625" style="946"/>
    <col min="12294" max="12294" width="36.140625" style="946" customWidth="1"/>
    <col min="12295" max="12296" width="16" style="946" customWidth="1"/>
    <col min="12297" max="12297" width="16.5703125" style="946" customWidth="1"/>
    <col min="12298" max="12299" width="16.7109375" style="946" customWidth="1"/>
    <col min="12300" max="12300" width="17" style="946" customWidth="1"/>
    <col min="12301" max="12301" width="16.85546875" style="946" customWidth="1"/>
    <col min="12302" max="12302" width="16" style="946" customWidth="1"/>
    <col min="12303" max="12549" width="9.140625" style="946"/>
    <col min="12550" max="12550" width="36.140625" style="946" customWidth="1"/>
    <col min="12551" max="12552" width="16" style="946" customWidth="1"/>
    <col min="12553" max="12553" width="16.5703125" style="946" customWidth="1"/>
    <col min="12554" max="12555" width="16.7109375" style="946" customWidth="1"/>
    <col min="12556" max="12556" width="17" style="946" customWidth="1"/>
    <col min="12557" max="12557" width="16.85546875" style="946" customWidth="1"/>
    <col min="12558" max="12558" width="16" style="946" customWidth="1"/>
    <col min="12559" max="12805" width="9.140625" style="946"/>
    <col min="12806" max="12806" width="36.140625" style="946" customWidth="1"/>
    <col min="12807" max="12808" width="16" style="946" customWidth="1"/>
    <col min="12809" max="12809" width="16.5703125" style="946" customWidth="1"/>
    <col min="12810" max="12811" width="16.7109375" style="946" customWidth="1"/>
    <col min="12812" max="12812" width="17" style="946" customWidth="1"/>
    <col min="12813" max="12813" width="16.85546875" style="946" customWidth="1"/>
    <col min="12814" max="12814" width="16" style="946" customWidth="1"/>
    <col min="12815" max="13061" width="9.140625" style="946"/>
    <col min="13062" max="13062" width="36.140625" style="946" customWidth="1"/>
    <col min="13063" max="13064" width="16" style="946" customWidth="1"/>
    <col min="13065" max="13065" width="16.5703125" style="946" customWidth="1"/>
    <col min="13066" max="13067" width="16.7109375" style="946" customWidth="1"/>
    <col min="13068" max="13068" width="17" style="946" customWidth="1"/>
    <col min="13069" max="13069" width="16.85546875" style="946" customWidth="1"/>
    <col min="13070" max="13070" width="16" style="946" customWidth="1"/>
    <col min="13071" max="13317" width="9.140625" style="946"/>
    <col min="13318" max="13318" width="36.140625" style="946" customWidth="1"/>
    <col min="13319" max="13320" width="16" style="946" customWidth="1"/>
    <col min="13321" max="13321" width="16.5703125" style="946" customWidth="1"/>
    <col min="13322" max="13323" width="16.7109375" style="946" customWidth="1"/>
    <col min="13324" max="13324" width="17" style="946" customWidth="1"/>
    <col min="13325" max="13325" width="16.85546875" style="946" customWidth="1"/>
    <col min="13326" max="13326" width="16" style="946" customWidth="1"/>
    <col min="13327" max="13573" width="9.140625" style="946"/>
    <col min="13574" max="13574" width="36.140625" style="946" customWidth="1"/>
    <col min="13575" max="13576" width="16" style="946" customWidth="1"/>
    <col min="13577" max="13577" width="16.5703125" style="946" customWidth="1"/>
    <col min="13578" max="13579" width="16.7109375" style="946" customWidth="1"/>
    <col min="13580" max="13580" width="17" style="946" customWidth="1"/>
    <col min="13581" max="13581" width="16.85546875" style="946" customWidth="1"/>
    <col min="13582" max="13582" width="16" style="946" customWidth="1"/>
    <col min="13583" max="13829" width="9.140625" style="946"/>
    <col min="13830" max="13830" width="36.140625" style="946" customWidth="1"/>
    <col min="13831" max="13832" width="16" style="946" customWidth="1"/>
    <col min="13833" max="13833" width="16.5703125" style="946" customWidth="1"/>
    <col min="13834" max="13835" width="16.7109375" style="946" customWidth="1"/>
    <col min="13836" max="13836" width="17" style="946" customWidth="1"/>
    <col min="13837" max="13837" width="16.85546875" style="946" customWidth="1"/>
    <col min="13838" max="13838" width="16" style="946" customWidth="1"/>
    <col min="13839" max="14085" width="9.140625" style="946"/>
    <col min="14086" max="14086" width="36.140625" style="946" customWidth="1"/>
    <col min="14087" max="14088" width="16" style="946" customWidth="1"/>
    <col min="14089" max="14089" width="16.5703125" style="946" customWidth="1"/>
    <col min="14090" max="14091" width="16.7109375" style="946" customWidth="1"/>
    <col min="14092" max="14092" width="17" style="946" customWidth="1"/>
    <col min="14093" max="14093" width="16.85546875" style="946" customWidth="1"/>
    <col min="14094" max="14094" width="16" style="946" customWidth="1"/>
    <col min="14095" max="14341" width="9.140625" style="946"/>
    <col min="14342" max="14342" width="36.140625" style="946" customWidth="1"/>
    <col min="14343" max="14344" width="16" style="946" customWidth="1"/>
    <col min="14345" max="14345" width="16.5703125" style="946" customWidth="1"/>
    <col min="14346" max="14347" width="16.7109375" style="946" customWidth="1"/>
    <col min="14348" max="14348" width="17" style="946" customWidth="1"/>
    <col min="14349" max="14349" width="16.85546875" style="946" customWidth="1"/>
    <col min="14350" max="14350" width="16" style="946" customWidth="1"/>
    <col min="14351" max="14597" width="9.140625" style="946"/>
    <col min="14598" max="14598" width="36.140625" style="946" customWidth="1"/>
    <col min="14599" max="14600" width="16" style="946" customWidth="1"/>
    <col min="14601" max="14601" width="16.5703125" style="946" customWidth="1"/>
    <col min="14602" max="14603" width="16.7109375" style="946" customWidth="1"/>
    <col min="14604" max="14604" width="17" style="946" customWidth="1"/>
    <col min="14605" max="14605" width="16.85546875" style="946" customWidth="1"/>
    <col min="14606" max="14606" width="16" style="946" customWidth="1"/>
    <col min="14607" max="14853" width="9.140625" style="946"/>
    <col min="14854" max="14854" width="36.140625" style="946" customWidth="1"/>
    <col min="14855" max="14856" width="16" style="946" customWidth="1"/>
    <col min="14857" max="14857" width="16.5703125" style="946" customWidth="1"/>
    <col min="14858" max="14859" width="16.7109375" style="946" customWidth="1"/>
    <col min="14860" max="14860" width="17" style="946" customWidth="1"/>
    <col min="14861" max="14861" width="16.85546875" style="946" customWidth="1"/>
    <col min="14862" max="14862" width="16" style="946" customWidth="1"/>
    <col min="14863" max="15109" width="9.140625" style="946"/>
    <col min="15110" max="15110" width="36.140625" style="946" customWidth="1"/>
    <col min="15111" max="15112" width="16" style="946" customWidth="1"/>
    <col min="15113" max="15113" width="16.5703125" style="946" customWidth="1"/>
    <col min="15114" max="15115" width="16.7109375" style="946" customWidth="1"/>
    <col min="15116" max="15116" width="17" style="946" customWidth="1"/>
    <col min="15117" max="15117" width="16.85546875" style="946" customWidth="1"/>
    <col min="15118" max="15118" width="16" style="946" customWidth="1"/>
    <col min="15119" max="15365" width="9.140625" style="946"/>
    <col min="15366" max="15366" width="36.140625" style="946" customWidth="1"/>
    <col min="15367" max="15368" width="16" style="946" customWidth="1"/>
    <col min="15369" max="15369" width="16.5703125" style="946" customWidth="1"/>
    <col min="15370" max="15371" width="16.7109375" style="946" customWidth="1"/>
    <col min="15372" max="15372" width="17" style="946" customWidth="1"/>
    <col min="15373" max="15373" width="16.85546875" style="946" customWidth="1"/>
    <col min="15374" max="15374" width="16" style="946" customWidth="1"/>
    <col min="15375" max="15621" width="9.140625" style="946"/>
    <col min="15622" max="15622" width="36.140625" style="946" customWidth="1"/>
    <col min="15623" max="15624" width="16" style="946" customWidth="1"/>
    <col min="15625" max="15625" width="16.5703125" style="946" customWidth="1"/>
    <col min="15626" max="15627" width="16.7109375" style="946" customWidth="1"/>
    <col min="15628" max="15628" width="17" style="946" customWidth="1"/>
    <col min="15629" max="15629" width="16.85546875" style="946" customWidth="1"/>
    <col min="15630" max="15630" width="16" style="946" customWidth="1"/>
    <col min="15631" max="15877" width="9.140625" style="946"/>
    <col min="15878" max="15878" width="36.140625" style="946" customWidth="1"/>
    <col min="15879" max="15880" width="16" style="946" customWidth="1"/>
    <col min="15881" max="15881" width="16.5703125" style="946" customWidth="1"/>
    <col min="15882" max="15883" width="16.7109375" style="946" customWidth="1"/>
    <col min="15884" max="15884" width="17" style="946" customWidth="1"/>
    <col min="15885" max="15885" width="16.85546875" style="946" customWidth="1"/>
    <col min="15886" max="15886" width="16" style="946" customWidth="1"/>
    <col min="15887" max="16133" width="9.140625" style="946"/>
    <col min="16134" max="16134" width="36.140625" style="946" customWidth="1"/>
    <col min="16135" max="16136" width="16" style="946" customWidth="1"/>
    <col min="16137" max="16137" width="16.5703125" style="946" customWidth="1"/>
    <col min="16138" max="16139" width="16.7109375" style="946" customWidth="1"/>
    <col min="16140" max="16140" width="17" style="946" customWidth="1"/>
    <col min="16141" max="16141" width="16.85546875" style="946" customWidth="1"/>
    <col min="16142" max="16142" width="16" style="946" customWidth="1"/>
    <col min="16143" max="16384" width="9.140625" style="946"/>
  </cols>
  <sheetData>
    <row r="1" spans="2:14">
      <c r="B1" s="944"/>
      <c r="C1" s="944"/>
      <c r="D1" s="944"/>
      <c r="E1" s="944"/>
      <c r="F1" s="944"/>
      <c r="G1" s="944"/>
      <c r="H1" s="944"/>
      <c r="I1" s="944"/>
      <c r="J1" s="944"/>
      <c r="K1" s="944"/>
      <c r="L1" s="1212" t="s">
        <v>552</v>
      </c>
      <c r="M1" s="1212"/>
      <c r="N1" s="1212"/>
    </row>
    <row r="2" spans="2:14">
      <c r="B2" s="944"/>
      <c r="C2" s="944"/>
      <c r="D2" s="944"/>
      <c r="E2" s="944"/>
      <c r="F2" s="944"/>
      <c r="G2" s="944"/>
      <c r="H2" s="944"/>
      <c r="I2" s="944"/>
      <c r="J2" s="944"/>
      <c r="K2" s="944"/>
      <c r="L2" s="944"/>
      <c r="M2" s="944"/>
      <c r="N2" s="944"/>
    </row>
    <row r="3" spans="2:14">
      <c r="B3" s="1213" t="s">
        <v>553</v>
      </c>
      <c r="C3" s="1213"/>
      <c r="D3" s="1213"/>
      <c r="E3" s="1213"/>
      <c r="F3" s="1213"/>
      <c r="G3" s="1213"/>
      <c r="H3" s="1213"/>
      <c r="I3" s="1213"/>
      <c r="J3" s="1213"/>
      <c r="K3" s="1213"/>
      <c r="L3" s="1213"/>
      <c r="M3" s="1213"/>
      <c r="N3" s="1213"/>
    </row>
    <row r="4" spans="2:14" ht="15" thickBot="1">
      <c r="B4" s="944"/>
      <c r="C4" s="944"/>
      <c r="D4" s="944"/>
      <c r="E4" s="944"/>
      <c r="F4" s="944"/>
      <c r="G4" s="944"/>
      <c r="H4" s="944"/>
      <c r="I4" s="944"/>
      <c r="J4" s="944"/>
      <c r="K4" s="944"/>
      <c r="L4" s="944"/>
      <c r="M4" s="944"/>
      <c r="N4" s="944"/>
    </row>
    <row r="5" spans="2:14" ht="29.25" customHeight="1">
      <c r="B5" s="1214" t="s">
        <v>554</v>
      </c>
      <c r="C5" s="1216" t="s">
        <v>555</v>
      </c>
      <c r="D5" s="1216"/>
      <c r="E5" s="1216"/>
      <c r="F5" s="1217"/>
      <c r="G5" s="1218" t="s">
        <v>556</v>
      </c>
      <c r="H5" s="1216"/>
      <c r="I5" s="1216"/>
      <c r="J5" s="1217"/>
      <c r="K5" s="1216" t="s">
        <v>557</v>
      </c>
      <c r="L5" s="1216"/>
      <c r="M5" s="1216"/>
      <c r="N5" s="1217"/>
    </row>
    <row r="6" spans="2:14">
      <c r="B6" s="1215"/>
      <c r="C6" s="953" t="s">
        <v>558</v>
      </c>
      <c r="D6" s="954" t="s">
        <v>559</v>
      </c>
      <c r="E6" s="954" t="s">
        <v>560</v>
      </c>
      <c r="F6" s="955" t="s">
        <v>561</v>
      </c>
      <c r="G6" s="953" t="s">
        <v>558</v>
      </c>
      <c r="H6" s="954" t="s">
        <v>559</v>
      </c>
      <c r="I6" s="954" t="s">
        <v>560</v>
      </c>
      <c r="J6" s="955" t="s">
        <v>561</v>
      </c>
      <c r="K6" s="953" t="s">
        <v>558</v>
      </c>
      <c r="L6" s="954" t="s">
        <v>559</v>
      </c>
      <c r="M6" s="954" t="s">
        <v>560</v>
      </c>
      <c r="N6" s="955" t="s">
        <v>561</v>
      </c>
    </row>
    <row r="7" spans="2:14" ht="15" thickBot="1">
      <c r="B7" s="956" t="s">
        <v>527</v>
      </c>
      <c r="C7" s="957">
        <v>934.25309700000003</v>
      </c>
      <c r="D7" s="958">
        <v>910.50994700000001</v>
      </c>
      <c r="E7" s="958">
        <v>939.44622000000004</v>
      </c>
      <c r="F7" s="959">
        <v>965.48863400000005</v>
      </c>
      <c r="G7" s="960">
        <v>8.9251999999999998E-2</v>
      </c>
      <c r="H7" s="961">
        <v>8.5000000000000006E-2</v>
      </c>
      <c r="I7" s="962">
        <v>8.5000000000000006E-2</v>
      </c>
      <c r="J7" s="963">
        <v>8.3305999999999991E-2</v>
      </c>
      <c r="K7" s="958">
        <v>4946</v>
      </c>
      <c r="L7" s="958">
        <v>5278</v>
      </c>
      <c r="M7" s="958">
        <v>4527</v>
      </c>
      <c r="N7" s="959">
        <v>5508</v>
      </c>
    </row>
    <row r="8" spans="2:14" ht="15.75" thickTop="1" thickBot="1">
      <c r="B8" s="964" t="s">
        <v>562</v>
      </c>
      <c r="C8" s="965">
        <v>2850.3497489999995</v>
      </c>
      <c r="D8" s="966">
        <v>2918.1702649999997</v>
      </c>
      <c r="E8" s="966">
        <v>2664.0338299999999</v>
      </c>
      <c r="F8" s="967">
        <v>3062.6251429999998</v>
      </c>
      <c r="G8" s="968">
        <v>0.10290799999999999</v>
      </c>
      <c r="H8" s="969">
        <v>0.111</v>
      </c>
      <c r="I8" s="969">
        <v>0.10299999999999999</v>
      </c>
      <c r="J8" s="970">
        <v>9.5183000000000004E-2</v>
      </c>
      <c r="K8" s="966">
        <v>38899</v>
      </c>
      <c r="L8" s="966">
        <v>37890</v>
      </c>
      <c r="M8" s="966">
        <v>33028</v>
      </c>
      <c r="N8" s="967">
        <v>35042</v>
      </c>
    </row>
    <row r="9" spans="2:14" ht="15" thickTop="1">
      <c r="B9" s="971" t="s">
        <v>563</v>
      </c>
      <c r="C9" s="972">
        <v>4892.1708769999996</v>
      </c>
      <c r="D9" s="973">
        <v>5654.5261309999996</v>
      </c>
      <c r="E9" s="974">
        <v>5111.3523190000005</v>
      </c>
      <c r="F9" s="975">
        <v>5873.6907289999999</v>
      </c>
      <c r="G9" s="976">
        <v>8.1816999999999987E-2</v>
      </c>
      <c r="H9" s="977">
        <v>7.8E-2</v>
      </c>
      <c r="I9" s="978">
        <v>7.6999999999999999E-2</v>
      </c>
      <c r="J9" s="979">
        <v>7.4686000000000002E-2</v>
      </c>
      <c r="K9" s="973">
        <v>1190</v>
      </c>
      <c r="L9" s="973">
        <v>1078</v>
      </c>
      <c r="M9" s="973">
        <v>992</v>
      </c>
      <c r="N9" s="980">
        <v>983</v>
      </c>
    </row>
    <row r="10" spans="2:14">
      <c r="B10" s="981" t="s">
        <v>564</v>
      </c>
      <c r="C10" s="972">
        <v>4757.7960920000005</v>
      </c>
      <c r="D10" s="982">
        <v>7264.2910860000002</v>
      </c>
      <c r="E10" s="983">
        <v>4016.6561300000003</v>
      </c>
      <c r="F10" s="975">
        <v>3950.0406780000003</v>
      </c>
      <c r="G10" s="976">
        <v>7.3214999999999988E-2</v>
      </c>
      <c r="H10" s="984">
        <v>7.1999999999999995E-2</v>
      </c>
      <c r="I10" s="985">
        <v>7.0999999999999994E-2</v>
      </c>
      <c r="J10" s="979">
        <v>7.8308000000000003E-2</v>
      </c>
      <c r="K10" s="973">
        <v>8</v>
      </c>
      <c r="L10" s="982">
        <v>12</v>
      </c>
      <c r="M10" s="982">
        <v>7</v>
      </c>
      <c r="N10" s="980">
        <v>8</v>
      </c>
    </row>
    <row r="11" spans="2:14">
      <c r="B11" s="971" t="s">
        <v>565</v>
      </c>
      <c r="C11" s="972">
        <v>2071.9189329999999</v>
      </c>
      <c r="D11" s="982">
        <v>2093.962869</v>
      </c>
      <c r="E11" s="983">
        <v>2016.319702</v>
      </c>
      <c r="F11" s="975">
        <v>2189.2398740000003</v>
      </c>
      <c r="G11" s="976">
        <v>0.11683800000000001</v>
      </c>
      <c r="H11" s="984">
        <v>0.124</v>
      </c>
      <c r="I11" s="985">
        <v>0.113</v>
      </c>
      <c r="J11" s="979">
        <v>0.103445</v>
      </c>
      <c r="K11" s="973">
        <v>16898</v>
      </c>
      <c r="L11" s="982">
        <v>20376</v>
      </c>
      <c r="M11" s="982">
        <v>19889</v>
      </c>
      <c r="N11" s="980">
        <v>18417</v>
      </c>
    </row>
    <row r="12" spans="2:14">
      <c r="B12" s="971" t="s">
        <v>249</v>
      </c>
      <c r="C12" s="972">
        <v>355.62768699999998</v>
      </c>
      <c r="D12" s="982">
        <v>347.70509700000002</v>
      </c>
      <c r="E12" s="983">
        <v>342.46714800000001</v>
      </c>
      <c r="F12" s="975">
        <v>342.64209000000005</v>
      </c>
      <c r="G12" s="976">
        <v>0.13802600000000001</v>
      </c>
      <c r="H12" s="984">
        <v>0.11899999999999999</v>
      </c>
      <c r="I12" s="985">
        <v>9.6000000000000002E-2</v>
      </c>
      <c r="J12" s="979">
        <v>8.7263000000000007E-2</v>
      </c>
      <c r="K12" s="973">
        <v>6788</v>
      </c>
      <c r="L12" s="982">
        <v>7454</v>
      </c>
      <c r="M12" s="982">
        <v>5459</v>
      </c>
      <c r="N12" s="980">
        <v>8149</v>
      </c>
    </row>
    <row r="13" spans="2:14">
      <c r="B13" s="971" t="s">
        <v>250</v>
      </c>
      <c r="C13" s="972">
        <v>673.15611399999989</v>
      </c>
      <c r="D13" s="982">
        <v>745.66189599999996</v>
      </c>
      <c r="E13" s="983">
        <v>729.46062399999994</v>
      </c>
      <c r="F13" s="975">
        <v>736.41089499999998</v>
      </c>
      <c r="G13" s="976">
        <v>8.5505999999999999E-2</v>
      </c>
      <c r="H13" s="984">
        <v>0.13</v>
      </c>
      <c r="I13" s="985">
        <v>0.113</v>
      </c>
      <c r="J13" s="979">
        <v>0.118225</v>
      </c>
      <c r="K13" s="973">
        <v>11582</v>
      </c>
      <c r="L13" s="982">
        <v>8169</v>
      </c>
      <c r="M13" s="982">
        <v>6104</v>
      </c>
      <c r="N13" s="980">
        <v>6997</v>
      </c>
    </row>
    <row r="14" spans="2:14">
      <c r="B14" s="971" t="s">
        <v>566</v>
      </c>
      <c r="C14" s="972">
        <v>1922.458052</v>
      </c>
      <c r="D14" s="982">
        <v>2042.311557</v>
      </c>
      <c r="E14" s="983">
        <v>2066.7761869999999</v>
      </c>
      <c r="F14" s="975">
        <v>2033.7250839999999</v>
      </c>
      <c r="G14" s="976">
        <v>8.7511000000000005E-2</v>
      </c>
      <c r="H14" s="984">
        <v>7.9000000000000001E-2</v>
      </c>
      <c r="I14" s="985">
        <v>7.9000000000000001E-2</v>
      </c>
      <c r="J14" s="979">
        <v>7.9649999999999999E-2</v>
      </c>
      <c r="K14" s="973">
        <v>530</v>
      </c>
      <c r="L14" s="982">
        <v>509</v>
      </c>
      <c r="M14" s="982">
        <v>367</v>
      </c>
      <c r="N14" s="980">
        <v>367</v>
      </c>
    </row>
    <row r="15" spans="2:14" ht="15" thickBot="1">
      <c r="B15" s="971" t="s">
        <v>567</v>
      </c>
      <c r="C15" s="972">
        <v>3330.385303</v>
      </c>
      <c r="D15" s="986">
        <v>4849.0174430000006</v>
      </c>
      <c r="E15" s="987">
        <v>4123.7887979999996</v>
      </c>
      <c r="F15" s="975">
        <v>4452.1560659999996</v>
      </c>
      <c r="G15" s="976">
        <v>9.4170999999999991E-2</v>
      </c>
      <c r="H15" s="988">
        <v>8.4000000000000005E-2</v>
      </c>
      <c r="I15" s="989">
        <v>9.6000000000000002E-2</v>
      </c>
      <c r="J15" s="979">
        <v>8.6261000000000004E-2</v>
      </c>
      <c r="K15" s="973">
        <v>1903</v>
      </c>
      <c r="L15" s="986">
        <v>292</v>
      </c>
      <c r="M15" s="986">
        <v>210</v>
      </c>
      <c r="N15" s="980">
        <v>121</v>
      </c>
    </row>
    <row r="16" spans="2:14" ht="15.75" thickTop="1" thickBot="1">
      <c r="B16" s="990" t="s">
        <v>568</v>
      </c>
      <c r="C16" s="965">
        <v>1108.2665360000001</v>
      </c>
      <c r="D16" s="966">
        <v>1175.70391</v>
      </c>
      <c r="E16" s="966">
        <v>1180.8436770000001</v>
      </c>
      <c r="F16" s="967">
        <v>1348.3744360000001</v>
      </c>
      <c r="G16" s="968">
        <v>0.14055699999999999</v>
      </c>
      <c r="H16" s="969">
        <v>0.123</v>
      </c>
      <c r="I16" s="991">
        <v>0.107</v>
      </c>
      <c r="J16" s="992">
        <v>9.9126999999999993E-2</v>
      </c>
      <c r="K16" s="966">
        <v>1871</v>
      </c>
      <c r="L16" s="966">
        <v>1742</v>
      </c>
      <c r="M16" s="966">
        <v>1271</v>
      </c>
      <c r="N16" s="967">
        <v>1584</v>
      </c>
    </row>
    <row r="17" spans="2:14" ht="15.75" thickTop="1" thickBot="1">
      <c r="B17" s="993" t="s">
        <v>227</v>
      </c>
      <c r="C17" s="994">
        <v>1405.3568249999998</v>
      </c>
      <c r="D17" s="995">
        <v>1421.0648160000001</v>
      </c>
      <c r="E17" s="995">
        <v>1352.7501560000001</v>
      </c>
      <c r="F17" s="996">
        <v>1460.1611189999999</v>
      </c>
      <c r="G17" s="997">
        <v>9.3583E-2</v>
      </c>
      <c r="H17" s="998">
        <v>9.1999999999999998E-2</v>
      </c>
      <c r="I17" s="999">
        <v>0.09</v>
      </c>
      <c r="J17" s="1000">
        <v>8.637800000000001E-2</v>
      </c>
      <c r="K17" s="995">
        <v>45716</v>
      </c>
      <c r="L17" s="995">
        <v>44910</v>
      </c>
      <c r="M17" s="995">
        <v>38826</v>
      </c>
      <c r="N17" s="996">
        <v>42134</v>
      </c>
    </row>
    <row r="18" spans="2:14" s="944" customFormat="1">
      <c r="F18" s="945"/>
    </row>
    <row r="19" spans="2:14" s="944" customFormat="1"/>
    <row r="20" spans="2:14" s="944" customFormat="1">
      <c r="B20" s="947"/>
      <c r="C20" s="948"/>
      <c r="D20" s="948"/>
      <c r="E20" s="948"/>
      <c r="F20" s="948"/>
      <c r="G20" s="949"/>
      <c r="H20" s="950"/>
      <c r="I20" s="951"/>
      <c r="J20" s="951"/>
      <c r="K20" s="952"/>
      <c r="L20" s="948"/>
      <c r="M20" s="948"/>
      <c r="N20" s="948"/>
    </row>
    <row r="21" spans="2:14" s="944" customFormat="1">
      <c r="B21" s="947"/>
      <c r="C21" s="948"/>
      <c r="D21" s="948"/>
      <c r="E21" s="948"/>
      <c r="F21" s="948"/>
      <c r="G21" s="949"/>
      <c r="H21" s="950"/>
      <c r="I21" s="951"/>
      <c r="J21" s="951"/>
      <c r="K21" s="952"/>
      <c r="L21" s="948"/>
      <c r="M21" s="948"/>
      <c r="N21" s="948"/>
    </row>
  </sheetData>
  <mergeCells count="6">
    <mergeCell ref="L1:N1"/>
    <mergeCell ref="B3:N3"/>
    <mergeCell ref="B5:B6"/>
    <mergeCell ref="C5:F5"/>
    <mergeCell ref="G5:J5"/>
    <mergeCell ref="K5:N5"/>
  </mergeCells>
  <pageMargins left="0.17" right="0.16" top="0.75" bottom="0.75" header="0.3" footer="0.3"/>
  <pageSetup paperSize="9" scale="32" orientation="portrait" verticalDpi="0" r:id="rId1"/>
</worksheet>
</file>

<file path=xl/worksheets/sheet9.xml><?xml version="1.0" encoding="utf-8"?>
<worksheet xmlns="http://schemas.openxmlformats.org/spreadsheetml/2006/main" xmlns:r="http://schemas.openxmlformats.org/officeDocument/2006/relationships">
  <dimension ref="A1:Q20"/>
  <sheetViews>
    <sheetView showGridLines="0" topLeftCell="C1" workbookViewId="0">
      <selection activeCell="E25" sqref="E25"/>
    </sheetView>
  </sheetViews>
  <sheetFormatPr defaultRowHeight="12.75"/>
  <cols>
    <col min="1" max="1" width="9.140625" style="933"/>
    <col min="2" max="2" width="29.85546875" style="933" customWidth="1"/>
    <col min="3" max="3" width="10.5703125" style="933" bestFit="1" customWidth="1"/>
    <col min="4" max="4" width="11.5703125" style="933" customWidth="1"/>
    <col min="5" max="5" width="10" style="933" customWidth="1"/>
    <col min="6" max="6" width="11" style="933" customWidth="1"/>
    <col min="7" max="7" width="12" style="933" customWidth="1"/>
    <col min="8" max="8" width="9.5703125" style="933" bestFit="1" customWidth="1"/>
    <col min="9" max="9" width="10.5703125" style="933" bestFit="1" customWidth="1"/>
    <col min="10" max="10" width="12.28515625" style="933" customWidth="1"/>
    <col min="11" max="11" width="9.5703125" style="933" bestFit="1" customWidth="1"/>
    <col min="12" max="13" width="10.5703125" style="933" bestFit="1" customWidth="1"/>
    <col min="14" max="14" width="9.5703125" style="933" bestFit="1" customWidth="1"/>
    <col min="15" max="15" width="10.5703125" style="933" bestFit="1" customWidth="1"/>
    <col min="16" max="16" width="12.5703125" style="933" customWidth="1"/>
    <col min="17" max="17" width="9.5703125" style="933" bestFit="1" customWidth="1"/>
    <col min="18" max="16384" width="9.140625" style="933"/>
  </cols>
  <sheetData>
    <row r="1" spans="1:17">
      <c r="C1" s="1009"/>
      <c r="D1" s="1009"/>
      <c r="E1" s="1009"/>
      <c r="F1" s="1009"/>
      <c r="G1" s="1009"/>
      <c r="Q1" s="942" t="s">
        <v>579</v>
      </c>
    </row>
    <row r="3" spans="1:17" ht="14.25">
      <c r="B3" s="1221" t="s">
        <v>580</v>
      </c>
      <c r="C3" s="1221"/>
      <c r="D3" s="1221"/>
      <c r="E3" s="1221"/>
      <c r="F3" s="1221"/>
      <c r="G3" s="1221"/>
      <c r="H3" s="1221"/>
      <c r="I3" s="1221"/>
      <c r="J3" s="1221"/>
      <c r="K3" s="1221"/>
      <c r="L3" s="1221"/>
      <c r="M3" s="1221"/>
      <c r="N3" s="1221"/>
      <c r="O3" s="1221"/>
      <c r="P3" s="1221"/>
      <c r="Q3" s="1221"/>
    </row>
    <row r="5" spans="1:17">
      <c r="A5" s="934"/>
      <c r="B5" s="1222" t="s">
        <v>581</v>
      </c>
      <c r="C5" s="1219" t="s">
        <v>572</v>
      </c>
      <c r="D5" s="1219"/>
      <c r="E5" s="1219"/>
      <c r="F5" s="1219" t="s">
        <v>573</v>
      </c>
      <c r="G5" s="1219"/>
      <c r="H5" s="1219"/>
      <c r="I5" s="1219" t="s">
        <v>574</v>
      </c>
      <c r="J5" s="1219"/>
      <c r="K5" s="1219"/>
      <c r="L5" s="1219" t="s">
        <v>575</v>
      </c>
      <c r="M5" s="1219"/>
      <c r="N5" s="1219"/>
      <c r="O5" s="1219" t="s">
        <v>576</v>
      </c>
      <c r="P5" s="1219"/>
      <c r="Q5" s="1220"/>
    </row>
    <row r="6" spans="1:17" ht="39.75" customHeight="1">
      <c r="A6" s="934"/>
      <c r="B6" s="1222"/>
      <c r="C6" s="1010" t="s">
        <v>569</v>
      </c>
      <c r="D6" s="1010" t="s">
        <v>570</v>
      </c>
      <c r="E6" s="1010" t="s">
        <v>571</v>
      </c>
      <c r="F6" s="1010" t="s">
        <v>569</v>
      </c>
      <c r="G6" s="1010" t="s">
        <v>570</v>
      </c>
      <c r="H6" s="1010" t="s">
        <v>571</v>
      </c>
      <c r="I6" s="1010" t="s">
        <v>569</v>
      </c>
      <c r="J6" s="1010" t="s">
        <v>570</v>
      </c>
      <c r="K6" s="1010" t="s">
        <v>571</v>
      </c>
      <c r="L6" s="1010" t="s">
        <v>569</v>
      </c>
      <c r="M6" s="1010" t="s">
        <v>570</v>
      </c>
      <c r="N6" s="1010" t="s">
        <v>571</v>
      </c>
      <c r="O6" s="1010" t="s">
        <v>569</v>
      </c>
      <c r="P6" s="1010" t="s">
        <v>570</v>
      </c>
      <c r="Q6" s="1011" t="s">
        <v>571</v>
      </c>
    </row>
    <row r="7" spans="1:17">
      <c r="A7" s="934"/>
      <c r="B7" s="1012" t="s">
        <v>566</v>
      </c>
      <c r="C7" s="1001">
        <v>750</v>
      </c>
      <c r="D7" s="1001">
        <v>673</v>
      </c>
      <c r="E7" s="1001">
        <v>71</v>
      </c>
      <c r="F7" s="1001">
        <v>449</v>
      </c>
      <c r="G7" s="1001">
        <v>482</v>
      </c>
      <c r="H7" s="1001">
        <v>40</v>
      </c>
      <c r="I7" s="1001">
        <v>607</v>
      </c>
      <c r="J7" s="1001">
        <v>590</v>
      </c>
      <c r="K7" s="1001">
        <v>43</v>
      </c>
      <c r="L7" s="1001">
        <v>410</v>
      </c>
      <c r="M7" s="1001">
        <v>449</v>
      </c>
      <c r="N7" s="1001">
        <v>33</v>
      </c>
      <c r="O7" s="1001">
        <v>456</v>
      </c>
      <c r="P7" s="1001">
        <v>376</v>
      </c>
      <c r="Q7" s="1002">
        <v>45</v>
      </c>
    </row>
    <row r="8" spans="1:17" ht="25.5">
      <c r="A8" s="934"/>
      <c r="B8" s="1012" t="s">
        <v>577</v>
      </c>
      <c r="C8" s="1001">
        <v>1129</v>
      </c>
      <c r="D8" s="1001">
        <v>853</v>
      </c>
      <c r="E8" s="1001">
        <v>229</v>
      </c>
      <c r="F8" s="1001">
        <v>979</v>
      </c>
      <c r="G8" s="1001">
        <v>717</v>
      </c>
      <c r="H8" s="1001">
        <v>295</v>
      </c>
      <c r="I8" s="1001">
        <v>1722</v>
      </c>
      <c r="J8" s="1001">
        <v>1169</v>
      </c>
      <c r="K8" s="1001">
        <v>449</v>
      </c>
      <c r="L8" s="1001">
        <v>1384</v>
      </c>
      <c r="M8" s="1001">
        <v>1034</v>
      </c>
      <c r="N8" s="1001">
        <v>358</v>
      </c>
      <c r="O8" s="1001">
        <v>1628</v>
      </c>
      <c r="P8" s="1001">
        <v>1049</v>
      </c>
      <c r="Q8" s="1002">
        <v>447</v>
      </c>
    </row>
    <row r="9" spans="1:17">
      <c r="A9" s="934"/>
      <c r="B9" s="1012" t="s">
        <v>565</v>
      </c>
      <c r="C9" s="1001">
        <v>14368</v>
      </c>
      <c r="D9" s="1001">
        <v>12183</v>
      </c>
      <c r="E9" s="1001">
        <v>2961</v>
      </c>
      <c r="F9" s="1001">
        <v>17001</v>
      </c>
      <c r="G9" s="1001">
        <v>14156</v>
      </c>
      <c r="H9" s="1001">
        <v>3432</v>
      </c>
      <c r="I9" s="1001">
        <v>26129</v>
      </c>
      <c r="J9" s="1001">
        <v>22333</v>
      </c>
      <c r="K9" s="1001">
        <v>4285</v>
      </c>
      <c r="L9" s="1001">
        <v>23099</v>
      </c>
      <c r="M9" s="1001">
        <v>21365</v>
      </c>
      <c r="N9" s="1001">
        <v>4053</v>
      </c>
      <c r="O9" s="1001">
        <v>21717</v>
      </c>
      <c r="P9" s="1001">
        <v>17145</v>
      </c>
      <c r="Q9" s="1002">
        <v>4048</v>
      </c>
    </row>
    <row r="10" spans="1:17">
      <c r="A10" s="934"/>
      <c r="B10" s="1012" t="s">
        <v>250</v>
      </c>
      <c r="C10" s="1001">
        <v>9435</v>
      </c>
      <c r="D10" s="1001">
        <v>7616</v>
      </c>
      <c r="E10" s="1001">
        <v>1814</v>
      </c>
      <c r="F10" s="1001">
        <v>8379</v>
      </c>
      <c r="G10" s="1001">
        <v>6723</v>
      </c>
      <c r="H10" s="1001">
        <v>1607</v>
      </c>
      <c r="I10" s="1001">
        <v>16490</v>
      </c>
      <c r="J10" s="1001">
        <v>12725</v>
      </c>
      <c r="K10" s="1001">
        <v>2019</v>
      </c>
      <c r="L10" s="1001">
        <v>17116</v>
      </c>
      <c r="M10" s="1001">
        <v>12108</v>
      </c>
      <c r="N10" s="1001">
        <v>2321</v>
      </c>
      <c r="O10" s="1001">
        <v>8007</v>
      </c>
      <c r="P10" s="1001">
        <v>9690</v>
      </c>
      <c r="Q10" s="1002">
        <v>2248</v>
      </c>
    </row>
    <row r="11" spans="1:17">
      <c r="A11" s="934"/>
      <c r="B11" s="1012" t="s">
        <v>567</v>
      </c>
      <c r="C11" s="1001">
        <v>4725</v>
      </c>
      <c r="D11" s="1001">
        <v>3269</v>
      </c>
      <c r="E11" s="1001">
        <v>1560</v>
      </c>
      <c r="F11" s="1001">
        <v>4624</v>
      </c>
      <c r="G11" s="1001">
        <v>2972</v>
      </c>
      <c r="H11" s="1001">
        <v>1638</v>
      </c>
      <c r="I11" s="1001">
        <v>4954</v>
      </c>
      <c r="J11" s="1001">
        <v>3478</v>
      </c>
      <c r="K11" s="1001">
        <v>1355</v>
      </c>
      <c r="L11" s="1001">
        <v>3887</v>
      </c>
      <c r="M11" s="1001">
        <v>2826</v>
      </c>
      <c r="N11" s="1001">
        <v>991</v>
      </c>
      <c r="O11" s="1001">
        <v>3836</v>
      </c>
      <c r="P11" s="1001">
        <v>2858</v>
      </c>
      <c r="Q11" s="1002">
        <v>1024</v>
      </c>
    </row>
    <row r="12" spans="1:17">
      <c r="A12" s="934"/>
      <c r="B12" s="1013" t="s">
        <v>578</v>
      </c>
      <c r="C12" s="1003">
        <v>30407</v>
      </c>
      <c r="D12" s="1003">
        <v>24594</v>
      </c>
      <c r="E12" s="1003">
        <v>6635</v>
      </c>
      <c r="F12" s="1004">
        <v>31432</v>
      </c>
      <c r="G12" s="1003">
        <v>25050</v>
      </c>
      <c r="H12" s="1003">
        <v>7012</v>
      </c>
      <c r="I12" s="1004">
        <v>49902</v>
      </c>
      <c r="J12" s="1003">
        <v>40295</v>
      </c>
      <c r="K12" s="1003">
        <v>8151</v>
      </c>
      <c r="L12" s="1003">
        <v>45896</v>
      </c>
      <c r="M12" s="1003">
        <v>37782</v>
      </c>
      <c r="N12" s="1003">
        <v>7756</v>
      </c>
      <c r="O12" s="1003">
        <v>35644</v>
      </c>
      <c r="P12" s="1003">
        <v>31118</v>
      </c>
      <c r="Q12" s="1003">
        <v>7812</v>
      </c>
    </row>
    <row r="13" spans="1:17" s="1005" customFormat="1">
      <c r="B13" s="1006"/>
      <c r="C13" s="1007"/>
      <c r="D13" s="1007"/>
      <c r="E13" s="1007"/>
      <c r="F13" s="1007"/>
      <c r="G13" s="1007"/>
      <c r="H13" s="1007"/>
      <c r="I13" s="1007"/>
      <c r="J13" s="1007"/>
      <c r="K13" s="1007"/>
      <c r="L13" s="1007"/>
      <c r="M13" s="1007"/>
      <c r="N13" s="1007"/>
      <c r="O13" s="1007"/>
      <c r="P13" s="1007"/>
      <c r="Q13" s="1007"/>
    </row>
    <row r="14" spans="1:17" s="1005" customFormat="1">
      <c r="B14" s="1006"/>
      <c r="C14" s="1007"/>
      <c r="D14" s="1007"/>
      <c r="E14" s="1007"/>
      <c r="F14" s="1007"/>
      <c r="G14" s="1007"/>
      <c r="H14" s="1007"/>
      <c r="I14" s="1007"/>
      <c r="J14" s="1007"/>
      <c r="K14" s="1007"/>
      <c r="L14" s="1007"/>
      <c r="M14" s="1007"/>
      <c r="N14" s="1007"/>
      <c r="O14" s="1007"/>
      <c r="P14" s="1007"/>
      <c r="Q14" s="1007"/>
    </row>
    <row r="20" spans="6:6">
      <c r="F20" s="1008"/>
    </row>
  </sheetData>
  <mergeCells count="7">
    <mergeCell ref="O5:Q5"/>
    <mergeCell ref="B3:Q3"/>
    <mergeCell ref="B5:B6"/>
    <mergeCell ref="C5:E5"/>
    <mergeCell ref="F5:H5"/>
    <mergeCell ref="I5:K5"/>
    <mergeCell ref="L5:N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8</vt:i4>
      </vt:variant>
    </vt:vector>
  </HeadingPairs>
  <TitlesOfParts>
    <vt:vector size="38" baseType="lpstr">
      <vt:lpstr>A 1</vt:lpstr>
      <vt:lpstr>A 2 A</vt:lpstr>
      <vt:lpstr>A 2 П</vt:lpstr>
      <vt:lpstr>A 3</vt:lpstr>
      <vt:lpstr>A 4</vt:lpstr>
      <vt:lpstr>A 5</vt:lpstr>
      <vt:lpstr>A 6</vt:lpstr>
      <vt:lpstr>A 7</vt:lpstr>
      <vt:lpstr>А 8</vt:lpstr>
      <vt:lpstr>А 9</vt:lpstr>
      <vt:lpstr>A 10</vt:lpstr>
      <vt:lpstr>A 11</vt:lpstr>
      <vt:lpstr>A 12</vt:lpstr>
      <vt:lpstr>A 13</vt:lpstr>
      <vt:lpstr>A 14</vt:lpstr>
      <vt:lpstr>A 15</vt:lpstr>
      <vt:lpstr>A 16</vt:lpstr>
      <vt:lpstr>A 17</vt:lpstr>
      <vt:lpstr>A 18</vt:lpstr>
      <vt:lpstr>A 19</vt:lpstr>
      <vt:lpstr>A 20</vt:lpstr>
      <vt:lpstr>A 21</vt:lpstr>
      <vt:lpstr>A 22</vt:lpstr>
      <vt:lpstr>A 23</vt:lpstr>
      <vt:lpstr>A 24</vt:lpstr>
      <vt:lpstr>A 25</vt:lpstr>
      <vt:lpstr>A 26</vt:lpstr>
      <vt:lpstr>A 27</vt:lpstr>
      <vt:lpstr>A 28</vt:lpstr>
      <vt:lpstr>A 29</vt:lpstr>
      <vt:lpstr>'A 2 A'!Print_Area</vt:lpstr>
      <vt:lpstr>'A 2 П'!Print_Area</vt:lpstr>
      <vt:lpstr>'A 3'!Print_Area</vt:lpstr>
      <vt:lpstr>'А 9'!Print_Area</vt:lpstr>
      <vt:lpstr>'A 2 A'!Print_Titles</vt:lpstr>
      <vt:lpstr>'A 2 П'!Print_Titles</vt:lpstr>
      <vt:lpstr>'A 28'!Print_Titles</vt:lpstr>
      <vt:lpstr>'A 3'!Print_Titles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Mihajlo Vaskov</cp:lastModifiedBy>
  <cp:lastPrinted>2011-03-16T12:15:08Z</cp:lastPrinted>
  <dcterms:created xsi:type="dcterms:W3CDTF">1996-10-14T23:33:28Z</dcterms:created>
  <dcterms:modified xsi:type="dcterms:W3CDTF">2011-07-08T08:18:30Z</dcterms:modified>
</cp:coreProperties>
</file>