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93BB" lockStructure="1"/>
  <bookViews>
    <workbookView xWindow="480" yWindow="75" windowWidth="18195" windowHeight="11820"/>
  </bookViews>
  <sheets>
    <sheet name="Наслов" sheetId="4" r:id="rId1"/>
    <sheet name="ИР Кат1" sheetId="1" r:id="rId2"/>
    <sheet name="ИР Кат2" sheetId="6" r:id="rId3"/>
    <sheet name="ИР Кат3" sheetId="2" r:id="rId4"/>
    <sheet name="ИР Кат4" sheetId="8" r:id="rId5"/>
    <sheet name="ИР Кат5" sheetId="7" r:id="rId6"/>
    <sheet name="СУМ ИР" sheetId="3" r:id="rId7"/>
    <sheet name="СП Обл1" sheetId="9" r:id="rId8"/>
    <sheet name="СП Обл2" sheetId="10" r:id="rId9"/>
    <sheet name="СП Обл3" sheetId="11" r:id="rId10"/>
    <sheet name="СП Обл4" sheetId="14" r:id="rId11"/>
    <sheet name="СП Обл5" sheetId="13" r:id="rId12"/>
    <sheet name="Листи" sheetId="5" state="hidden" r:id="rId13"/>
  </sheets>
  <calcPr calcId="145621"/>
</workbook>
</file>

<file path=xl/calcChain.xml><?xml version="1.0" encoding="utf-8"?>
<calcChain xmlns="http://schemas.openxmlformats.org/spreadsheetml/2006/main">
  <c r="C2" i="3" l="1"/>
  <c r="E8" i="7" l="1"/>
  <c r="D8" i="7"/>
  <c r="H14" i="5" s="1"/>
  <c r="C8" i="7"/>
  <c r="G14" i="5" s="1"/>
  <c r="B8" i="7"/>
  <c r="E14" i="8"/>
  <c r="D14" i="8"/>
  <c r="C14" i="8"/>
  <c r="B14" i="8"/>
  <c r="E16" i="2"/>
  <c r="D16" i="2"/>
  <c r="C16" i="2"/>
  <c r="B16" i="2"/>
  <c r="E10" i="6"/>
  <c r="D10" i="6"/>
  <c r="C10" i="6"/>
  <c r="B10" i="6"/>
  <c r="G21" i="1"/>
  <c r="F21" i="1"/>
  <c r="E21" i="1"/>
  <c r="D21" i="1"/>
  <c r="D12" i="3" l="1"/>
  <c r="E12" i="3"/>
  <c r="I14" i="5" l="1"/>
  <c r="F14" i="5"/>
  <c r="I13" i="5"/>
  <c r="H13" i="5"/>
  <c r="G13" i="5"/>
  <c r="F13" i="5"/>
  <c r="I12" i="5"/>
  <c r="H12" i="5"/>
  <c r="G12" i="5"/>
  <c r="F12" i="5"/>
  <c r="I11" i="5"/>
  <c r="H11" i="5"/>
  <c r="G11" i="5"/>
  <c r="F11" i="5"/>
  <c r="I10" i="5"/>
  <c r="I15" i="5" s="1"/>
  <c r="H10" i="5"/>
  <c r="H15" i="5" s="1"/>
  <c r="G10" i="5"/>
  <c r="G15" i="5" s="1"/>
  <c r="F10" i="5"/>
  <c r="F15" i="5" s="1"/>
  <c r="C8" i="3"/>
  <c r="E8" i="3"/>
  <c r="D8" i="3"/>
  <c r="F8" i="3"/>
  <c r="J14" i="5" l="1"/>
  <c r="J15" i="5" l="1"/>
  <c r="K15" i="5" s="1"/>
  <c r="F12" i="3"/>
  <c r="C12" i="3"/>
  <c r="F11" i="3"/>
  <c r="E11" i="3"/>
  <c r="D11" i="3"/>
  <c r="C11" i="3"/>
  <c r="F10" i="3"/>
  <c r="E10" i="3"/>
  <c r="D10" i="3"/>
  <c r="C10" i="3"/>
  <c r="F9" i="3"/>
  <c r="E9" i="3"/>
  <c r="D9" i="3"/>
  <c r="C9" i="3"/>
  <c r="C19" i="3"/>
  <c r="E14" i="3" l="1"/>
  <c r="C14" i="3"/>
  <c r="F14" i="3"/>
  <c r="D14" i="3"/>
  <c r="J16" i="5"/>
  <c r="K16" i="5" l="1"/>
  <c r="D16" i="3" s="1"/>
  <c r="F16" i="3"/>
</calcChain>
</file>

<file path=xl/sharedStrings.xml><?xml version="1.0" encoding="utf-8"?>
<sst xmlns="http://schemas.openxmlformats.org/spreadsheetml/2006/main" count="537" uniqueCount="356">
  <si>
    <t>Инхерентен ризичен профил на Банката</t>
  </si>
  <si>
    <t>Македонска банка за поддршка на развојот АД Скопје</t>
  </si>
  <si>
    <t>НЛБ Тутунска банка АД Скопје</t>
  </si>
  <si>
    <t>Охридска банка АД Скопје</t>
  </si>
  <si>
    <t>ПроКредит банка АД Скопје</t>
  </si>
  <si>
    <t>Централна кооперативна банка АД Скопје</t>
  </si>
  <si>
    <t>Стопанска банка АД Битола</t>
  </si>
  <si>
    <t>Стопанска банка АД Скопје</t>
  </si>
  <si>
    <t>ТТК банка АД Скопје</t>
  </si>
  <si>
    <t>УНИ банка АД Скопје</t>
  </si>
  <si>
    <t>Комерцијална банка АД Скопје</t>
  </si>
  <si>
    <t>Капитал банка АД Скопје</t>
  </si>
  <si>
    <t>Шпаркасе банка АД Скопје</t>
  </si>
  <si>
    <t>Халк банка АД Скопје</t>
  </si>
  <si>
    <t>Еуростандард банка АД Скопје</t>
  </si>
  <si>
    <t>Алфа банка АД Скопје</t>
  </si>
  <si>
    <t>Ниво на инхерентен ризик</t>
  </si>
  <si>
    <t>КАТ. 1 : 
ТЕХНОЛОГИИ И ТИПОВИ НА ПОВРЗУВАЊЕ</t>
  </si>
  <si>
    <t>Мал</t>
  </si>
  <si>
    <t>Умерен</t>
  </si>
  <si>
    <t>Значаен</t>
  </si>
  <si>
    <t>Висок</t>
  </si>
  <si>
    <t>од 1 до 20 поврзувања</t>
  </si>
  <si>
    <t>од 21 до 50 поврзувања</t>
  </si>
  <si>
    <t>од 50 до 100 поврзувања</t>
  </si>
  <si>
    <t>над 100 поврзувања</t>
  </si>
  <si>
    <t>Вкупен број на точки на поврзување со провајдер на интернет
(вклучувајќи ги и поврзувањата со експозитури)</t>
  </si>
  <si>
    <t>Број на поврзувања преку „несигурни“ протоколи (FTP, telnet, rlogin)</t>
  </si>
  <si>
    <t>помалку од 5</t>
  </si>
  <si>
    <t>од 5 до 10</t>
  </si>
  <si>
    <t>Бежичен пристап до мрежа (wireless)</t>
  </si>
  <si>
    <t>не се користи</t>
  </si>
  <si>
    <t>се користи како мрежа за гости; логички е одвоена од корпоративната мрежа; има помалку од 25 пристапни точки и помалку од 50 корисници</t>
  </si>
  <si>
    <t>примарна мрежа каде имаат пристап сите вработени; има повеќе од 25 пристапни точки и од 50-100 корисници</t>
  </si>
  <si>
    <t>примарна мрежа каде имаат пристап сите вработени; има повеќе од 50 пристапни точки и повеќе од 100 корисници</t>
  </si>
  <si>
    <t>Приватни уреди се дозволени да се приклучат и користат во корпоративната мрежа</t>
  </si>
  <si>
    <t>НЕ</t>
  </si>
  <si>
    <t>Само еден тип на уред е дозволен; овозможено само кај 5% од вработените; само за електронска пошта</t>
  </si>
  <si>
    <t>Различни типови на уреди се дозволени; дозволено кај 25% од вработените; електронска пошта и некои апликации</t>
  </si>
  <si>
    <t>сите типови на уреди се дозволени; сите вработени имаат пристап; сите апликации се расположливи</t>
  </si>
  <si>
    <t>Пристап на трети лица, број на вработени и број на фирми кои имаат пристап од надвор до интерните ИТ системи (VPN, intranet, direct connection, modem)</t>
  </si>
  <si>
    <t xml:space="preserve">ограничен пристап на 1-2 фирми и ограничен пристап на &lt; 5 лица; </t>
  </si>
  <si>
    <t>пристап на 2-5 фирми и ограничен пристап на &lt; 10 лица</t>
  </si>
  <si>
    <t>пристап на 5-10 фирми и пристап на повеќе од 10 лица</t>
  </si>
  <si>
    <t>Пристап над 10 фирми и значен број на можноста на пристап на лица од тие фирми (&gt;50 лица); комплексен е начинот на управување со пристапот на овие лица</t>
  </si>
  <si>
    <t>Приклучување со јавни институции, финансиски институции и други институции по основа на закон</t>
  </si>
  <si>
    <t>1-5 приклучоци</t>
  </si>
  <si>
    <t>6-10 приклучоци</t>
  </si>
  <si>
    <t>11-20 приклучоци</t>
  </si>
  <si>
    <t>&gt;20 приклучоци</t>
  </si>
  <si>
    <t>нема</t>
  </si>
  <si>
    <t>над 10 поврзувања</t>
  </si>
  <si>
    <t xml:space="preserve">Критични апликации кои ги подржуваат финансиските активности се сместени во Банката и развој и одржување од интерен тим </t>
  </si>
  <si>
    <t>Критични апликации кои ги подржуваат финансиските активности се сместени во Банката но развој и одржување од добавувач</t>
  </si>
  <si>
    <t>0-5 апликации</t>
  </si>
  <si>
    <t>6-30 апликации</t>
  </si>
  <si>
    <t>30-50 апликации</t>
  </si>
  <si>
    <t>над 50 апликации</t>
  </si>
  <si>
    <t>6-10 апликации</t>
  </si>
  <si>
    <t>11-25 апликации</t>
  </si>
  <si>
    <t>над 25 апликации</t>
  </si>
  <si>
    <t>1-5 апликации</t>
  </si>
  <si>
    <t>Кориснички алатки кои помагаат/подржуваат при извршувањето на финансиските активности развиени во MS Excel, Access database и слични алатки од страна на вработените</t>
  </si>
  <si>
    <t>1-30 помошни алатки</t>
  </si>
  <si>
    <t>31-60 помошни алатки</t>
  </si>
  <si>
    <t>61-100 помошни алатки</t>
  </si>
  <si>
    <t>&gt;100 помошни алатки</t>
  </si>
  <si>
    <t xml:space="preserve">Број на системи без поддршка / End-of-life (EOL) </t>
  </si>
  <si>
    <t>Немам застарен систем и/или систем кој ќе застари во наредните 2 години</t>
  </si>
  <si>
    <t>голем број на системи кои што ги подржуваат клучните операции излезени се од времето за поддршка</t>
  </si>
  <si>
    <t>одреден број на системи кои што ги подржуваат клучните операции се излезени од времето за поддршка и/или ќе излезат за наредните 2 години</t>
  </si>
  <si>
    <t>мал број од системи се излезени од системска поддршка, но на нив не се извршуваат критични операции</t>
  </si>
  <si>
    <t>Користење на софтвер со отворен код (Open Source Software)</t>
  </si>
  <si>
    <t>Ограничена употреба за некритични операции</t>
  </si>
  <si>
    <t>се користи во мал обем при извршување на одредени критични операции</t>
  </si>
  <si>
    <t>се користи во голем обем при извршување на критични апликации</t>
  </si>
  <si>
    <t>Мрежни уреди (server, switch, router, firewall)</t>
  </si>
  <si>
    <t>Надворешни лица кои обработуваат и/или чуваат банкарски податоци во извршувањето на финансиските активности (немаат пристап до интерниот систем, меѓутоа Банката зависи од нивните сервиси)</t>
  </si>
  <si>
    <t>нема, освен Swift</t>
  </si>
  <si>
    <t>електронско банкарство и картично процесирање - надворешните лица се на територија на Р. Македонија</t>
  </si>
  <si>
    <t>електронско банкарство и картично процесирање - надворешните лица не се на територија на Р. Македонија</t>
  </si>
  <si>
    <t>јадро на банкарски активности, електронско банкарство и картично процесирање - надворешните лица не се на територија на Р. Македонија</t>
  </si>
  <si>
    <t>Користење на услуги од надворешни лица во Облак (Cloud Computing)</t>
  </si>
  <si>
    <t>се користи приватен облак (private cloud), податоците се сместени на територија на Р. Македонија</t>
  </si>
  <si>
    <t>се користи јавен облак (public cloud), податоците се сместени на територија на Р. Македонија</t>
  </si>
  <si>
    <t>се користи облак, податоците се сместени надвор од територијата на Р. Македонија</t>
  </si>
  <si>
    <t>Вкупно</t>
  </si>
  <si>
    <t>Број на селектирани избори по пооделни прашања во Категорија 1:</t>
  </si>
  <si>
    <t>Број на селектирани избори по пооделни прашања во Категорија 2:</t>
  </si>
  <si>
    <t>Присуство на банката и услуги преку интернет</t>
  </si>
  <si>
    <t>Банката има информативна web страна и присуство на социјални мрежи во кои се податоци за тип на производи, локација на банкомати и деловна мрежа и рекламни материјали</t>
  </si>
  <si>
    <t>Банката има web страна преку која физичките лица може да извршуваат финансиски транскации. Преку социјалните мрежи се врши и комуникација со клиенти.</t>
  </si>
  <si>
    <t>Банката преку својата web страна нуди услуги и за правни лица. Постојат дефинирани лимити за пооделни трансакции/клиенти во денари. Можно е да се следат изводи на картички за девизни плаќања.</t>
  </si>
  <si>
    <t>Банката преку својата web страна нуди услуги и за правни лица. Има можност за извршување на девизни плаќања за правни лица. Нема ограничувања за вредноста на трансакцијата во денарски и/или девизен износ.</t>
  </si>
  <si>
    <t>Присуство на банката и услуги преку мобилни уреди</t>
  </si>
  <si>
    <t xml:space="preserve">Се испраќаат предефинирани смс пораки со кои се добиваат повратни смс пораки со информации од Банката. Се користи интернет пребарувачот на мобилниот телефон. </t>
  </si>
  <si>
    <t xml:space="preserve">Апликација за мобилно банкарство за физички лица. Преку апликацијата може да се вршат плаќања. Плаќањата се ограничени по износ и тип (пр. само интерни плаќања). </t>
  </si>
  <si>
    <t xml:space="preserve">Апликација за мобилно банкарство и за правни лица. Преку апликацијата може да се вршат плаќања со ограничувања по износ и тип.  </t>
  </si>
  <si>
    <t xml:space="preserve">Апликација за мобилно банкарство се употребува и за правни лица без никакви ограничувања во денарскиот и девизниот платен промет. </t>
  </si>
  <si>
    <t>Банкомати</t>
  </si>
  <si>
    <t>Банката не ги поседува банкоматите (користи изнајмени банкомати). Има мала мрежа банкомати.</t>
  </si>
  <si>
    <t xml:space="preserve">Одредени сервиси поврзани со банкоматите може да се одвиваат преку надворешно лице. Полнењето на банкоматите може да е во договор со надворешна компанија. Банкоматите се распоредени во експозитури. </t>
  </si>
  <si>
    <t>Сите сервиси поврзани со банкоматите се вршат интерно. Полнењето на банкоматите може да е со договор со надворешна компанија. Банкоматите се рапосредени во експозитури и различни локации на трговци ширум земјата. Постојат повеќе типови на банкомати од различни добавувачи. Помал дел од банкоматите имаат функција на прием на готовина.</t>
  </si>
  <si>
    <t>Сите сервиси поврзани со банкоматите се вршат интерно. Банката нуди сервиси и за други финансиски институции. Полнењето на банкоматите се врши интерно. Широка лепеза на банкомати се рапосредени во експозитури и различни локации на трговци ширум земјата. Голем дел од банкоматите имаат функција на менувачница и прием на готовина, како и дополнителни модули со кои се вршат и други услуги.</t>
  </si>
  <si>
    <t>Издавање на кредитни и дебитни парични картички</t>
  </si>
  <si>
    <t>пероснализација на кредитни/дебитни картички се врши преку трети лица; се користи процесор на картично работење ( вкупен број &lt; 30 000 картички)</t>
  </si>
  <si>
    <t>Активностите поврзани со персоналицација на кредитни/дебитни картички се врши преку трети лица; Се користи процесор за картично работење; (вкупниот број е помеѓу 30 000  и 100 000 картички)</t>
  </si>
  <si>
    <t>сите активности поврзани со кредитни/дебитни картички се вршат интерно; (вкупен број помеѓу 100 000  и 200 000 картички)</t>
  </si>
  <si>
    <t>сите активности поврзани со кредитни/дебитни картички се вршат интерно (in-house processing, perosnalization), издава и за други банки; e-commerce acquirer; (значаен број на картички помеѓу &gt;  200 000 картички)</t>
  </si>
  <si>
    <t>Напредни технологии за плаќање (digital wallets, mobile wallets)</t>
  </si>
  <si>
    <t>се користи оваа технологија; кобрендирана картичка или loyality шема; ограничен број на трансакции</t>
  </si>
  <si>
    <t>се користи оваа технологија, но со мал број на трансакции и не се дозволени плаќања во странство</t>
  </si>
  <si>
    <t>се корисити оваа технологија, со умерен број на трансакции. Нема ограничувања во однос на плаќањата или дозволени се трансакции надвор од земјата</t>
  </si>
  <si>
    <t>плаќања преку КИБС</t>
  </si>
  <si>
    <t xml:space="preserve">вредноста на вкупните дневни трансакции е помал од 3% од вкупна актива </t>
  </si>
  <si>
    <t xml:space="preserve">вредноста на вкупните дневни трансакции е помеѓу 3%-5% од вкупна актива </t>
  </si>
  <si>
    <t xml:space="preserve">вредноста на вкупните дневни трансакции е помеѓу 6%-15% од вкупна актива </t>
  </si>
  <si>
    <t xml:space="preserve">вредноста на вкупните дневни трансакции е поголем од 15% од вкупна актива </t>
  </si>
  <si>
    <t>плаќања преку МИПС</t>
  </si>
  <si>
    <t>SWIFT плаќања</t>
  </si>
  <si>
    <t>физичко присуство на клиент; вкупни дневни трансакции &lt; 3% од вкупна актива</t>
  </si>
  <si>
    <t>физичко присуство на клиент; вкупни дневни трансакции помеѓу 3% и 5 % од вкупна актива</t>
  </si>
  <si>
    <t>електронски налози, телефон, факс, електронска пошта; вкупни дневни трансакции помеѓу 6%-10% од вкупна актива</t>
  </si>
  <si>
    <t>електронски налози, телефон, факс, електронска пошта; вкупни дневни трансакции &gt; 10% од вкупна актива</t>
  </si>
  <si>
    <t>Брз трансфер на пари</t>
  </si>
  <si>
    <t>Присутност на трговски места (Merchant acquirer)</t>
  </si>
  <si>
    <t>има присутност на продажно место (ПОС терминал) помеѓу 1001-5000 трговци</t>
  </si>
  <si>
    <t>Нуди ИТ сервиси за други компании</t>
  </si>
  <si>
    <t>не нуди ИТ сервиси за други компании</t>
  </si>
  <si>
    <t>нуди ИТ сервиси за сместување на сервери за помалку од 3 организации (истите се дел од групацијата)</t>
  </si>
  <si>
    <t>нуди ИТ сервиси за сместување, одржување за 3-5 организации</t>
  </si>
  <si>
    <t>нуди ИТ сервиси за сместување, одржување и развој за повеќе од 5 различни организации</t>
  </si>
  <si>
    <t>Број на селектирани избори по пооделни прашања во Категорија 3:</t>
  </si>
  <si>
    <t>КАТ. 4 : 
ОРГАНИЗАЦИСКИ КАРАКТЕРИСТИКИ</t>
  </si>
  <si>
    <t>Значајни статусни измени - Спојувања-Продажба</t>
  </si>
  <si>
    <t>Не се планираат</t>
  </si>
  <si>
    <t>Отворени за дискусија за спојување и продажба со потенцијални инвеститори</t>
  </si>
  <si>
    <t>Во серизони преговори со потенцијален инвеститор; јавни објави во текот на изминатиот период за статусни измени</t>
  </si>
  <si>
    <t>Во тек се значајни интеграции, спојувања и статусни и организациски измени</t>
  </si>
  <si>
    <t>Број на вработени</t>
  </si>
  <si>
    <t>бројот на вработени е помал од 100 лица</t>
  </si>
  <si>
    <t>бројот на вработени е помеѓу 101 и 500 лица</t>
  </si>
  <si>
    <t>бројот на вработени е помеѓу 501 и 1000 лица</t>
  </si>
  <si>
    <t>бројот на вработени е над 1000 лица</t>
  </si>
  <si>
    <t>Измени во клучните ИТ позиции и ОСИС</t>
  </si>
  <si>
    <t>Сите клучни позиции се пополнети, нема или мала флуктуација на вработени</t>
  </si>
  <si>
    <t>Непополнети ИТ клучни позиции и/или ОСИС и подолги временски паузи во извршувањето на некои клучни функции. Пречести измени на раководен кадар.</t>
  </si>
  <si>
    <t>Корисници со високи привилегии (администрација, мрежа, бази на податоци, апликации, системи итн.)</t>
  </si>
  <si>
    <t>Бројот на лица со привилегиран пристап (администратори) е ограничен. На системот нема и/или има ограничен мал број на надворешни лица со привилегиран пристап.</t>
  </si>
  <si>
    <t>Има измени во лицата кои ја извршуваат оваа функција, меѓутоа истата не влијае на операциите и активностите. Се користи и помош од надворешни администратори.</t>
  </si>
  <si>
    <t xml:space="preserve">Измените на лицата кои ја извршуваат функцијата на администратор може да влијае на нормалниот тек на одвивање на операциите и активностите. Бројот на администратори може да е поголем од бројот кој е минимум потребен. Има значајна зависност од надворешни администратори при извршувањето на редовните активности. </t>
  </si>
  <si>
    <t xml:space="preserve">Голема стапка на флуктуација на администраторите или висока зависност од надворешна администрација на системите (се користи неискусна работна сила со договори на ограничен период). Администраторите вработени во банката не се доволно искусни, професионални и мотивирани за да обезбедат целосна поддршка на системите. </t>
  </si>
  <si>
    <t>Измени во ИТ околината (пр. нова мрежа, инфраструктура, јадро на банкарски операции, нови апликации и системи)</t>
  </si>
  <si>
    <t>Стабилна ИТ околина (без значајни измени)</t>
  </si>
  <si>
    <t>Ретки и мали измени во ИТ околината (најчесто преку параметризација на постојните системи)</t>
  </si>
  <si>
    <t xml:space="preserve">Чести измени или воведување на нови технологии. </t>
  </si>
  <si>
    <t>Голем број на значајни измени во критичните системи; надградба на јадро на банкарски активности; воведување на друштво за помошни услуги од областа на ИТ и сл.</t>
  </si>
  <si>
    <t>Присутност на Банката на територија на земјата (Експозитури /филијали)</t>
  </si>
  <si>
    <t>Локации на ИТ центрите</t>
  </si>
  <si>
    <t>Двата компјутерски центри се сместени на физички локации во Банката</t>
  </si>
  <si>
    <t>Едниот компјутерски центар е во Банката, а другиот може да е сместен во друштво за помошни услуги</t>
  </si>
  <si>
    <t>Двата компјутерски центри не се во сопственост на Банката, туку се наоѓаат во друштво за помошни услуги од областа на ИТ со седиште во РМ.</t>
  </si>
  <si>
    <t>Број на селектирани избори по пооделни прашања во Категорија 4:</t>
  </si>
  <si>
    <t>Досегашни обиди за напади (Cyber Attack)</t>
  </si>
  <si>
    <t xml:space="preserve">мал број на напади  &lt; 10 месечно (генерално phishing напади) ; </t>
  </si>
  <si>
    <t>Број на напади на месечно ниво се движи помеѓу 11-30; Направени се специјално наменети напади за phising  кон вработените и клиентите на Банката. Има претрпено барем еден дистрибуиран напад за прекин на ИТ сервисите (DDoS) во последната година.</t>
  </si>
  <si>
    <t>Значаен број на месечни напади 31 - 50  месечно; Напредни напади (spear phishing) кон ВИП клиенти или клиенти со висок промет на своите сметки и вработени во Банката или кај друштвото за помошни услуги или кај добавувач на софтвер и хардвер. Банката може да се појавува на извештаи за извршени напади и/или се спомнува по интернет форуми. Банката има претрпено повеќе дистрибурани напади за прекин на ИТ сервисите (DDoS) во последната година</t>
  </si>
  <si>
    <t>Голем број на напади на месечно ниво &gt; 50; напредни напади кон претставници на раководството на Банката (whale-phishing), лицата со привилегиран пристап до ИТ системот (администраторите) и клучни системи. Континуирани обиди за дистрибурани напади за прекин на ИТ сервисите (DDoS).</t>
  </si>
  <si>
    <t>Број на селектирани избори по пооделни прашања во Категорија 5:</t>
  </si>
  <si>
    <t>ВКУПЕН БРОЈ ВО СИТЕ КАТЕГОРИИ:</t>
  </si>
  <si>
    <t>МАЛ</t>
  </si>
  <si>
    <t>УМЕРЕН</t>
  </si>
  <si>
    <t>ЗНАЧАЕН</t>
  </si>
  <si>
    <t>ВИСОК</t>
  </si>
  <si>
    <t>датум на оценување:</t>
  </si>
  <si>
    <t>БАНКА:</t>
  </si>
  <si>
    <t>фактор за оценка : организација</t>
  </si>
  <si>
    <t>Д/Н</t>
  </si>
  <si>
    <t>Основно</t>
  </si>
  <si>
    <t>Средно</t>
  </si>
  <si>
    <t>Напредно</t>
  </si>
  <si>
    <t>СТРАТЕГИЈА/ПОЛИТИКА</t>
  </si>
  <si>
    <t>НАДЗОР</t>
  </si>
  <si>
    <t>Постои автоматизирана алатка во која се евидентираат сите средства, каде се наоѓаат и дополнителни информации за истите. Алатката се ажурира со самото воведување на средството во продукција. 
Постои автоматизиран процес за спречување и блокирање на неавторизирани измени на постојниот софтвер и хардвер.
При воведувањето на новите информативни средства се врши оценка на ризикот од напади во дигиталниот простор во сите фази на процесот на измената (барање, одобрување, тестирање и информирање).</t>
  </si>
  <si>
    <t>УПРАВУВАЊЕ СО ИНФОРМАТИВНИТЕ СРЕДСТВА</t>
  </si>
  <si>
    <t>Област 1: Управувањето со ризикот од напади во дигиталниот простор (cyber risk)</t>
  </si>
  <si>
    <t>фактор за оценка : управување со ризикот</t>
  </si>
  <si>
    <t>РАМКА ЗА УПРАВУВАЊЕ СО РИЗИКОТ</t>
  </si>
  <si>
    <t>Избери ниво на СТЕПЕН НА ПОДГОТВЕНОСТ</t>
  </si>
  <si>
    <t>ОЦЕНКА НА РИЗИКОТ</t>
  </si>
  <si>
    <t>РЕВИЗИЈА</t>
  </si>
  <si>
    <t xml:space="preserve">Независни и соодветно обучени тимови се ангажирани да идентификуваат слабостите во сигурноста на дигиталниот простор (cybersecurity) и потенцијалните штети и закани по деловните процеси. 
Службата за внатрешна ревизија и/или независен и соодветно обучен тим врши проверка на целокупната рамка за управување со сигурноста во дигиталниот простор. При извршувањето на оваа ревизија и/или сегменти од ревизиите службата се користи со автоматизирана компјутерска алатка за прибирање на податоци и мониторинг над активностите поврзани со овие сегменти.
</t>
  </si>
  <si>
    <t>фактор за оценка : ресурси</t>
  </si>
  <si>
    <t>Во Банката се назначени улогите за сигурноста на информативниот систем согласно Одлуката за сигурност на информативниот систем.
Во годишниот план за обуки опфатени се обуки кои имаат за цел подобрување и зголемување на одредени аспекти од информативната сигурност.</t>
  </si>
  <si>
    <t>Постои специјализиран оддел наменет за развој или придонесува за развојот на овој сегмент во рамките на интегрираната заштита на ниво на цела Банка/групацијата и стратегиите за одбрана во дигиталниот простор (cyber defense).</t>
  </si>
  <si>
    <t>фактор за оценка : обука и култура</t>
  </si>
  <si>
    <t>ВРАБОТЕНИ</t>
  </si>
  <si>
    <t>ОБУКИ</t>
  </si>
  <si>
    <t xml:space="preserve">Грешките/проблемите кои произлегле при спроведените тестирања за проверка на ефикасноста на обуките се вклучуваат во следниот план за обуки на вработените. 
</t>
  </si>
  <si>
    <t>КУЛТУРА</t>
  </si>
  <si>
    <t>Сите вработени се запознаени и усогласени при извршувањето на своите деловни активности со рамката за управување со информативна сигурност.</t>
  </si>
  <si>
    <t>Област 2: Прибирање, обработка и анализа на релевантни закани добиени од точни и проверени извори (threat intelligence)</t>
  </si>
  <si>
    <t>фактор за оценка : прибирање, обработка и анализа на релевантни закани добиени од точни и проверени извори</t>
  </si>
  <si>
    <t>Информациите за заканите и нивната анализа од повеќе извори се извршува во реално време. 
Системот за анализа на заканите врши автоматско поврзување на заканите со специфичните ризици и презема автоматски мерки кон одредени високи ризици и соодветно информира и алармира.</t>
  </si>
  <si>
    <t>СЛЕДЕЊЕ И АНАЛИЗА</t>
  </si>
  <si>
    <t>ПРИБИРАЊЕ И ОБРАБОТКА</t>
  </si>
  <si>
    <t>Област 3: Контроли за заштита на дигиталниот простор</t>
  </si>
  <si>
    <t>ИНФРАСТРУКТУРА</t>
  </si>
  <si>
    <t>ПРИСТАП И УПРАВУВАЊЕ СО ПОДАТОЦИ</t>
  </si>
  <si>
    <t>СИГУРНОСТ НА ПЕРСОНАЛНИ УРЕДИ</t>
  </si>
  <si>
    <t>фактор за оценка : контроли за спречување (preventative)</t>
  </si>
  <si>
    <t xml:space="preserve">Се користи централизиран уред за заштита на мрежниот сообраќај (firewall). Системите до кои се пристапува преку интернет од клиентите или системите до кои пристапуваат надворешните компании се заштитени со огнен ѕид и демилитаризирани зони. Сите  комуникациски порти се надгледувани.
Се користи ажуриран антивирусен програм и програм за заштита од штетни програми(anti-malware). 
Поставувањата на системите се направени според индустриски стандарди. Пристапот до програмите кои прават промени на системите (земете ги во предвид и пристапот до програмите кои вршат промени и над виртуелните машини) се контролирани и набљудувани. Програмите со кои може да се заобиколи контролираниот пристап до системите се забранети.
Системските сесии се заклучуваат после предефинирано време на неактивност на корисникот и истите се прекинуваат во случај на појава на одредени предефинирани услови.
Сите комуникациски порти, протоколи и сервиси на ИТ системите се оневозможени, доколку не се употребуваат за деловни активности. Се користат системи за спречување и откривање на мрежни напади кои ги автоматски ги блокираат и откриваат нападите.
Бежичните мрежи се конфигурирани со сигурносни поставаувања кои бараат заштита при процесот на автентикација и пренос на податоците (strong encryption for authentication and transmission). Ако не се употребуваат бежични мрежи, игнорирајте ја оваа фраза при самооценувањето.
  </t>
  </si>
  <si>
    <t>СИГУРНО КОДИРАЊЕ</t>
  </si>
  <si>
    <t>фактор за оценка : контроли за откривање (detective)</t>
  </si>
  <si>
    <t>ОТКРИВАЊЕ НА СЛАБОСТИ И ЗАКАНИ</t>
  </si>
  <si>
    <t>ОТКРИВАЊЕ НА НАСТАНИ</t>
  </si>
  <si>
    <t>УПРАВУВАЊЕ СО НАДГРАДБИ</t>
  </si>
  <si>
    <t>Воспоставени се алатки (data loss prevention) за да се откријат потенцијални неавторизирани или ненамерни испраќања на доверливи податоци.
Процесите за откривање на настани функционираат стабилно и без проблеми.
Специјализирано и засилено се врши следење на критичните средства во инфраструктурата.</t>
  </si>
  <si>
    <t>ОТКРИВАЊЕ НА НЕВООБИЧАЕНОСТИ (АНОМАЛИИ)</t>
  </si>
  <si>
    <t>фактор за оценка : контроли за поправка (corrective)</t>
  </si>
  <si>
    <t>Наодите идентификувани со проценката на ризиците се решаваат според нивната критичност во утврдени временски рамки (акционен план).</t>
  </si>
  <si>
    <t>Податоците се уништени или избришани на хардвер или преносен уред кога истиот е украден или повлечен од употреба.
Постои формален процес на решавање на слабостите идентификувани со тестирањата на отпорноста на системите.</t>
  </si>
  <si>
    <t>Област 4: Управување со меѓусебната зависност</t>
  </si>
  <si>
    <t>фактор за оценка : поврзувања (connections)</t>
  </si>
  <si>
    <t>ПОВРЗУВАЊА</t>
  </si>
  <si>
    <t>Архитектурата на системот се валидира и документира уште пред да се направи измената на инфраструктурата. 
Банката тесно соработува со својот добавувач на услуги од областа на ИТ за да го одржи и/или подобри нивото на сигурност на поврзувањето и размената на податоци. Поврзувањата може да бидат сегментирани со цел еден напад од дигиталниот простор да не може да се прошири на другите сегменти од мрежата или истиот да наштети на други поврзувања или надворешни лица.</t>
  </si>
  <si>
    <t>фактор за оценка : управување со надворешните лица (relationship management)</t>
  </si>
  <si>
    <t>ДЛАБИНСКА АНАЛИЗА</t>
  </si>
  <si>
    <t>ДОГОВОРИ</t>
  </si>
  <si>
    <t>КОНТИНУИРАНО СЛЕДЕЊЕ</t>
  </si>
  <si>
    <t>Постои формален процес со кој Банката ги оценува контролите кои друштвото ги има имплементирано за заштита од нападите од дигиталниот простор.
Имплементиран е процес со кој Банката е информирана за користење на други подизведувачи од страна на добавувачот на услуги од областа на ИТ.
Надзорниот одбор ги разгледува сумарните анализи од извршените длабински анализи , заедно со мислењата на менаџментот за продолжување на користење на сервисите од тоа друштво и како истото влијае кон инхерентниот ризичен профил.</t>
  </si>
  <si>
    <t>Воспоставена е излезна стратегија со склучениот договор со добавувачот на услуги од областа на ИТ. Оваа стратегија е валидирана од страна на менаџментот.</t>
  </si>
  <si>
    <t>Оценката на ризици на надворешните лица редовно се извршува, најмалку еднаш годишно.
Ревизии, проценки и извештаи за контрола на нивото на квалитет на сервисот редовно се доставуваат до Банката за критичните добавувачи.
Се врши проценка на плановите на континуитет на критичните добавувачи и нивната спремност и отпорност на напади и закани.</t>
  </si>
  <si>
    <t>Област 5: Управување со инциденти во дигиталниот простор и отпорност</t>
  </si>
  <si>
    <t>ПЛАНИРАЊЕ</t>
  </si>
  <si>
    <t>ТЕСТИРАЊЕ</t>
  </si>
  <si>
    <t>ОТКРИВАЊЕ</t>
  </si>
  <si>
    <t xml:space="preserve">фактор за оценка : ескалирање и информирање </t>
  </si>
  <si>
    <t>ЕСКАЛИРАЊЕ И ИНФОРМИРАЊЕ</t>
  </si>
  <si>
    <t xml:space="preserve">фактор за оценка : откривање, преземање на мерки и нормализирање </t>
  </si>
  <si>
    <t>ПРЕЗЕМАЊЕ НА МЕРКИ И НAMAЛУВАЊЕ НА ШТЕТИТЕ</t>
  </si>
  <si>
    <t>КАТ. 2 : 
АЛТЕРНАТИВНИ КАНАЛИ</t>
  </si>
  <si>
    <t>КАТ. 3 : 
ПРОИЗВОДИ КОИ СЕ ДОСТАПНИ ПРЕКУ АЛТЕРНАТИВНИ КАНАЛИ</t>
  </si>
  <si>
    <t>КАТ. 5 : 
НАДВОРЕШНИ ЗАКАНИ</t>
  </si>
  <si>
    <t>&lt; 20 уреди</t>
  </si>
  <si>
    <t>20-50 уреди</t>
  </si>
  <si>
    <t>&gt; 100 уреди</t>
  </si>
  <si>
    <t>51-100 уреди</t>
  </si>
  <si>
    <t>Сите клучни места се пополнети. Не се пополнети одредни некритични позиции. Има промени на клучни позиции на ИТ и/или ОСИС</t>
  </si>
  <si>
    <t>Има честа промена на клучни позиции во ИТ или ОСИС. Кратки временски паузи во извршувањето на функциите предвидени за овие лица.</t>
  </si>
  <si>
    <t>кат1</t>
  </si>
  <si>
    <t>кат2</t>
  </si>
  <si>
    <t>кат3</t>
  </si>
  <si>
    <t>кат4</t>
  </si>
  <si>
    <t>кат5</t>
  </si>
  <si>
    <t>Банка</t>
  </si>
  <si>
    <t>Пресметано ниво на Инхерентен ризик:</t>
  </si>
  <si>
    <t xml:space="preserve">Одобрил : </t>
  </si>
  <si>
    <t>Банката ја проширено и надградено политиката за сигурност на информативниот систем опфаќајќи ја заштитата од нападите во дигиталниот простор (cybersecurity).
Банката има воспоставено рамка за управување со сигурноста во дигиталниот простор и заштита од дигитални напади која се базира на најдобрите индустриски практики и стандарди.
Банката врши ажурирање на интерните акти при значителна измена на нивото на инхеренетен ризик.</t>
  </si>
  <si>
    <t>Банката има информативна книга во која средствата се класифицирани според нивната критичност и вредност. Сите информативни средства имаат назначени сопственици/старатели. 
Сите измени во системите се спроведуваат согласно дефиниран процес за измени кој ги намалува ризиците од несоодветни измени во хардвер, софтвер, банкарски системи и конфигурации.</t>
  </si>
  <si>
    <t xml:space="preserve">Оценките на ризиците ги идентификуваат новите и напредни закани од дигиталниот простор по банкарските производи, сервиси и деловни односи.
Оценката на ризици го зема во предвид и ризикот од користење на застарен (EOL-end of life) софтвер и хардвер. </t>
  </si>
  <si>
    <t>Оценката на ризици на ниво на цела Банка е интегриран процес. Банката се користи со извештаите кои се добиени со прибирање, обработка и анализа на релевантни закани добиени од точни и проверени извори (threat intelligence) и при оценувањето во другите ризици. 
Анализата на ризици се користи за да се предвидат нови напади и да се подготват планови за реакција и одбрана.</t>
  </si>
  <si>
    <t>Постои континуирана обука за заштита на сигурноста во дигиталниот простор која што ја посетуваат одговорните вработени за оваа област.
Менаџментот има посебен тип на обука согласно неговите одговорности во овој домен.
Вработените со администраторски привилегии имаат дополнителни обуки.
Организационите единици кои се со повиоко ниво на инхерентен ризик имаат специфични обуки.
Ефикасноста на обуките се проверува преку тестирање (social engineering, phising test).</t>
  </si>
  <si>
    <t>Вработените имаат познавање и разбирање да ги идентификуваат и препознаат потенцијалните закани во дигиталниот простор.
Ризиците од дигиталниот простор се земени во обзир при оценката на ризиците и се разговараат на седници на одборот за управување со ризици и управниот одбор.</t>
  </si>
  <si>
    <t xml:space="preserve">Менаџментот се грижи за континуирано подобрување на корпоративната култура преку зголемување на свесноста кон ризиците од дигиталниот простор.
Банката ја шири свесноста во овој домен во финансискиот сектор, клиентите и фирмите со кои соработува.
</t>
  </si>
  <si>
    <t>Системот за ревизорска трага и системите за прибирање на редоследот на извршување на активностите на системот (log management) се прегледуваат и чуваат на сигурен начин. Работата на овие уреди е пропишана со интерните акти.
Прибраните податоци од овие уреди се користат при настанат сигурносен инцидент.</t>
  </si>
  <si>
    <t xml:space="preserve">Процесот на следење на заканите опфаќа идентификација на нови закани.
Идентификацијата на новите закани и процесот на нивна анализа е доделен на ОСИС или на сигурносна група.
Системите за следење на заканите функционираат непрекинато и се адекватна поддршка на системот за управување со сигурносни инциденти.
</t>
  </si>
  <si>
    <t>Информациите за заканите се делат само со лицата кои се овластени во рамките на Банката.
Информации за одредени закани се проследени до МВР и Народната банка на нивно барање.</t>
  </si>
  <si>
    <t>Измените во привилегиите за пристап до корисниците испраќаат автоматска порака до одговорни лица.
Администраторите користат 2 профили (еден за секојдневна работа -неадминистраторски и еден администраторски)
Податоците на непродукциските околини се анонимизирани. 
Физичкиот пристап до системите со висок ризик и доверливи податоци е ограничен. Постапките кои се спроведуваат на овие системи се снимаат. Неавторизираниот пристап до овие системи е блокиран.
Вградени се контроли за оневозможување на неавторизиран пристап до криптографски клучеви и шифри кои Банката ги користи.</t>
  </si>
  <si>
    <t xml:space="preserve">Програмерите кои работат за Банката се придржуваат до сигурносни индустриски практики како дел од развојниот циклус (SDLC).
Сигурносните контроли во процесот на интерен развој на софтвер се периодично ревидирани и тестирани.
Сигурносните контроли во интерно развиените апликации се независно ревидирани пред нивно ставање во продукција. </t>
  </si>
  <si>
    <t>Независно тестирање (скенирање на слабости и тестирање на отпорноста на системот) се врши согласно со оценката на ризиците за системите кои се изложени кон дигиталниот простор и внатрешната мрежа.
Програмите за заштита од вируси и други злонамерни програми се користат за да се откријат напади.
Правилата кои се воспоставени на огнениот ѕид се проверуваат најмалку на квартална основа.
Системите за пречистување и заштита на електронска комуникација ги филтрираат познатите напади во дигиталниот простор (pdf документ со злонамерен код или линкови кон злонамерни страници) и истите ги блокираат доколку се идентификуваат истите.</t>
  </si>
  <si>
    <t>Независно тестирање на периметарот на компјутерската мрежа и на критичните интернет апликации се врши рутински за да се идентификуваат сигурносни слабости. Независно тестирање се прави на интернет апликациите пред истите да се стават во продукција и при нивна значајна измена.
Правилата на огнениот ѕид се ажурни и рутински се одржуваат.
Пред да се приклучи нов уред на мрежата се врши сигурносно тестирања и се анализираат резултатите.</t>
  </si>
  <si>
    <t>Ревизијата врши ревидирање на опфатот на извршените сигурносни тестирања за да се утврди потребата од ротација на компаниите кои ги вршат истите и да се изврши евалуација на квалитетот на извршените тестови.
Тестирањата на отпорноста на системот вклучуваат симулации за напади од дигиталниот простор и реални сценарија и техники за да се откријат  недостатоците во сигурносните механизми, ресурсите, политиките и однесувањата на вработените.
Имплементирани се автоматски алатки кои идентификуваат високо ризично однесување кое алармира на внатрешна закана од вработен (кражба на податоци или нивно уништување и сл.)</t>
  </si>
  <si>
    <t>Банката е во состојба да открие аномалии (невообичаености) во своето опкружување. Постојат дефинирани правила за аномалии - разработени за одредени финансиски активности и генерални правила за одредени системи. Трансакциите на клиентите кои генерираат аларм за аномалија се мониторирани и ревидирани.
Дневниците на настани (log) и системот за ревизорска трага се проверуваат при вакви невообичаени настани.
Пристапот до критичните системи од трети лица се набљудува од неавторизиран или невообичаени активности.
Администраторските привилегии се набљудувани и снимани во систем за ревизорска трага.
Извештаите од сигурносните логови се прегледуваат редовно. Овие логови заедно со системот за ревизорска трага овозможува да се утврди редоследот на активности кои се извршувале на системите од страна на корисниците.</t>
  </si>
  <si>
    <t>Воспоставени се правила на нормална мрежна активност. Поставени се механизми кои ќе го алармираат менаџментот за потенцијални напади.
Воспоставени се процеси и алатки кои ќе алармираат за неавторизирани корисници, уреди, поврзувања и софтвер присутен на корпоративната мрежа.
Одговорностите за набљудување и известување на сомнителни и невообичаени активности се воспоставени.
Физички контроли се воспоставени за да се детектира потенцијален неавторизиран пристап.</t>
  </si>
  <si>
    <t>Автоматизирани алатки може да ги откријат неавторизираните измени на критичните системски датотеки, огнени ѕидови, IPS/IDS или други сигурносни уреди.
Имплементиран е мониторинг на настани во реално време кој прибира податоци од целата Банка и се праќаат аларми доколку се појави некој неавторизиран хардвер или софтвер. Алатките за мониторинг како извори користат повеќе средства (мрежа, апликации, огнен ѕид, IPS/IDS, антивирус и сл) пред да испратат аларм до овластените лица.</t>
  </si>
  <si>
    <t>Воспоставен е процес за надградба на системите со кој се обезбедува дека критичните софтверски (software and firmware) надградби се соодветно имплементирани во одредена временска рамка. Надградбите се тестирани пред да бидат имплементирани на системите. Информациите за надградбите се разгледуваат од менаџментот и на нив се прикажани надградбите кои не се имплементирани и причината.</t>
  </si>
  <si>
    <t>Поправката (Patch) која е извршена со надградбата се потврдува преку дополнителна follow-up сигурносна анализа (scan).
Тестовите за отпорност на системите се повторуваат за да се потврди дека средните и високо-ризичните слабости се надминати.
Одржувањето и поправката на опремата се одвива во контролирана средина од авторизирани лица со соодветна алатка. Постојат временски записи за извршеното одржување и поправка на опремата.
Форензичка анализа и поправка се врши од страна на квалификувани вработени или надворешни лица. Постои интерен акт со кој се регулира како ќе се врши прибирањето на докази за да се преземат одредени правни мерки од страна на Банката.</t>
  </si>
  <si>
    <t>Банката ги одобрува поврзувањата со надворешните лица.
Мрежниот дијаграм ги прикажува сите надворешни поврзувања.
Постои дијаграм за проток на информации (Data flow diagrams) кои го идентификуваат смерот и типот на документи кои се разменуваат со надворешните лица.
Критичните деловни процеси кои зависат од надворешни субјекти се идентификувани.</t>
  </si>
  <si>
    <t>Мрежниот дијаграм е ажуриран со новите поврзувања со надворешните лица. Доколку нема нови мрежни поврзувања истиот се ажурира најмалку еднаш годишно.
Мрежните и системските дијаграми и шеми се чуваат на сигурен начин со соодветна контрола на пристап.
Примарните и секундарните линии за поврзување со надворешните лица и имплементираните контроли се тестираат на редовна основа. Сигурносните контроли се дизајнирани и верификувани за да откријат и спречат потенцијални напади кои би доаѓале од надворешните лица.
Воспоставен е мониторинг на сите надворешни конекции (надворешни лица, добавувачи на услуги од областа на ИТ, бизнис партнери и клиенти) , како и мониторинг на сите конекции во различните сегменти на интерната мрежа.</t>
  </si>
  <si>
    <t>Пред да се склучи договорот се врши физичка посета на добавувачот на услуги од областа на ИТ од Банката или од квалификувано трето лице. Ревизии на високо-ризичните добавувачи се спроведуваат на годишно ниво.</t>
  </si>
  <si>
    <t>Во плановите се идентификувани активностите кои ќе се преземат, ресурсите кои се потребни и дефинирани се временските рамки.
Плановите за конинуитет во работењето и обнова од катастрофа ги имаат земено во обзир и настаните од потенцијални напади во дигиталниот простор.
Алтернативни процеси се воспоставени за да се продолжи одвивањето на критичната активност во разумен временски период.
Анализата на критичност на деловните процеси и временските рамки за обнова на овие процеси ги има земено во обзир сигурноста на дигиталниот простор. Извршена е длабинска анализа на технички извори, консултанти или фирми со потребна експертиза кои може да и помогнат на Банката при евентуален напад во дигиталниот простор.
Утврдените слабости и лекциите научени од претходен случај, менаџментот ги зема во обзир за да изврши подобрување на начинот на кој се управува со ризиците и планот за подобрување на отпорноста.</t>
  </si>
  <si>
    <t>Сценаријата за напади во дигиталниот простор се анализираат за да се одреди потенцијалната штета по критичните деловни процеси.
Банката активно учествува во координирани вежби и сценарија на ниво на групација и банкарски сектор.
Тестирањето на отпорноста на Банката се базира на анализа и идентификација на реалистични и веројатни закани. Во предвид мора да се земат и новите закани од новите технологии кои сеуште не се материјализирани. Во сценаријата да бидат опфатени инциденти кои би предизвикале значителни финансиски загуби.
Критичните онлајн системи и процеси треба да се тестирани и проверени дали истите може да издржат подолг временски интервал под напади (DDoS).
Резултатите од спроведените вежби од нападите во дигиталниот простор се користат за да се подобри отпорноста и автоматизираните активности кои служат за намалување на штетите.</t>
  </si>
  <si>
    <t>Направи избор</t>
  </si>
  <si>
    <t>Алатка за 
САМООЦЕНКА НА РИЗИЦИТЕ
поврзани со нападите
од дигиталниот простор</t>
  </si>
  <si>
    <t>фактор за оценка : планирање,отпорност и стратегија</t>
  </si>
  <si>
    <t>има присутност на продажно место (ПОС терминал) кај помалку од 500 трговци</t>
  </si>
  <si>
    <t>има присутност на продажно место (ПОС терминал) помеѓу 501-1000 трговци</t>
  </si>
  <si>
    <t>има присутност на продажно место (ПОС терминал) кај повеќе од 5000 трговци</t>
  </si>
  <si>
    <t>број на сметки од кои може да се вршат плаќања кон физички лица преку персонален уред или друг терминал  (Person-to-person payments)</t>
  </si>
  <si>
    <t xml:space="preserve">вредноста на вкупните дневни трансакции е помал од 1% од вкупна актива </t>
  </si>
  <si>
    <t xml:space="preserve">вредноста на вкупните дневни трансакции е помеѓу 1%-3% од вкупна актива </t>
  </si>
  <si>
    <t xml:space="preserve">вредноста на вкупните дневни трансакции е поголем од 5% од вкупна актива </t>
  </si>
  <si>
    <t>присутност на одредено подрачје помалку од  5 експозитури</t>
  </si>
  <si>
    <t>присутност на пошироко подрачје 5-10 експозитури</t>
  </si>
  <si>
    <t>присутност на поширок географски регион 11-20 експозитури</t>
  </si>
  <si>
    <t>покривање на целата земја со деловната мрежа со над 20 експозитури</t>
  </si>
  <si>
    <t xml:space="preserve">бројот на сметки е поголем од 15.000 </t>
  </si>
  <si>
    <t>бројот на сметки е помеѓу 8001 и 15000</t>
  </si>
  <si>
    <t xml:space="preserve">бројот на сметки е помеѓу 3000 и 8000 </t>
  </si>
  <si>
    <t xml:space="preserve">бројот на сметки е помал од 3000 </t>
  </si>
  <si>
    <t>Двата компјутерски центри се сместени во друштво за помошни услуги од областа на ИТ со седиште надвор од РМ. Банката има и автономен компјутерски систем сместен на територија на РМ.</t>
  </si>
  <si>
    <t>Банката прибира информации за можни закани и слабости од проверени и релевантни извори (пр. Национални ЦЕРТ, FS-ISAC). Овие информации (пр. тактика и модел на напад, препораки за намалување на ризиците и сл.) се користат за следење на заканите и слабостите. Информациите се користат за подобрување на постојниот процес за управување со ризици и контролниот систем.</t>
  </si>
  <si>
    <t>Надзорниот одбор има назначено членови од управниот одбор кои се одговорни за имплементација на рамката за информативна сигурност и плановите за континуитет во работењето. 
Ризиците поврзани со информативната сигурност се разговараат со менаџментот при настанување на значaјни, видливи инциденти или при барање од страна на Народната банка. 
Менаџментот подготвува извештај за статусот на информативната сигурност и плановите за континуитет во работењето најмалку два пати годишно.
Во процесот на буџетирање се опфатени трошоци поврзани со информативната сигурност.
Менаџментот ги зема во обзир и ризиците кои произлегуваат од клучните добавувачи на сервиси (пр. телекомуникации, електрично напојување) по Банката.</t>
  </si>
  <si>
    <t>Еднаш годишно надзорниот одбор ја ревидира и одобрува политиката за заштита од нападите во дигиталниот простор (cybersecurity policy).
Менаџментот е одговорен за обезбедување на усогласеност со одобрената рамката за сигурност во дигиталниот простор вклучувајќи ги и останатите законски барања поврзани со обезбедување на сигурност во дигиталниот простор (cybersecurity)
Во процесот на буџетирање се предвидуваат специјализирани алатки и ангажирање на квалификувани лица способни за обезбедување на сигурност во дигиталниот простор.
Во Банката постои процес со кој се проценуваат трошоците кои произлегуваат од инцидентите настанати во дигиталниот простор и се буџетираат средства за преземање на корективни мерки.
Банката го има идентификувано прифатливото ниво на загуба и својот ризичен апетит во поглед на нападите кои произлегуваат во дигиталниот простор. Ризиците кои го надминуваат прифатливото ниво се ескалираат до менаџментот, кој за истите презема акциски планови. Надзорниот одбор бара од менаџментот во утврден временски период да врши самооценка / проценка на ризиците за да ја провери спремноста и статусот на имплементација на контролите кои обезбедуваат соодветно ниво на подготвеност.
Менаџментот на банката презема соодветни акции за спречување на значајни напади во дигиталниот простор. При тоа истиот ги зема во обзир и најновите закани.</t>
  </si>
  <si>
    <t>Членовите на Надзорниот одбор имаат експертиза или ангажират експерти за да им помагаат околу надзорот на активностите кои менаџментот ги прави во полето на заштита од нападите во дигиталниот простор.
Сетот на извештаи кон менаџментот во полето на заштитата во дигиталниот простор не содржи само настани и инциденти туку и метрики и трендови кои се појавуваат во регионот и пошироко. Во извештајот се прави согледување на сите информации и како истите влијаат на сигурноста на информативниот систем на Банката.
 Надзорниот одбор бара од менаџментот најмалку еднаш годишно истиот да врши самооценка / проценка на ризиците за да ја провери спремноста и статусот на имплементација на контролите кои обезбедуваат соодветно ниво на подготвеност.
Буџетирањето во поглед на дополнителни луѓе и средства во поглед на заканите во дигиталниот простор е комплетно интегриран процес.</t>
  </si>
  <si>
    <r>
      <t>Банката има сеопфатни политики за управување со ИТ ризикот кои го уредуваат принципот</t>
    </r>
    <r>
      <rPr>
        <b/>
        <sz val="10"/>
        <color theme="1"/>
        <rFont val="Tahoma"/>
        <family val="2"/>
        <charset val="204"/>
      </rPr>
      <t xml:space="preserve"> прибирање, обработка и анализа на релевантни закани добиени од точни и проверени извори (threat intelligence)</t>
    </r>
    <r>
      <rPr>
        <sz val="10"/>
        <color theme="1"/>
        <rFont val="Tahoma"/>
        <family val="2"/>
        <charset val="204"/>
      </rPr>
      <t xml:space="preserve">. Овие извештаи се основа за преземање на активности за намалување на ризиците од страна на менаџментот. 
Менаџментот периодично ја ревидира стратегијата за заштита од напади во дигиталниот простор, во зависност од новите закани и/или промени во нивото на инхеренетен ризик. Оваа стратегија е интегрирана во системот за управување со ризиците.
Менаџментот има пропишано стратегиски цели во однос на управувањето со ризиците поврзани со дигиталниот простор.
</t>
    </r>
  </si>
  <si>
    <t xml:space="preserve">Ажурирањето на информативната книга се врши најмалку еднаш годишно за да се идентификуваат новите, преместените и старите информативни средства чија намена е изменета.
Банката има пропишано минимум технички стандарди за заштита на сигурност на информативните средства. Пред да се изврши набавката на критични информативни средства постои процес на евалуација и оценка на добавувачот и опремата. 
Банката управува со повлекувањето на информативните средства од употреба (End-Of-Life replacement) за да ги намали ризиците.
Сите измени во конфигурациите се спроведуваат преку формално барање за измена, документирано одобрение за измената и оценка на импликациите во однос на информативната сигурност.
</t>
  </si>
  <si>
    <t xml:space="preserve">Во Банката е имплементиран процес за управување со ризиците од областа на информативната сигурност. </t>
  </si>
  <si>
    <t>Управувањето со ризиците опфаќа идентификација, мерење, контрола, набљудување и известување за ризиците кои произлегуваат од заканите во дигиталниот простор.
Менаџментот ги ревидира политиките , процедурите и контролите поврзани со заканите во дигиталниот простор. Респонзивен е на ревизорските наоди поврзани со сигурноста на информативниот систем, а поготово во делот на подобрување на сигурноста во дигиталниот простор.
Менаџментот презема контроли за надминување на идентификуваните високи ризици од извршените проценки.</t>
  </si>
  <si>
    <t>Воспоставен е процес на оценка на ризиците чија цел е идентификување на внатрешните и надворешните закани и оценка на нивната веројатност да се материјализираат. Менаџментот ја оценува адекватноста на постојните политики и процедури и ИТ системи.
Оценката на ризиците ги опфаќа интернет базираните системи и високо-ризичните финансиски активности и доколку се над прифатливото ниво на ризик предлага дополнителни контроли за намалување на ризиците.
Делумни анализи на ризици се извршуваат при воведување на нови технологии, продукти, сервиси и поврзувања.</t>
  </si>
  <si>
    <t>Службата за внатрешна ревизија врши оценка на воспоставениот контролен систем при извршувањето на финансиските активности, а посебно се земаат во предвид новите ризици поврзани со новите банкарски производи, новите технологии и информативни системи.
Службата за внатрешна ревизија врши периодична проверка на воспоставениот систем за управување со ризици и неговата усогласеност со комплексноста и ризичниот профил.
Службата за внатрешна ревизија има извршено проверка на чувањето и преносот на доверливите податоци.
Службата за внатрешна ревизија периодично врши проверка на опфатот и ефикасноста на системот за прибирање на трагови од извршените постапки во информативниот систем (ревизорска трага).
Идентификуваните наоди се адекватно презентирани пред менаџментот и се преземаат навремени корективни активности за да се намали изложеноста кон ризиците.</t>
  </si>
  <si>
    <t>Службата за внатрешна ревизија ги извршува и следните активности:
- проверка на воспоставениот систем за прибирање, обработка и анализа на релевантни закани добиени од проверени изводи (threat intelligence),
- проверка на воспоставениот систем за управување со надворешни лица (друштва за помошни услуги од областа на ИТ),
- проверка на воспоставениот систем за реакција при настанати сигурносни инциденти и отпорност и дали истите се усогласени со комплексноста на Банката и нејзиниот ризичен профил.
Независен и соодветно обучен тим врши периодично тестирање на сигурноста и отпорноста на информативните средства кон заканите во дигиталниот простор.</t>
  </si>
  <si>
    <t>Во банката има континуиран процес со кој се идентификуваат алатките кои се потребни за заштита од заканите кои се појавуваат во дигиталниот простор и обуките кои треба да се спроведуваат.
Менаџментот е соодветно обучен и искусен во водењето на процесот на информативна сигурност, при што ги зема во предвид и новите закани од дигиталниот простор и новите технологии.
Кандидатите за нови работни места, вработените кај друштва за помошни услуги и добавувачи кои имаат пристап до информативниот систем се предмет на проверка соодветна на нивото на пристап до доверливи податоци, деловните барања и прифатливото ниво на ризик.</t>
  </si>
  <si>
    <t>Постои годишен план за обуки од информативната сигурност кој минимум ги опфаќа следните области: управување со сигурносни инциденти, запознавање со нови закани и нови проблеми поврзани со дигиталниот простор (како на пр.: phishing spear phishing, man-in-the-browser MITB, man-in-the-middle MITM,social engineering, mobile security).
ОСИС подготвува информативни материјали за одредени закани кои се во пораст и истите потенцијално може да се случат во Банката и кај нејзините клиенти. 
Банката има процес со кој ги информира клиентите за сигурно користење со банкарските продукти и сервиси, поготово при извршување на оние финансиски активности кои се со повисоко ниво на инхерентен ризик или при појава на нова закана.</t>
  </si>
  <si>
    <t>Усвоен е процес на прибирање, обработка и анализа на информации кој се состои од податоци добиени од надворешни релевантни извори (претплата кон релевантни надворешни извори, информации од банкарскиот сектор и релевантни државни институции) и од внатрешни извори (log management, audit trail, IPS/IDS). 
Банката поседува специјализиран уред во кој се зачувани, обработени и анализирани заканите прибрани од надворешни и внатрешни извори. Банката го има пропишано функционирањето на овој уред во интерните акти.</t>
  </si>
  <si>
    <t>Заканите се оценуваат преку нејзина анализа од повеќе релевантни извори.
За секоја закана од висок тип се креира профил во кој се наведени веројатноста на нејзината материјализација, штетата која би ја причинала и средствата кои би биле загрозени.
Различните извори од кои се прибираат заканите се од различен приоритет и редовно се следат.
Од следењето и анализата на заканите се креира сумарен извештај за заканите во кој се наведени ризиците по Банката и одредени акциски планови доколку треба да се преземат. Извештаите се разгледуваат на одборот за ризици и управниот одбор.</t>
  </si>
  <si>
    <t>Мрежата на банката е поделена на повеќе зони со различно ниво на заштита (сегментација на VLAN, засебни изолирани мрежи) со цел да се минимизира штетата.
Се користат сигурносни контроли за оддалечен пристап до сите администраторски конзоли, веклучувајќи ги во предвид и виртуелните машини. Технички контроли се користат за спречување на приклучување на неавторизирани уреди на компјутерската мрежа (бежична мрежа, УСБ меморија и сл.)
Бежичната мрежа за гости е целосно одделена од внатрешната мрежа (доколку постои).
Банката имплементира кај неа или кај нејзиниот интернет провајдер систем за заштита од напади кои го попречуваат нормалното работење (DDoS attacks), согласно спроведените анализи на ризиците.
Во Банката е имплементиран систем за заштита на начинот на кој се автентицираат корисниците на информативниот систем на Банката (Domain Name Security Extensions - DNSSEC).
Критичните системи кои се имплементирани на постари технологии се подложни на редовно ревидирање со цел да се идентификуваат потенцијалните слабости, да се разгледа можноста од нивна надградба и замена, и воспоставување на нови заштитни нивоа.
Воспоставени се технички мерки со кои се оневозможува извршување на неавторизирани апликации на авторизирани уреди кои се приклучени на мрежата.</t>
  </si>
  <si>
    <t>Мерки за (Anti-spoofing) се имплементирани за да се открие и блокира фалсификувана (лажна) компјутерска ИП адреса да пристапи до мрежата на Банката.
Имплементирани се автоматски контроли за исклучување на нападнатите информативни средства од мрежата, кој се базирани на проценка на ризиците за тоа средство.
Банката проактивно бара да идентификува недостатоци во контролниот систем кои би можеле да се користат како дел од напад (zero-day-attack).</t>
  </si>
  <si>
    <t>Банката има имплементирано дополнителни алатки со кои се спречува неавторизиран пристап и извлекување на доверливи податоци.
Имплементирани се контроли со кои се оневозможува неавторизирано зголемување на привилегиите на корисниците.
Постојат контроли со кои се спречува администраторите на бази на податоци неавторизирано да преземаат или пренесуваат доверливи податоци.
За пристап на вработените до критични системи се користи двојна потврда на идентитет (токен, сертификат).
Автентикацијата на клиентите кај услугите кои се нудат на интернет вклучува методи за спречување на малициозен код (malware)  и напади (Man-In-The-Middle, Man In The Browser attacks).
Доверливите податоци (вклучувајќи ги и лозинките за пристап) се шифрирани при пренос (транзит) на истите низ изнајмените линии и низ корпоративната мрежа.</t>
  </si>
  <si>
    <t xml:space="preserve">Вработените имаат пристап до системите и податоците кои им се потребни за извршување на деловните активности доделени на принципот на минимум привилегии. Сите физички и логички пристапи кои им се доделени на вработените при нивен престанок на работен однос веднаш им се одземаат/менуваат.
Администраторските привилегии се ограничени по број и строго контролирани (не се употребуваат општи администраторски профили, со појака политика за лозинки и сл.). Администраторите се поделени на три сегменти: оперативни системи, компјутерска мрежа и база на податоци.
Доверливите податоци се шифрирани кога се испраќаат низ јавна или надворешна мрежа.
Мобилните уреди (лаптоп, таблет, УСБ меморија) се шифрирани доколку на нив се сместени доверливи податоци.
Оддалечен пристап до критичните системи од страна на вработени, добавувачи и надворешни лица се врши преку шифрирана комуникациска врска и јака потврда на идентитет (двојна потврда и сл.)
Воспоставени се административни, физички и технички контроли за спречување на неавторизирано инсталирање на софтвер.
Центарот за помош на корисници (call center) и телефонско банкарство користи усвоени процедури за автентикација на корисниците во согласност со ризичноста на барањето/трансакцијата.
Податоците се чуваат и уништуваат согласно временските рамки предвидени со законската регулатива. 
Се врши периодична контрола на доделените пристапи до сите системи и апликации со фреквенција определена од спроведената анализа на ризици. За секој доделен пристап се користи сложена лозинка која е временски ограничена и периодечно се менува.
Сите стандардни (default) кориснички профили и нивни лозинки се сменети или оневозможени пред имплементација на системите.
Сите лозинки се шифрирани при складирање (конфигурациска датотека, база на податоци и сл.).
Измените на физичките и техничките мерки за контрола на пристапите се предмет на одобрување на овластени лица.
Идентификација и потврда на идентитетот (автентикација) се врши на сите нивоа (системи, апликации и хардвер)
Физички контроли се имплементирани за да се спречи неавторизиран пристап до информативните и телекомуникациски системи.
Продукциската и не-продукциската околина се разделени со цел да се спречи неавторизиран пристап или промени во информативните средства.
Пристапот на клиентите до продуктите или услугите кои се преку интернет е преку контроли на автентикација со која се обезбедува јака потврда на идентитетот (двојна потврда и сл.)
</t>
  </si>
  <si>
    <t>Вработените не смеат да приклучуваат неавторизирани уреди на корпоративната мрежа.
Имплементирани се контроли кои спречуваат вработените да користат преносни мемориски уреди (УСБ меморија, ЦД и сл.) и нивен пристап до надворешни сервери за електронска комуникација, лични магацини за складирање на електронски податоци и сл.</t>
  </si>
  <si>
    <t xml:space="preserve">Централизираното решение за управување со надградбите, конфигурациите и сигурносните слабости на ИТ системите овозможува навремено откривање на злонамерни кодови и пропусти пред да настане штетата.
Управувањето со мобилните уреди подразбира скенирање на интегритетот на мобилните уреди (jailbreak/root).
Доверливите податоци и апликации на мобилните уреди може да бидат пристапени преку сигурна и изолирана околина (sandbox). </t>
  </si>
  <si>
    <t>Блокиран е пристапот на неавторизирани уреди на корпоративната мрежа. 
Блокирани се неавторизирани додавања на нови поврзувања на работните станици кои се приклучени на мрежата.
Банката користи централизирано решение за управување со надградбите, конфигурациите и сигурносните слабости на ИТ системите.
Секоја работна станици која не е надградена до одредена граница (unpatched) ќе биде автоматски блокирана или спречена да пристапи до мрежата.
Програми за заштита од вируси и штетни програми (Antivirus and Antimalware) се инсталирани на сите уреди (компјутери, таблети, мобилни уреди)
Банката ги брише податоците далечински на мобилните уреди доколку истите се изгубени или украдени.</t>
  </si>
  <si>
    <t>Независни ревизии на програмските кодови се вршат независно дали кодот е интерно развиен или набавен од надворешна компанија за да нема сигурносни проблеми.
Софтверскиот код активно се скенира во развојна фаза за да се идентификуваат слабости во однос на сигурноста за да може да се преземат натамошни мерки во наредната фаза на развојот.</t>
  </si>
  <si>
    <t>Воспоставен е процес за идентификација на слабостите идентификувани при фазата на дизајнирање и тестирање на новите апликации и намалување на заканите и ризиците. Сите меѓузависности помеѓу апликациите и сервисите се идентификувани.
Сигурноста на апликациите, поготово оние кои се изложени кон интернет се подложени кон тестирања од најчестите напади во дигиталниот простор (SQL injection, cross-site scripting, buffer overflow) пред нивно ставање во продукција и/или нивна значајна измена.
Извршните програми и скрипти се дигитално потпишани за да се потврди авторот и да се гарантира интегритетот на кодот (дека истиот не е видоизменат).
Сигурноста на интерните апликации се оценува согласно ризичниот профил.  
Воспоставена е функција на проверка на квалитетот на интерните развиени апликации.</t>
  </si>
  <si>
    <t xml:space="preserve">Системите се конфигурирани да ги повлекуваат надградбите автоматски. Пред да се имплементира надградбата се оценува ризикот по оперативното работење. Се користи автоматизирана алатка за идентификување на неимплементирани сигурносни надградби и бројот на денови од кога е истата е издадена од производителот. Надградбите за високо-ризичните слабости се тестирани и имплементирани веднаш по нивното издавање или ризикот е преземен и одговорноста е утврдена.
На надградбите кои не се имплементирани им се доделува различен приоритет и се следат според доделениот статус. </t>
  </si>
  <si>
    <t>Постои систем за набљудување на надградбите кој е инсталиран на сите сервери, со цел да се идентификува надградби кои недостасуваат на оперативниот систем, библиотеките, базата на податоци и останатите клучни софтверски компоненети.
Банката го следи процесот на мониторинг и имплементација на сигурносни надградби преку посебен извештај. Има агресивен пристап во имплементацијата на сигурносни надградби, со тоа што сигурносните надградби се имплементирани во временски рок од 0-30 денови од нивното издавање.</t>
  </si>
  <si>
    <t>Во договорите е пропишано во кои географски рамки може банкарските податоци да бидат испратени и чувани.</t>
  </si>
  <si>
    <t>Во важност се договори кои ги покриваат сите релевантни сигурносни барања, како и барањата за заштита на лични податоци со добавувачите на услуги од областа на ИТ кои примаат, обработуваат и чуваат банкарски податоци.
Во договорот е прецизирана одговорноста на добавувачот да ја чува тајноста на банкарските податоци.
Во договорите е содржано дека контролите кои се воспоставени кај добавувачот се ревидираат и валидираат од независен тим.
Во договорите треба да биде предвидено обврската на надворешното лице координирано да реагира при настанати сигурносни инциденти и напади.
Во договорите треба да е предвидено враќање или уништување на податоците по завршување на договорот од страна на надворешното лице.
Одговорностите за управување со мрежните уреди (рутери, огнени ѕидови) кои ја обезбедуваат комуникациската линија се формално документирани.
Одговорноста за известување во случај на настанати сигурносни инциденти и известувања за следење на квалитетот на сервисот се документирани.</t>
  </si>
  <si>
    <t>Периодични теренски посети на добавувачите од висок ризик се вршат за да се обезбедат дека сите контроли се ефективни за обезбедување на бараното ниво на сигурност.</t>
  </si>
  <si>
    <t>Воспоставен е процес на идентификација на воспоставени нови односи со добавувачи-надворешни лица без формално склучени договори.
Надгледувањето на надворешните лица е формално уредено преку назначување на овластени лица.
Пристапот на надворешните лица до доверливите податоци на Банката се запишани во систем за евиденција и ревизорска трага. Овие извештаи се следат активно. Пристапот на надворешните лица до доверливите податоци е на принципот на минимум привилегии.
Следењето на надворешните лица се менува во длабочина и опфат во согласност со ризикот присутен кај надворешното лице и неговото влијание кон инхерентниот ризичен профил.</t>
  </si>
  <si>
    <t>Банката ги има дефинирано постапките за реакција при настанати напади во дигиталниот простор во соодветно упатство. 
Воспоставени се комуникациски канали кои ќе им овозможат на вработените да информираат за настанат сигурносен инцидент во адекватен временски интервал.
Дефинирани се улогите и одговорностите на тимот за управување со инциденти. Во тимот вклучени се лица со различна експертиза од повеќе области (право, односи со јавност, менаџмент, ИТ и сл.)
Постојат процедури за заштита и обнова на сите критични деловни функции.
Банката планира да го користи планот за континуитет во работењето, планот за обнова од катастрофа и процедурите за заштита и обнова на податоците при настанат инцидент за обнова на деловните активности.</t>
  </si>
  <si>
    <t>Донесена е стратегија со која се координираат активностите на различни нивоа во и надвор од Банката во случај на напад во дигиталниот простор.
За одредени инциденти кои загрозуваат критични функции на Банката развиени се детални планови за одговор, во зависност од поставени гранични вредности.
Воспоставени се планови за да се заменат критичните функции и сервиси кои се погодени од успешен напад на системите кои се изложени кон интернет.
Постојат директни непосредни и формално правни обврски помеѓу Банката и добавувачите на сервиси од областа на ИТ или интернет добавувачите (ISP) со цел да се асистира во намалувањето на штетните последици од нападот.</t>
  </si>
  <si>
    <t>Банката користи сценарија за да се подобри откривањето на слабостите и одговор кон истите.
Тестирањата на плановите на континуитет вклучуваат соработка со надворешните лица кои извршуваат критични активности за Банката.
Тестирањата на системите, апликациите и обновата на заштитените податоци се тестира најмалку еднаш годишно.</t>
  </si>
  <si>
    <t>Плановите за обнова вклучуваат планови за обнова од уништување на податоците и загуба на интегритетот на податоците и загуба на расположивоста на системите и податоците во еден од компјутерските центри/или во двата компјутерски центри.
Настаните кои се случуваат во нашата земја, регион, континент се следат и користат за да се проценат и подобрат корективните мерки кои Банката ќе ги преземе при настанување на сличен инцидент.
Се врши периодично проверување и тестирање на заштитените податоци со цел да се верификува дека истите може да се користат доколку има деловна потреба.</t>
  </si>
  <si>
    <t>Конфигурирани се аларми за да се откриваат сигурносни инциденти кои бараат преземање на корективни мерки.
Информациите за набљудување на системите содржат информации кои може да се користат како ризичен индикатор за да се откријат сигурносни инциденти.
Банката користи алатки и процеси кои имаат цел да откријат, алармираат и иницираат корективни активности.</t>
  </si>
  <si>
    <t>Банката има можност да открие инфилтрација и обезбеди доказен материјал пред да бидат преземени активности од напаѓачот. 
Инцидентите се откриваат во реално време преку воспоставени системи кои обезбедуваат аларми до овластени лица кои може да преземат мерки.
Мрежните и системските аларми дополнително се користат за подобро да се открие и верификува нападот.
Воспоставен е процес на корелација и поврзување на настанати инциденти на различни системи и организациони единици (пр. симултан напад DDoS и невообичаена активност на сметка во платен промет во земјата).</t>
  </si>
  <si>
    <t xml:space="preserve">Воспоставен е процес со кој сите средства кои биле погодени од штетниот настан и неможе да се вратат во нивната нормална работна состојба се изолирани, избришани или заменети. Сите средства кои се заменети се адекватно реконфигурирани и темелно тестирани пред истите да се користат во продукциска околина.
Воспоставени се технички мерки за одбрана во повеќе нивоа (defense-in-depth) како што се анализа на пакетите во мрежниот сообраќај за откривање и навремено преземање на мерки кон напади на мрежно ниво како што се DDOS напади или пак невообичаено однесување.
</t>
  </si>
  <si>
    <t xml:space="preserve">Анализа на сигурносните инциденти се извршува во раните фази на нападот од дигиталниот простор за да се минимизираат штетите кој истиот би ги предизвикал.
Во процедурите е предвидено да се информираат трети лица доколку е можно инцидентот да се прошири на нивна страна.
Доколку настане инцидент кај трети лица и има можност да предизвика штета кај Банката се состанува тимот за управување со инциденти.
Се прибираат докази за настанатите инциденти и штетите кој истите ги предизвикале и начините на кои истите биле надминати.
Банката може да користи надворешни лица за намалување на штетните влијанија од инцидентите и нивно решавање.
За подобрување на  сигурноста на дигиталниот простор се врши анализа на инцидентите.
</t>
  </si>
  <si>
    <t>Воспоставени се критериуми за информирање на органите на банката за настанати инциденти од дигиталниот простор базирани на потенцијалната штета и ризиците.
Се врши анализа на евидентираните инциденти од дигиталниот простор и нивните трендови.</t>
  </si>
  <si>
    <t>Постои план за комуникација кој ќе ги информира другите организации и трети лица доколку настане инцидент од дигиталниот простор. Во планот за комуникација предвидено е информирање и на медиумите.</t>
  </si>
  <si>
    <t>Вработените ги знаат своите улоги и одговорности во насока на намалување на ризиците и ескалација на инцидентите. Назначени се лица кои се одговорни за анализа и преземање на мерки кон настанати инциденти.
Во процедурите е предвидено да се извести Народната банка и други лица при настанување на сигурносен инцидент од највисока категорија.
Надзорниот одбор се известува за настанатите сигурносни инциденти најмалку два пати во годината.
Инцидентите се класифицираат, евидентираат и се следи нивниот статус се до нивно затворање.</t>
  </si>
  <si>
    <t>Соодветни планови и активности се преземаат за да се намалат штетите при настанати сигурносни инциденти. Постои план за реакција при инциденти во кој инцидентите се поделени во катергории кој имаат различен приоритет во нивното решавање. Воспоставен е процес кој овозможува брза и адекватна реакција кон значајни инциденти и слабости од дигиталниот простор, за да се изврши ограничување на штетата и воспоставување на минимален прекин на деловните активности и развивање на стратегии за намалување на ризиците од повторно појава на разни видови на инциденти (DDoS, malware).</t>
  </si>
  <si>
    <t>Овластените лица во тимот за управување со инциденти се алармирани при: настанати невообичаени активности (аномалии); идентификувани шеми за напад. 
Воспоставени се процес за детекција на одредени активности на вработените (внатрешна закана) кои може да доведат до кражба или уништување на податоци и процеси за соодветно алармирање на тимот за реакција при инциденти.</t>
  </si>
  <si>
    <t>Пред да се склучи деловниот однос со надворешното лице се врши процес на длабинска анализа базирана на ризици која опфаќа информации за репутацијата на фирмата, финансиската состојба, стабилноста и сигурносните контроли кои се присутни. 
Се одржува листа на регистрирани добавувачи (надворешни лица).
Во оценката на ризици се оценува и критичноста на сервисите кои се користат од постојниот добавувач на услуги од областа на ИТ.</t>
  </si>
  <si>
    <t>САНИРАЊЕ</t>
  </si>
  <si>
    <t>Автоматизирана алатка ќе алармира кога клиент во краток временски интервал се пријавува од физички различни компјутерски ИП локации (различни земји, континенти и сл).
Налозите за трансфер кон надворешни субјекти во денари и девизи треба да бидат дополнително одобрени во Банката при идентификувано невообичаено однесување од страна на клиентот во процесот на плаќање.
Автоматизиран систем е во функција кој може да открие и спречи т.н. процес на анализирање на податоци (data mining)  од вработените.
Употреба на мамки за измислени доверливи материјали од страна на Банката може да се користат како аларми во системот за детекција за аномалии и прибирање на податоци.</t>
  </si>
  <si>
    <t>Воспоставени се системи кои може да откријат невообичаени однесувања при автентикација на клиенти, вработени и надворешни лица до системите на Банката. Воспоставен е систем кој ќе го мониторира и анализира однесувањето на вработените (мрежни ресурси кои ги користи, работно време и уреди) за да предупреди за невообичаено однесување.
Дефинирани се гранични вредности на одредени настани од системот за ревизорска трага кои ќе испратат аларм до одговорните лица и менаџментот за активноста која се случува со препорака да се преземат промптни мерки. Граничните вредности се ревидираат периодично.
Трансакциите кои доаѓаат преку алтернативните канали се мониторирани во однос на невообичаено однесување на клиентот. 
Во Банката се воспоставени алатки за откривање на  т.н. процес на анализирање на податоци (data mining) од страна на одреден вработен (доколку одреден вработен прибира информации без деловна потреба на својот компјутер).</t>
  </si>
  <si>
    <t>СПОДЕЛУВАЊЕ НА ИНФОРМАЦИИ</t>
  </si>
  <si>
    <t>Процесот на споделување на информациите за потенцијални закани со надворешни компании во рамките на финансискиот систем е уреден со интерни акти.
Банката има назначено претставник кој учествува на состаноци на финансискиот систем на кој ќе се споделуваат информации за потенцијални закани. (работна група во рамките на Националниот платежен совет или во рамките на Здружение на Банки)</t>
  </si>
  <si>
    <t>Процесот на споделување на информации со други финансиски институции во рамките на финансискиот систем е уреден преку специјализирани договори. 
Постои и неформален процес на споделување на информации за можни закани во дигиталниот простор со релевантни лица од други институции.
Информациите проактивно се споделени во рамките на банкарскиот сектор, МВР и Народната банка.
Овој систем автоматски го информира менаџментот за степенот на ризик и потребните чекори кои тој треба да ги преземе за да го надмине ризикот.
Воспоставен е процес со кој се комуницира со јавниот сектор за можните закани во дигиталниот простор.</t>
  </si>
  <si>
    <t>Внеси банка</t>
  </si>
  <si>
    <t>Избери НИВО НА ПОДГОТВЕНОСТ</t>
  </si>
  <si>
    <t>Воспоставена е засебна функција/лице во Банката кој е одговорен за сигурноста во дигиталниот простор на начин кој не предизвикува судир на интереси.
Рамката за управување со ризиците го опфаќа и ризиците од заканите во дигиталниот простор (финансиски, стратешки, правен, ИТ ризик)
Поставени се метрики за да се следи нивото на подготвеност и статусот со информативната сигурност.
Менаџментот користи независни ревизии и проверки за да го обезбеди и подобри нивото на заштита од напади во дигиталниот простор.
Воспоставен е процес за да се анализира финансиската штета од настанатите напади во дигиталниот простор.</t>
  </si>
  <si>
    <r>
      <t xml:space="preserve">Банката има политика за сигурност на информативниот систем која во себе интегрира технологии, политики, процедури и обука за да ги намали ризиците.
Политиките одговараат на степенот на ризик и нивото на сложеноста на институцијата во управувањето со ИТ ризикот.
Во политиките е разработен процесот на </t>
    </r>
    <r>
      <rPr>
        <b/>
        <sz val="10"/>
        <color theme="1"/>
        <rFont val="Tahoma"/>
        <family val="2"/>
        <charset val="204"/>
      </rPr>
      <t>прибирање и делење на информации во поглед на заканите во дигиталниот простор (threat information sharing)</t>
    </r>
    <r>
      <rPr>
        <sz val="10"/>
        <color theme="1"/>
        <rFont val="Tahoma"/>
        <family val="2"/>
        <charset val="204"/>
      </rPr>
      <t>.
Во политиките е уреден начинот на кој се управува со друштвата за помошни услуги од областа на ИТ, согласно критичноста на сервисите и нивната комплексност. 
Во политиките е уреден начинот на кој Банката се справува со настанатите сигурносни инциденти во делот на нападите во дигиталниот простор и нејзината подготвеност за справување со истите доколку се појават.</t>
    </r>
  </si>
</sst>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charset val="204"/>
      <scheme val="minor"/>
    </font>
    <font>
      <sz val="11"/>
      <color theme="0"/>
      <name val="Calibri"/>
      <family val="2"/>
      <charset val="204"/>
      <scheme val="minor"/>
    </font>
    <font>
      <sz val="28"/>
      <color theme="3"/>
      <name val="Tahoma"/>
      <family val="2"/>
      <charset val="204"/>
    </font>
    <font>
      <sz val="28"/>
      <color theme="1"/>
      <name val="Tahoma"/>
      <family val="2"/>
      <charset val="204"/>
    </font>
    <font>
      <sz val="11"/>
      <color theme="1"/>
      <name val="Tahoma"/>
      <family val="2"/>
      <charset val="204"/>
    </font>
    <font>
      <b/>
      <sz val="11"/>
      <color theme="0"/>
      <name val="Tahoma"/>
      <family val="2"/>
      <charset val="204"/>
    </font>
    <font>
      <b/>
      <sz val="10"/>
      <color theme="0"/>
      <name val="Tahoma"/>
      <family val="2"/>
      <charset val="204"/>
    </font>
    <font>
      <sz val="10"/>
      <color theme="1"/>
      <name val="Tahoma"/>
      <family val="2"/>
      <charset val="204"/>
    </font>
    <font>
      <b/>
      <sz val="10"/>
      <color theme="1"/>
      <name val="Tahoma"/>
      <family val="2"/>
      <charset val="204"/>
    </font>
    <font>
      <sz val="10"/>
      <color theme="0"/>
      <name val="Tahoma"/>
      <family val="2"/>
      <charset val="204"/>
    </font>
    <font>
      <b/>
      <sz val="9"/>
      <color theme="1"/>
      <name val="Tahoma"/>
      <family val="2"/>
      <charset val="204"/>
    </font>
    <font>
      <b/>
      <sz val="8"/>
      <color theme="1"/>
      <name val="Tahoma"/>
      <family val="2"/>
      <charset val="204"/>
    </font>
  </fonts>
  <fills count="12">
    <fill>
      <patternFill patternType="none"/>
    </fill>
    <fill>
      <patternFill patternType="gray125"/>
    </fill>
    <fill>
      <patternFill patternType="solid">
        <fgColor theme="3"/>
        <bgColor indexed="64"/>
      </patternFill>
    </fill>
    <fill>
      <patternFill patternType="solid">
        <fgColor theme="4" tint="0.39997558519241921"/>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s>
  <borders count="60">
    <border>
      <left/>
      <right/>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s>
  <cellStyleXfs count="1">
    <xf numFmtId="0" fontId="0" fillId="0" borderId="0"/>
  </cellStyleXfs>
  <cellXfs count="165">
    <xf numFmtId="0" fontId="0" fillId="0" borderId="0" xfId="0"/>
    <xf numFmtId="0" fontId="1" fillId="7" borderId="10" xfId="0" applyFont="1" applyFill="1" applyBorder="1"/>
    <xf numFmtId="0" fontId="1" fillId="7" borderId="11" xfId="0" applyFont="1" applyFill="1" applyBorder="1"/>
    <xf numFmtId="0" fontId="0" fillId="0" borderId="0" xfId="0" applyNumberFormat="1" applyAlignment="1">
      <alignment horizontal="left" vertical="top" shrinkToFit="1"/>
    </xf>
    <xf numFmtId="0" fontId="0" fillId="0" borderId="0" xfId="0" applyAlignment="1">
      <alignment horizontal="center"/>
    </xf>
    <xf numFmtId="0" fontId="4" fillId="0" borderId="0" xfId="0" applyFont="1"/>
    <xf numFmtId="0" fontId="5" fillId="3" borderId="10" xfId="0" applyFont="1" applyFill="1" applyBorder="1" applyAlignment="1">
      <alignment wrapText="1"/>
    </xf>
    <xf numFmtId="0" fontId="5" fillId="3" borderId="11" xfId="0" applyFont="1" applyFill="1" applyBorder="1" applyAlignment="1">
      <alignment wrapText="1"/>
    </xf>
    <xf numFmtId="0" fontId="4" fillId="0" borderId="0" xfId="0" applyFont="1" applyAlignment="1">
      <alignment horizontal="left" vertical="top" wrapText="1"/>
    </xf>
    <xf numFmtId="0" fontId="4" fillId="5" borderId="12" xfId="0" applyFont="1" applyFill="1" applyBorder="1"/>
    <xf numFmtId="0" fontId="4" fillId="0" borderId="0" xfId="0" applyFont="1" applyBorder="1" applyAlignment="1">
      <alignment horizontal="left" vertical="top" wrapText="1"/>
    </xf>
    <xf numFmtId="0" fontId="6" fillId="3" borderId="9" xfId="0" applyFont="1" applyFill="1" applyBorder="1" applyAlignment="1">
      <alignment wrapText="1"/>
    </xf>
    <xf numFmtId="0" fontId="7" fillId="0" borderId="52" xfId="0" applyFont="1" applyBorder="1" applyAlignment="1">
      <alignment horizontal="left" vertical="top" wrapText="1"/>
    </xf>
    <xf numFmtId="0" fontId="7" fillId="0" borderId="28" xfId="0" applyFont="1" applyBorder="1" applyAlignment="1">
      <alignment horizontal="left" vertical="top" wrapText="1"/>
    </xf>
    <xf numFmtId="0" fontId="7" fillId="0" borderId="18" xfId="0" applyFont="1" applyBorder="1" applyAlignment="1">
      <alignment horizontal="left" vertical="top" wrapText="1"/>
    </xf>
    <xf numFmtId="0" fontId="7" fillId="0" borderId="38" xfId="0" applyFont="1" applyBorder="1" applyAlignment="1">
      <alignment horizontal="left" vertical="top" wrapText="1"/>
    </xf>
    <xf numFmtId="0" fontId="7" fillId="0" borderId="39" xfId="0" applyFont="1" applyBorder="1" applyAlignment="1">
      <alignment horizontal="left" vertical="top" wrapText="1"/>
    </xf>
    <xf numFmtId="17" fontId="7" fillId="0" borderId="18" xfId="0" applyNumberFormat="1" applyFont="1" applyBorder="1" applyAlignment="1">
      <alignment horizontal="left" vertical="top" wrapText="1"/>
    </xf>
    <xf numFmtId="17" fontId="7" fillId="0" borderId="28" xfId="0" applyNumberFormat="1"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7" fillId="0" borderId="45" xfId="0" applyFont="1" applyBorder="1" applyAlignment="1">
      <alignment horizontal="left" vertical="top" wrapText="1"/>
    </xf>
    <xf numFmtId="0" fontId="8" fillId="6" borderId="48" xfId="0" applyFont="1" applyFill="1" applyBorder="1" applyAlignment="1">
      <alignment horizontal="left" vertical="center" wrapText="1"/>
    </xf>
    <xf numFmtId="0" fontId="7" fillId="6" borderId="14" xfId="0" applyFont="1" applyFill="1" applyBorder="1" applyAlignment="1">
      <alignment horizontal="left" vertical="top" wrapText="1"/>
    </xf>
    <xf numFmtId="0" fontId="8" fillId="5" borderId="25"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27" xfId="0" applyFont="1" applyFill="1" applyBorder="1" applyAlignment="1">
      <alignment horizontal="center" vertical="center"/>
    </xf>
    <xf numFmtId="0" fontId="8" fillId="0" borderId="47" xfId="0" applyFont="1" applyBorder="1" applyAlignment="1">
      <alignment horizontal="left" vertical="top" wrapText="1"/>
    </xf>
    <xf numFmtId="0" fontId="7" fillId="0" borderId="16" xfId="0" applyFont="1" applyBorder="1" applyAlignment="1">
      <alignment horizontal="left" vertical="top" wrapText="1"/>
    </xf>
    <xf numFmtId="1" fontId="8" fillId="0" borderId="22" xfId="0" applyNumberFormat="1" applyFont="1" applyBorder="1" applyAlignment="1">
      <alignment horizontal="center" vertical="center" wrapText="1"/>
    </xf>
    <xf numFmtId="0" fontId="8" fillId="5" borderId="19" xfId="0" applyFont="1" applyFill="1" applyBorder="1" applyAlignment="1">
      <alignment horizontal="center"/>
    </xf>
    <xf numFmtId="0" fontId="8" fillId="5" borderId="20" xfId="0" applyFont="1" applyFill="1" applyBorder="1" applyAlignment="1">
      <alignment horizontal="center"/>
    </xf>
    <xf numFmtId="0" fontId="8" fillId="5" borderId="42" xfId="0" applyFont="1" applyFill="1" applyBorder="1" applyAlignment="1">
      <alignment horizontal="center"/>
    </xf>
    <xf numFmtId="0" fontId="5" fillId="2" borderId="0" xfId="0" applyFont="1" applyFill="1" applyAlignment="1">
      <alignment horizontal="left" vertical="center"/>
    </xf>
    <xf numFmtId="0" fontId="6" fillId="2" borderId="0" xfId="0" applyFont="1" applyFill="1" applyAlignment="1">
      <alignment horizontal="left" vertical="center"/>
    </xf>
    <xf numFmtId="0" fontId="8" fillId="5" borderId="12" xfId="0" applyFont="1" applyFill="1" applyBorder="1"/>
    <xf numFmtId="0" fontId="8" fillId="5" borderId="30" xfId="0" applyFont="1" applyFill="1" applyBorder="1" applyAlignment="1">
      <alignment horizontal="center"/>
    </xf>
    <xf numFmtId="0" fontId="8" fillId="5" borderId="31" xfId="0" applyFont="1" applyFill="1" applyBorder="1" applyAlignment="1">
      <alignment horizontal="center"/>
    </xf>
    <xf numFmtId="0" fontId="8" fillId="5" borderId="32" xfId="0" applyFont="1" applyFill="1" applyBorder="1" applyAlignment="1">
      <alignment horizontal="center"/>
    </xf>
    <xf numFmtId="0" fontId="6" fillId="3" borderId="9" xfId="0" applyFont="1" applyFill="1" applyBorder="1" applyAlignment="1">
      <alignment horizontal="left" vertical="center" wrapText="1"/>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32" xfId="0" applyFont="1" applyFill="1" applyBorder="1" applyAlignment="1">
      <alignment horizontal="center" vertical="center"/>
    </xf>
    <xf numFmtId="0" fontId="8" fillId="5" borderId="12" xfId="0" applyFont="1" applyFill="1" applyBorder="1" applyAlignment="1">
      <alignment horizontal="left" vertical="center"/>
    </xf>
    <xf numFmtId="0" fontId="7" fillId="0" borderId="54" xfId="0" applyFont="1" applyBorder="1" applyAlignment="1">
      <alignment horizontal="left" vertical="top" wrapText="1"/>
    </xf>
    <xf numFmtId="0" fontId="7" fillId="0" borderId="49"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Border="1" applyAlignment="1">
      <alignment horizontal="left" vertical="top" wrapText="1"/>
    </xf>
    <xf numFmtId="0" fontId="7" fillId="0" borderId="29" xfId="0" applyFont="1" applyBorder="1" applyAlignment="1">
      <alignment horizontal="left" vertical="top" wrapText="1"/>
    </xf>
    <xf numFmtId="0" fontId="7" fillId="0" borderId="15" xfId="0" applyFont="1" applyBorder="1" applyAlignment="1">
      <alignment horizontal="left" vertical="top" wrapText="1"/>
    </xf>
    <xf numFmtId="0" fontId="7" fillId="0" borderId="17" xfId="0" applyFont="1" applyBorder="1" applyAlignment="1">
      <alignment horizontal="left" vertical="top" wrapText="1"/>
    </xf>
    <xf numFmtId="0" fontId="8" fillId="6" borderId="13" xfId="0" applyFont="1" applyFill="1" applyBorder="1" applyAlignment="1">
      <alignment horizontal="left" vertical="center" wrapText="1"/>
    </xf>
    <xf numFmtId="0" fontId="8" fillId="5" borderId="19"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0" borderId="15" xfId="0" applyFont="1" applyBorder="1" applyAlignment="1">
      <alignment horizontal="left" vertical="top" wrapText="1"/>
    </xf>
    <xf numFmtId="0" fontId="4" fillId="0" borderId="0" xfId="0" applyFont="1" applyBorder="1"/>
    <xf numFmtId="0" fontId="7" fillId="0" borderId="51" xfId="0" applyFont="1" applyBorder="1" applyAlignment="1">
      <alignment horizontal="left" vertical="top" wrapText="1"/>
    </xf>
    <xf numFmtId="0" fontId="7" fillId="0" borderId="55" xfId="0" applyFont="1" applyBorder="1" applyAlignment="1">
      <alignment horizontal="left" vertical="top" wrapText="1"/>
    </xf>
    <xf numFmtId="0" fontId="7" fillId="0" borderId="53" xfId="0" applyFont="1" applyBorder="1" applyAlignment="1">
      <alignment horizontal="left" vertical="top" wrapText="1"/>
    </xf>
    <xf numFmtId="0" fontId="7" fillId="0" borderId="56" xfId="0" applyFont="1" applyBorder="1" applyAlignment="1">
      <alignment horizontal="left" vertical="top" wrapText="1"/>
    </xf>
    <xf numFmtId="0" fontId="7" fillId="0" borderId="57" xfId="0" applyFont="1" applyBorder="1" applyAlignment="1">
      <alignment horizontal="left" vertical="top" wrapText="1"/>
    </xf>
    <xf numFmtId="0" fontId="7" fillId="0" borderId="58" xfId="0" applyFont="1" applyBorder="1" applyAlignment="1">
      <alignment horizontal="left" vertical="top" wrapText="1"/>
    </xf>
    <xf numFmtId="0" fontId="8" fillId="6" borderId="12" xfId="0" applyFont="1" applyFill="1" applyBorder="1" applyAlignment="1">
      <alignment horizontal="left" vertical="center" wrapText="1"/>
    </xf>
    <xf numFmtId="0" fontId="7" fillId="0" borderId="59" xfId="0" applyFont="1" applyBorder="1" applyAlignment="1">
      <alignment horizontal="left" vertical="top" wrapText="1"/>
    </xf>
    <xf numFmtId="0" fontId="8" fillId="0" borderId="15" xfId="0" applyFont="1" applyBorder="1" applyAlignment="1">
      <alignment horizontal="left" vertical="center" wrapText="1"/>
    </xf>
    <xf numFmtId="0" fontId="7" fillId="0" borderId="0" xfId="0" applyFont="1"/>
    <xf numFmtId="0" fontId="7" fillId="5" borderId="13" xfId="0" applyFont="1" applyFill="1" applyBorder="1"/>
    <xf numFmtId="16" fontId="7" fillId="0" borderId="55" xfId="0" applyNumberFormat="1" applyFont="1" applyBorder="1" applyAlignment="1">
      <alignment horizontal="left" vertical="top" wrapText="1"/>
    </xf>
    <xf numFmtId="16" fontId="7" fillId="0" borderId="39" xfId="0" applyNumberFormat="1" applyFont="1" applyBorder="1" applyAlignment="1">
      <alignment horizontal="left" vertical="top" wrapText="1"/>
    </xf>
    <xf numFmtId="16" fontId="7" fillId="0" borderId="58" xfId="0" applyNumberFormat="1" applyFont="1" applyBorder="1" applyAlignment="1">
      <alignment horizontal="left" vertical="top" wrapText="1"/>
    </xf>
    <xf numFmtId="1" fontId="8" fillId="0" borderId="50" xfId="0" applyNumberFormat="1" applyFont="1" applyBorder="1" applyAlignment="1">
      <alignment horizontal="center" vertical="center" wrapText="1"/>
    </xf>
    <xf numFmtId="0" fontId="10" fillId="0" borderId="49" xfId="0" applyFont="1" applyBorder="1" applyAlignment="1" applyProtection="1">
      <alignment horizontal="center" vertical="center"/>
      <protection locked="0"/>
    </xf>
    <xf numFmtId="0" fontId="10" fillId="0" borderId="50" xfId="0" applyFont="1" applyBorder="1" applyAlignment="1" applyProtection="1">
      <alignment horizontal="center" vertical="center"/>
      <protection locked="0"/>
    </xf>
    <xf numFmtId="0" fontId="9" fillId="7" borderId="9" xfId="0" applyFont="1" applyFill="1" applyBorder="1"/>
    <xf numFmtId="0" fontId="6" fillId="7" borderId="10" xfId="0" applyFont="1" applyFill="1" applyBorder="1"/>
    <xf numFmtId="0" fontId="9" fillId="7" borderId="10" xfId="0" applyFont="1" applyFill="1" applyBorder="1"/>
    <xf numFmtId="1" fontId="8" fillId="0" borderId="23" xfId="0" applyNumberFormat="1" applyFont="1" applyBorder="1" applyAlignment="1">
      <alignment horizontal="center" vertical="center" wrapText="1"/>
    </xf>
    <xf numFmtId="1" fontId="8" fillId="0" borderId="24" xfId="0" applyNumberFormat="1" applyFont="1" applyBorder="1" applyAlignment="1">
      <alignment horizontal="center" vertical="center" wrapText="1"/>
    </xf>
    <xf numFmtId="1" fontId="7" fillId="0" borderId="0" xfId="0" applyNumberFormat="1" applyFont="1"/>
    <xf numFmtId="1" fontId="8" fillId="0" borderId="33" xfId="0" applyNumberFormat="1" applyFont="1" applyBorder="1" applyAlignment="1">
      <alignment horizontal="center" vertical="center" wrapText="1"/>
    </xf>
    <xf numFmtId="1" fontId="8" fillId="0" borderId="34" xfId="0" applyNumberFormat="1" applyFont="1" applyBorder="1" applyAlignment="1">
      <alignment horizontal="center" vertical="center" wrapText="1"/>
    </xf>
    <xf numFmtId="1" fontId="8" fillId="0" borderId="35" xfId="0" applyNumberFormat="1" applyFont="1" applyBorder="1" applyAlignment="1">
      <alignment horizontal="center" vertical="center" wrapText="1"/>
    </xf>
    <xf numFmtId="0" fontId="8" fillId="0" borderId="0" xfId="0" applyFont="1" applyBorder="1" applyAlignment="1">
      <alignment horizontal="left" vertical="top" wrapText="1"/>
    </xf>
    <xf numFmtId="1" fontId="8" fillId="0" borderId="0" xfId="0" applyNumberFormat="1" applyFont="1" applyBorder="1" applyAlignment="1">
      <alignment horizontal="center" vertical="center" wrapText="1"/>
    </xf>
    <xf numFmtId="0" fontId="8" fillId="0" borderId="46" xfId="0" applyFont="1" applyFill="1" applyBorder="1" applyAlignment="1">
      <alignment horizontal="left" vertical="center" wrapText="1"/>
    </xf>
    <xf numFmtId="2" fontId="8" fillId="0" borderId="46" xfId="0" applyNumberFormat="1" applyFont="1" applyBorder="1" applyAlignment="1">
      <alignment horizontal="center" vertical="center"/>
    </xf>
    <xf numFmtId="0" fontId="7" fillId="0" borderId="0" xfId="0" applyFont="1" applyAlignment="1">
      <alignment horizontal="left" vertical="center"/>
    </xf>
    <xf numFmtId="0" fontId="8" fillId="0" borderId="9" xfId="0" applyFont="1" applyBorder="1" applyAlignment="1">
      <alignment horizontal="left" vertical="center" wrapText="1"/>
    </xf>
    <xf numFmtId="14" fontId="10" fillId="0" borderId="0" xfId="0" applyNumberFormat="1" applyFont="1"/>
    <xf numFmtId="0" fontId="7" fillId="0" borderId="0" xfId="0" applyNumberFormat="1" applyFont="1" applyAlignment="1">
      <alignment horizontal="left" vertical="top" shrinkToFit="1"/>
    </xf>
    <xf numFmtId="0" fontId="7" fillId="0" borderId="18" xfId="0" applyFont="1" applyBorder="1"/>
    <xf numFmtId="0" fontId="7" fillId="0" borderId="18" xfId="0" applyNumberFormat="1" applyFont="1" applyBorder="1" applyAlignment="1">
      <alignment horizontal="left" vertical="top" shrinkToFit="1"/>
    </xf>
    <xf numFmtId="0" fontId="7" fillId="0" borderId="18" xfId="0" applyFont="1" applyBorder="1" applyAlignment="1">
      <alignment horizontal="left" vertical="top"/>
    </xf>
    <xf numFmtId="0" fontId="7" fillId="0" borderId="18" xfId="0" applyNumberFormat="1" applyFont="1" applyBorder="1" applyAlignment="1">
      <alignment horizontal="left" vertical="top" wrapText="1" shrinkToFit="1"/>
    </xf>
    <xf numFmtId="0" fontId="6" fillId="8" borderId="26" xfId="0" applyFont="1" applyFill="1" applyBorder="1" applyAlignment="1">
      <alignment horizontal="center" vertical="top" textRotation="90"/>
    </xf>
    <xf numFmtId="0" fontId="6" fillId="9" borderId="41" xfId="0" applyFont="1" applyFill="1" applyBorder="1" applyAlignment="1">
      <alignment horizontal="center" vertical="top" textRotation="90"/>
    </xf>
    <xf numFmtId="0" fontId="7" fillId="9" borderId="39" xfId="0" applyFont="1" applyFill="1" applyBorder="1" applyAlignment="1">
      <alignment horizontal="left" vertical="top"/>
    </xf>
    <xf numFmtId="0" fontId="7" fillId="9" borderId="39" xfId="0" applyFont="1" applyFill="1" applyBorder="1"/>
    <xf numFmtId="0" fontId="7" fillId="9" borderId="40" xfId="0" applyNumberFormat="1" applyFont="1" applyFill="1" applyBorder="1" applyAlignment="1">
      <alignment horizontal="left" vertical="top" wrapText="1" shrinkToFit="1"/>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center" vertical="center"/>
      <protection locked="0"/>
    </xf>
    <xf numFmtId="0" fontId="8" fillId="0" borderId="18" xfId="0" applyFont="1" applyBorder="1" applyAlignment="1">
      <alignment horizontal="center" vertical="center"/>
    </xf>
    <xf numFmtId="0" fontId="0" fillId="0" borderId="0" xfId="0" applyProtection="1">
      <protection hidden="1"/>
    </xf>
    <xf numFmtId="0" fontId="0" fillId="10" borderId="19" xfId="0" applyFill="1" applyBorder="1" applyProtection="1">
      <protection hidden="1"/>
    </xf>
    <xf numFmtId="0" fontId="0" fillId="5" borderId="20" xfId="0" applyFill="1" applyBorder="1" applyAlignment="1" applyProtection="1">
      <alignment horizontal="center"/>
      <protection hidden="1"/>
    </xf>
    <xf numFmtId="0" fontId="0" fillId="5" borderId="42" xfId="0" applyFill="1" applyBorder="1" applyAlignment="1" applyProtection="1">
      <alignment horizontal="center"/>
      <protection hidden="1"/>
    </xf>
    <xf numFmtId="0" fontId="0" fillId="0" borderId="43" xfId="0" applyBorder="1" applyProtection="1">
      <protection hidden="1"/>
    </xf>
    <xf numFmtId="0" fontId="0" fillId="10" borderId="28" xfId="0" applyFill="1" applyBorder="1" applyAlignment="1" applyProtection="1">
      <alignment horizontal="left"/>
      <protection hidden="1"/>
    </xf>
    <xf numFmtId="1" fontId="0" fillId="0" borderId="18" xfId="0" applyNumberFormat="1" applyBorder="1" applyProtection="1">
      <protection hidden="1"/>
    </xf>
    <xf numFmtId="1" fontId="0" fillId="0" borderId="38" xfId="0" applyNumberFormat="1" applyBorder="1" applyProtection="1">
      <protection hidden="1"/>
    </xf>
    <xf numFmtId="0" fontId="0" fillId="0" borderId="44" xfId="0" applyBorder="1" applyProtection="1">
      <protection hidden="1"/>
    </xf>
    <xf numFmtId="0" fontId="0" fillId="10" borderId="28" xfId="0" applyFill="1" applyBorder="1" applyProtection="1">
      <protection hidden="1"/>
    </xf>
    <xf numFmtId="0" fontId="0" fillId="0" borderId="38" xfId="0" applyBorder="1" applyProtection="1">
      <protection hidden="1"/>
    </xf>
    <xf numFmtId="0" fontId="0" fillId="10" borderId="22" xfId="0" applyFill="1" applyBorder="1" applyProtection="1">
      <protection hidden="1"/>
    </xf>
    <xf numFmtId="1" fontId="0" fillId="0" borderId="23" xfId="0" applyNumberFormat="1" applyBorder="1" applyProtection="1">
      <protection hidden="1"/>
    </xf>
    <xf numFmtId="1" fontId="0" fillId="0" borderId="45" xfId="0" applyNumberFormat="1" applyBorder="1" applyProtection="1">
      <protection hidden="1"/>
    </xf>
    <xf numFmtId="0" fontId="0" fillId="3" borderId="46" xfId="0" applyFill="1" applyBorder="1" applyProtection="1">
      <protection hidden="1"/>
    </xf>
    <xf numFmtId="0" fontId="0" fillId="0" borderId="46" xfId="0" applyBorder="1" applyProtection="1">
      <protection hidden="1"/>
    </xf>
    <xf numFmtId="0" fontId="0" fillId="0" borderId="47" xfId="0" applyBorder="1" applyProtection="1">
      <protection hidden="1"/>
    </xf>
    <xf numFmtId="0" fontId="0" fillId="5" borderId="19" xfId="0" applyFill="1" applyBorder="1" applyAlignment="1" applyProtection="1">
      <alignment horizontal="center"/>
      <protection hidden="1"/>
    </xf>
    <xf numFmtId="0" fontId="0" fillId="5" borderId="21" xfId="0" applyFill="1" applyBorder="1" applyAlignment="1" applyProtection="1">
      <alignment horizontal="center"/>
      <protection hidden="1"/>
    </xf>
    <xf numFmtId="0" fontId="10" fillId="0" borderId="58" xfId="0" applyFont="1" applyBorder="1" applyAlignment="1" applyProtection="1">
      <alignment horizontal="center" vertical="center"/>
      <protection locked="0"/>
    </xf>
    <xf numFmtId="0" fontId="7" fillId="9" borderId="55" xfId="0" applyFont="1" applyFill="1" applyBorder="1" applyAlignment="1">
      <alignment horizontal="left" vertical="top" wrapText="1"/>
    </xf>
    <xf numFmtId="0" fontId="7" fillId="9" borderId="39" xfId="0" applyFont="1" applyFill="1" applyBorder="1" applyAlignment="1">
      <alignment horizontal="left" vertical="top" wrapText="1"/>
    </xf>
    <xf numFmtId="0" fontId="7" fillId="9" borderId="58" xfId="0" applyFont="1" applyFill="1" applyBorder="1" applyAlignment="1">
      <alignment horizontal="left" vertical="top" wrapText="1"/>
    </xf>
    <xf numFmtId="0" fontId="7" fillId="9" borderId="16" xfId="0" applyFont="1" applyFill="1" applyBorder="1" applyAlignment="1">
      <alignment horizontal="left" vertical="top" wrapText="1"/>
    </xf>
    <xf numFmtId="0" fontId="6" fillId="7" borderId="10" xfId="0" applyFont="1" applyFill="1" applyBorder="1" applyProtection="1"/>
    <xf numFmtId="0" fontId="9" fillId="7" borderId="10" xfId="0" applyFont="1" applyFill="1" applyBorder="1" applyAlignment="1"/>
    <xf numFmtId="0" fontId="2"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0"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 fillId="2" borderId="0" xfId="0" applyFont="1" applyFill="1" applyAlignment="1">
      <alignment horizontal="left"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11" fillId="11" borderId="48" xfId="0" applyFont="1" applyFill="1" applyBorder="1" applyAlignment="1">
      <alignment horizontal="center" vertical="center" wrapText="1"/>
    </xf>
    <xf numFmtId="0" fontId="11" fillId="11" borderId="49" xfId="0" applyFont="1" applyFill="1" applyBorder="1" applyAlignment="1">
      <alignment horizontal="center" vertical="center" wrapText="1"/>
    </xf>
    <xf numFmtId="0" fontId="4" fillId="0" borderId="9" xfId="0" applyFont="1" applyBorder="1" applyAlignment="1" applyProtection="1">
      <alignment horizontal="center"/>
      <protection locked="0"/>
    </xf>
    <xf numFmtId="0" fontId="4" fillId="0" borderId="11" xfId="0" applyFont="1" applyBorder="1" applyAlignment="1" applyProtection="1">
      <alignment horizontal="center"/>
      <protection locked="0"/>
    </xf>
    <xf numFmtId="0" fontId="6" fillId="4" borderId="11" xfId="0" applyFont="1" applyFill="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6" fillId="8" borderId="38" xfId="0" applyFont="1" applyFill="1" applyBorder="1" applyAlignment="1">
      <alignment horizontal="left" vertical="center"/>
    </xf>
    <xf numFmtId="0" fontId="6" fillId="8" borderId="39" xfId="0" applyFont="1" applyFill="1" applyBorder="1" applyAlignment="1">
      <alignment horizontal="left" vertical="center"/>
    </xf>
    <xf numFmtId="0" fontId="6" fillId="8" borderId="40" xfId="0" applyFont="1" applyFill="1" applyBorder="1" applyAlignment="1">
      <alignment horizontal="left" vertical="center"/>
    </xf>
    <xf numFmtId="0" fontId="6" fillId="8" borderId="36" xfId="0" applyFont="1" applyFill="1" applyBorder="1" applyAlignment="1">
      <alignment horizontal="center" vertical="center" textRotation="90"/>
    </xf>
    <xf numFmtId="0" fontId="6" fillId="8" borderId="37" xfId="0" applyFont="1" applyFill="1" applyBorder="1" applyAlignment="1">
      <alignment horizontal="center" vertical="center" textRotation="90"/>
    </xf>
    <xf numFmtId="0" fontId="6" fillId="8" borderId="26" xfId="0" applyFont="1" applyFill="1" applyBorder="1" applyAlignment="1">
      <alignment horizontal="center" vertical="center" textRotation="90"/>
    </xf>
    <xf numFmtId="0" fontId="6" fillId="2" borderId="0" xfId="0" applyFont="1" applyFill="1" applyAlignment="1">
      <alignment horizontal="left" vertical="top"/>
    </xf>
    <xf numFmtId="0" fontId="6" fillId="9" borderId="38"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6" fillId="8" borderId="40" xfId="0" applyFont="1" applyFill="1" applyBorder="1" applyAlignment="1">
      <alignment horizontal="center" vertical="center" wrapText="1"/>
    </xf>
    <xf numFmtId="0" fontId="6" fillId="8" borderId="36" xfId="0" applyFont="1" applyFill="1" applyBorder="1" applyAlignment="1">
      <alignment horizontal="center" vertical="top" textRotation="90"/>
    </xf>
    <xf numFmtId="0" fontId="6" fillId="8" borderId="37" xfId="0" applyFont="1" applyFill="1" applyBorder="1" applyAlignment="1">
      <alignment horizontal="center" vertical="top" textRotation="90"/>
    </xf>
    <xf numFmtId="0" fontId="6" fillId="8" borderId="26" xfId="0" applyFont="1" applyFill="1" applyBorder="1" applyAlignment="1">
      <alignment horizontal="center" vertical="top" textRotation="90"/>
    </xf>
    <xf numFmtId="0" fontId="6" fillId="2" borderId="0" xfId="0" applyFont="1" applyFill="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1</xdr:row>
      <xdr:rowOff>76200</xdr:rowOff>
    </xdr:from>
    <xdr:to>
      <xdr:col>3</xdr:col>
      <xdr:colOff>485775</xdr:colOff>
      <xdr:row>8</xdr:row>
      <xdr:rowOff>171892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276225"/>
          <a:ext cx="1581150" cy="1429192"/>
        </a:xfrm>
        <a:prstGeom prst="rect">
          <a:avLst/>
        </a:prstGeom>
      </xdr:spPr>
    </xdr:pic>
    <xdr:clientData/>
  </xdr:twoCellAnchor>
  <xdr:twoCellAnchor>
    <xdr:from>
      <xdr:col>3</xdr:col>
      <xdr:colOff>600074</xdr:colOff>
      <xdr:row>3</xdr:row>
      <xdr:rowOff>142875</xdr:rowOff>
    </xdr:from>
    <xdr:to>
      <xdr:col>12</xdr:col>
      <xdr:colOff>209549</xdr:colOff>
      <xdr:row>7</xdr:row>
      <xdr:rowOff>104775</xdr:rowOff>
    </xdr:to>
    <xdr:sp macro="" textlink="">
      <xdr:nvSpPr>
        <xdr:cNvPr id="3" name="TextBox 2"/>
        <xdr:cNvSpPr txBox="1"/>
      </xdr:nvSpPr>
      <xdr:spPr>
        <a:xfrm>
          <a:off x="2428874" y="723900"/>
          <a:ext cx="50958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1400" b="1">
              <a:solidFill>
                <a:schemeClr val="tx2"/>
              </a:solidFill>
              <a:latin typeface="Tahoma" panose="020B0604030504040204" pitchFamily="34" charset="0"/>
              <a:ea typeface="Tahoma" panose="020B0604030504040204" pitchFamily="34" charset="0"/>
              <a:cs typeface="Tahoma" panose="020B0604030504040204" pitchFamily="34" charset="0"/>
            </a:rPr>
            <a:t>НАРОДНА</a:t>
          </a:r>
          <a:r>
            <a:rPr lang="mk-MK" sz="1400" b="1" baseline="0">
              <a:solidFill>
                <a:schemeClr val="tx2"/>
              </a:solidFill>
              <a:latin typeface="Tahoma" panose="020B0604030504040204" pitchFamily="34" charset="0"/>
              <a:ea typeface="Tahoma" panose="020B0604030504040204" pitchFamily="34" charset="0"/>
              <a:cs typeface="Tahoma" panose="020B0604030504040204" pitchFamily="34" charset="0"/>
            </a:rPr>
            <a:t> БАНКА НА РЕПУБЛИКА МАКЕДОНИЈА</a:t>
          </a:r>
          <a:endParaRPr lang="en-US" sz="1400" b="1">
            <a:solidFill>
              <a:schemeClr val="tx2"/>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152400</xdr:colOff>
      <xdr:row>29</xdr:row>
      <xdr:rowOff>95250</xdr:rowOff>
    </xdr:from>
    <xdr:to>
      <xdr:col>8</xdr:col>
      <xdr:colOff>333375</xdr:colOff>
      <xdr:row>31</xdr:row>
      <xdr:rowOff>28575</xdr:rowOff>
    </xdr:to>
    <xdr:sp macro="" textlink="">
      <xdr:nvSpPr>
        <xdr:cNvPr id="4" name="TextBox 3"/>
        <xdr:cNvSpPr txBox="1"/>
      </xdr:nvSpPr>
      <xdr:spPr>
        <a:xfrm>
          <a:off x="3810000" y="5629275"/>
          <a:ext cx="14001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1200" b="1">
              <a:solidFill>
                <a:schemeClr val="tx2"/>
              </a:solidFill>
              <a:latin typeface="Tahoma" panose="020B0604030504040204" pitchFamily="34" charset="0"/>
              <a:ea typeface="Tahoma" panose="020B0604030504040204" pitchFamily="34" charset="0"/>
              <a:cs typeface="Tahoma" panose="020B0604030504040204" pitchFamily="34" charset="0"/>
            </a:rPr>
            <a:t>ЈАНУАРИ 2016</a:t>
          </a:r>
          <a:endParaRPr lang="en-US" sz="1200" b="1">
            <a:solidFill>
              <a:schemeClr val="tx2"/>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3</xdr:row>
      <xdr:rowOff>114300</xdr:rowOff>
    </xdr:from>
    <xdr:to>
      <xdr:col>6</xdr:col>
      <xdr:colOff>28575</xdr:colOff>
      <xdr:row>5</xdr:row>
      <xdr:rowOff>171450</xdr:rowOff>
    </xdr:to>
    <xdr:sp macro="" textlink="">
      <xdr:nvSpPr>
        <xdr:cNvPr id="2" name="TextBox 1"/>
        <xdr:cNvSpPr txBox="1"/>
      </xdr:nvSpPr>
      <xdr:spPr>
        <a:xfrm>
          <a:off x="600075" y="685800"/>
          <a:ext cx="5848350" cy="438150"/>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k-MK" sz="1200" b="1">
              <a:solidFill>
                <a:schemeClr val="bg1"/>
              </a:solidFill>
            </a:rPr>
            <a:t>ЧЕКОР 1 :</a:t>
          </a:r>
          <a:r>
            <a:rPr lang="mk-MK" sz="1200" b="1" baseline="0">
              <a:solidFill>
                <a:schemeClr val="bg1"/>
              </a:solidFill>
            </a:rPr>
            <a:t> ОЦЕНКА НА НИВОТО НА ИНХЕРЕНТЕН РИЗИК</a:t>
          </a:r>
          <a:endParaRPr lang="en-US" sz="12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N33"/>
  <sheetViews>
    <sheetView tabSelected="1" zoomScaleNormal="100" workbookViewId="0">
      <selection activeCell="B2" sqref="B2:N33"/>
    </sheetView>
  </sheetViews>
  <sheetFormatPr defaultRowHeight="15" x14ac:dyDescent="0.25"/>
  <sheetData>
    <row r="1" spans="2:14" ht="15.75" thickBot="1" x14ac:dyDescent="0.3"/>
    <row r="2" spans="2:14" x14ac:dyDescent="0.25">
      <c r="B2" s="129" t="s">
        <v>284</v>
      </c>
      <c r="C2" s="130"/>
      <c r="D2" s="130"/>
      <c r="E2" s="130"/>
      <c r="F2" s="130"/>
      <c r="G2" s="130"/>
      <c r="H2" s="130"/>
      <c r="I2" s="130"/>
      <c r="J2" s="130"/>
      <c r="K2" s="130"/>
      <c r="L2" s="130"/>
      <c r="M2" s="130"/>
      <c r="N2" s="131"/>
    </row>
    <row r="3" spans="2:14" x14ac:dyDescent="0.25">
      <c r="B3" s="132"/>
      <c r="C3" s="133"/>
      <c r="D3" s="133"/>
      <c r="E3" s="133"/>
      <c r="F3" s="133"/>
      <c r="G3" s="133"/>
      <c r="H3" s="133"/>
      <c r="I3" s="133"/>
      <c r="J3" s="133"/>
      <c r="K3" s="133"/>
      <c r="L3" s="133"/>
      <c r="M3" s="133"/>
      <c r="N3" s="134"/>
    </row>
    <row r="4" spans="2:14" x14ac:dyDescent="0.25">
      <c r="B4" s="132"/>
      <c r="C4" s="133"/>
      <c r="D4" s="133"/>
      <c r="E4" s="133"/>
      <c r="F4" s="133"/>
      <c r="G4" s="133"/>
      <c r="H4" s="133"/>
      <c r="I4" s="133"/>
      <c r="J4" s="133"/>
      <c r="K4" s="133"/>
      <c r="L4" s="133"/>
      <c r="M4" s="133"/>
      <c r="N4" s="134"/>
    </row>
    <row r="5" spans="2:14" x14ac:dyDescent="0.25">
      <c r="B5" s="132"/>
      <c r="C5" s="133"/>
      <c r="D5" s="133"/>
      <c r="E5" s="133"/>
      <c r="F5" s="133"/>
      <c r="G5" s="133"/>
      <c r="H5" s="133"/>
      <c r="I5" s="133"/>
      <c r="J5" s="133"/>
      <c r="K5" s="133"/>
      <c r="L5" s="133"/>
      <c r="M5" s="133"/>
      <c r="N5" s="134"/>
    </row>
    <row r="6" spans="2:14" x14ac:dyDescent="0.25">
      <c r="B6" s="132"/>
      <c r="C6" s="133"/>
      <c r="D6" s="133"/>
      <c r="E6" s="133"/>
      <c r="F6" s="133"/>
      <c r="G6" s="133"/>
      <c r="H6" s="133"/>
      <c r="I6" s="133"/>
      <c r="J6" s="133"/>
      <c r="K6" s="133"/>
      <c r="L6" s="133"/>
      <c r="M6" s="133"/>
      <c r="N6" s="134"/>
    </row>
    <row r="7" spans="2:14" x14ac:dyDescent="0.25">
      <c r="B7" s="132"/>
      <c r="C7" s="133"/>
      <c r="D7" s="133"/>
      <c r="E7" s="133"/>
      <c r="F7" s="133"/>
      <c r="G7" s="133"/>
      <c r="H7" s="133"/>
      <c r="I7" s="133"/>
      <c r="J7" s="133"/>
      <c r="K7" s="133"/>
      <c r="L7" s="133"/>
      <c r="M7" s="133"/>
      <c r="N7" s="134"/>
    </row>
    <row r="8" spans="2:14" x14ac:dyDescent="0.25">
      <c r="B8" s="132"/>
      <c r="C8" s="133"/>
      <c r="D8" s="133"/>
      <c r="E8" s="133"/>
      <c r="F8" s="133"/>
      <c r="G8" s="133"/>
      <c r="H8" s="133"/>
      <c r="I8" s="133"/>
      <c r="J8" s="133"/>
      <c r="K8" s="133"/>
      <c r="L8" s="133"/>
      <c r="M8" s="133"/>
      <c r="N8" s="134"/>
    </row>
    <row r="9" spans="2:14" x14ac:dyDescent="0.25">
      <c r="B9" s="132"/>
      <c r="C9" s="133"/>
      <c r="D9" s="133"/>
      <c r="E9" s="133"/>
      <c r="F9" s="133"/>
      <c r="G9" s="133"/>
      <c r="H9" s="133"/>
      <c r="I9" s="133"/>
      <c r="J9" s="133"/>
      <c r="K9" s="133"/>
      <c r="L9" s="133"/>
      <c r="M9" s="133"/>
      <c r="N9" s="134"/>
    </row>
    <row r="10" spans="2:14" x14ac:dyDescent="0.25">
      <c r="B10" s="132"/>
      <c r="C10" s="133"/>
      <c r="D10" s="133"/>
      <c r="E10" s="133"/>
      <c r="F10" s="133"/>
      <c r="G10" s="133"/>
      <c r="H10" s="133"/>
      <c r="I10" s="133"/>
      <c r="J10" s="133"/>
      <c r="K10" s="133"/>
      <c r="L10" s="133"/>
      <c r="M10" s="133"/>
      <c r="N10" s="134"/>
    </row>
    <row r="11" spans="2:14" x14ac:dyDescent="0.25">
      <c r="B11" s="132"/>
      <c r="C11" s="133"/>
      <c r="D11" s="133"/>
      <c r="E11" s="133"/>
      <c r="F11" s="133"/>
      <c r="G11" s="133"/>
      <c r="H11" s="133"/>
      <c r="I11" s="133"/>
      <c r="J11" s="133"/>
      <c r="K11" s="133"/>
      <c r="L11" s="133"/>
      <c r="M11" s="133"/>
      <c r="N11" s="134"/>
    </row>
    <row r="12" spans="2:14" x14ac:dyDescent="0.25">
      <c r="B12" s="132"/>
      <c r="C12" s="133"/>
      <c r="D12" s="133"/>
      <c r="E12" s="133"/>
      <c r="F12" s="133"/>
      <c r="G12" s="133"/>
      <c r="H12" s="133"/>
      <c r="I12" s="133"/>
      <c r="J12" s="133"/>
      <c r="K12" s="133"/>
      <c r="L12" s="133"/>
      <c r="M12" s="133"/>
      <c r="N12" s="134"/>
    </row>
    <row r="13" spans="2:14" x14ac:dyDescent="0.25">
      <c r="B13" s="132"/>
      <c r="C13" s="133"/>
      <c r="D13" s="133"/>
      <c r="E13" s="133"/>
      <c r="F13" s="133"/>
      <c r="G13" s="133"/>
      <c r="H13" s="133"/>
      <c r="I13" s="133"/>
      <c r="J13" s="133"/>
      <c r="K13" s="133"/>
      <c r="L13" s="133"/>
      <c r="M13" s="133"/>
      <c r="N13" s="134"/>
    </row>
    <row r="14" spans="2:14" x14ac:dyDescent="0.25">
      <c r="B14" s="132"/>
      <c r="C14" s="133"/>
      <c r="D14" s="133"/>
      <c r="E14" s="133"/>
      <c r="F14" s="133"/>
      <c r="G14" s="133"/>
      <c r="H14" s="133"/>
      <c r="I14" s="133"/>
      <c r="J14" s="133"/>
      <c r="K14" s="133"/>
      <c r="L14" s="133"/>
      <c r="M14" s="133"/>
      <c r="N14" s="134"/>
    </row>
    <row r="15" spans="2:14" x14ac:dyDescent="0.25">
      <c r="B15" s="132"/>
      <c r="C15" s="133"/>
      <c r="D15" s="133"/>
      <c r="E15" s="133"/>
      <c r="F15" s="133"/>
      <c r="G15" s="133"/>
      <c r="H15" s="133"/>
      <c r="I15" s="133"/>
      <c r="J15" s="133"/>
      <c r="K15" s="133"/>
      <c r="L15" s="133"/>
      <c r="M15" s="133"/>
      <c r="N15" s="134"/>
    </row>
    <row r="16" spans="2:14" x14ac:dyDescent="0.25">
      <c r="B16" s="132"/>
      <c r="C16" s="133"/>
      <c r="D16" s="133"/>
      <c r="E16" s="133"/>
      <c r="F16" s="133"/>
      <c r="G16" s="133"/>
      <c r="H16" s="133"/>
      <c r="I16" s="133"/>
      <c r="J16" s="133"/>
      <c r="K16" s="133"/>
      <c r="L16" s="133"/>
      <c r="M16" s="133"/>
      <c r="N16" s="134"/>
    </row>
    <row r="17" spans="2:14" x14ac:dyDescent="0.25">
      <c r="B17" s="132"/>
      <c r="C17" s="133"/>
      <c r="D17" s="133"/>
      <c r="E17" s="133"/>
      <c r="F17" s="133"/>
      <c r="G17" s="133"/>
      <c r="H17" s="133"/>
      <c r="I17" s="133"/>
      <c r="J17" s="133"/>
      <c r="K17" s="133"/>
      <c r="L17" s="133"/>
      <c r="M17" s="133"/>
      <c r="N17" s="134"/>
    </row>
    <row r="18" spans="2:14" x14ac:dyDescent="0.25">
      <c r="B18" s="132"/>
      <c r="C18" s="133"/>
      <c r="D18" s="133"/>
      <c r="E18" s="133"/>
      <c r="F18" s="133"/>
      <c r="G18" s="133"/>
      <c r="H18" s="133"/>
      <c r="I18" s="133"/>
      <c r="J18" s="133"/>
      <c r="K18" s="133"/>
      <c r="L18" s="133"/>
      <c r="M18" s="133"/>
      <c r="N18" s="134"/>
    </row>
    <row r="19" spans="2:14" x14ac:dyDescent="0.25">
      <c r="B19" s="132"/>
      <c r="C19" s="133"/>
      <c r="D19" s="133"/>
      <c r="E19" s="133"/>
      <c r="F19" s="133"/>
      <c r="G19" s="133"/>
      <c r="H19" s="133"/>
      <c r="I19" s="133"/>
      <c r="J19" s="133"/>
      <c r="K19" s="133"/>
      <c r="L19" s="133"/>
      <c r="M19" s="133"/>
      <c r="N19" s="134"/>
    </row>
    <row r="20" spans="2:14" x14ac:dyDescent="0.25">
      <c r="B20" s="132"/>
      <c r="C20" s="133"/>
      <c r="D20" s="133"/>
      <c r="E20" s="133"/>
      <c r="F20" s="133"/>
      <c r="G20" s="133"/>
      <c r="H20" s="133"/>
      <c r="I20" s="133"/>
      <c r="J20" s="133"/>
      <c r="K20" s="133"/>
      <c r="L20" s="133"/>
      <c r="M20" s="133"/>
      <c r="N20" s="134"/>
    </row>
    <row r="21" spans="2:14" x14ac:dyDescent="0.25">
      <c r="B21" s="132"/>
      <c r="C21" s="133"/>
      <c r="D21" s="133"/>
      <c r="E21" s="133"/>
      <c r="F21" s="133"/>
      <c r="G21" s="133"/>
      <c r="H21" s="133"/>
      <c r="I21" s="133"/>
      <c r="J21" s="133"/>
      <c r="K21" s="133"/>
      <c r="L21" s="133"/>
      <c r="M21" s="133"/>
      <c r="N21" s="134"/>
    </row>
    <row r="22" spans="2:14" x14ac:dyDescent="0.25">
      <c r="B22" s="132"/>
      <c r="C22" s="133"/>
      <c r="D22" s="133"/>
      <c r="E22" s="133"/>
      <c r="F22" s="133"/>
      <c r="G22" s="133"/>
      <c r="H22" s="133"/>
      <c r="I22" s="133"/>
      <c r="J22" s="133"/>
      <c r="K22" s="133"/>
      <c r="L22" s="133"/>
      <c r="M22" s="133"/>
      <c r="N22" s="134"/>
    </row>
    <row r="23" spans="2:14" x14ac:dyDescent="0.25">
      <c r="B23" s="132"/>
      <c r="C23" s="133"/>
      <c r="D23" s="133"/>
      <c r="E23" s="133"/>
      <c r="F23" s="133"/>
      <c r="G23" s="133"/>
      <c r="H23" s="133"/>
      <c r="I23" s="133"/>
      <c r="J23" s="133"/>
      <c r="K23" s="133"/>
      <c r="L23" s="133"/>
      <c r="M23" s="133"/>
      <c r="N23" s="134"/>
    </row>
    <row r="24" spans="2:14" x14ac:dyDescent="0.25">
      <c r="B24" s="132"/>
      <c r="C24" s="133"/>
      <c r="D24" s="133"/>
      <c r="E24" s="133"/>
      <c r="F24" s="133"/>
      <c r="G24" s="133"/>
      <c r="H24" s="133"/>
      <c r="I24" s="133"/>
      <c r="J24" s="133"/>
      <c r="K24" s="133"/>
      <c r="L24" s="133"/>
      <c r="M24" s="133"/>
      <c r="N24" s="134"/>
    </row>
    <row r="25" spans="2:14" x14ac:dyDescent="0.25">
      <c r="B25" s="132"/>
      <c r="C25" s="133"/>
      <c r="D25" s="133"/>
      <c r="E25" s="133"/>
      <c r="F25" s="133"/>
      <c r="G25" s="133"/>
      <c r="H25" s="133"/>
      <c r="I25" s="133"/>
      <c r="J25" s="133"/>
      <c r="K25" s="133"/>
      <c r="L25" s="133"/>
      <c r="M25" s="133"/>
      <c r="N25" s="134"/>
    </row>
    <row r="26" spans="2:14" x14ac:dyDescent="0.25">
      <c r="B26" s="132"/>
      <c r="C26" s="133"/>
      <c r="D26" s="133"/>
      <c r="E26" s="133"/>
      <c r="F26" s="133"/>
      <c r="G26" s="133"/>
      <c r="H26" s="133"/>
      <c r="I26" s="133"/>
      <c r="J26" s="133"/>
      <c r="K26" s="133"/>
      <c r="L26" s="133"/>
      <c r="M26" s="133"/>
      <c r="N26" s="134"/>
    </row>
    <row r="27" spans="2:14" x14ac:dyDescent="0.25">
      <c r="B27" s="132"/>
      <c r="C27" s="133"/>
      <c r="D27" s="133"/>
      <c r="E27" s="133"/>
      <c r="F27" s="133"/>
      <c r="G27" s="133"/>
      <c r="H27" s="133"/>
      <c r="I27" s="133"/>
      <c r="J27" s="133"/>
      <c r="K27" s="133"/>
      <c r="L27" s="133"/>
      <c r="M27" s="133"/>
      <c r="N27" s="134"/>
    </row>
    <row r="28" spans="2:14" x14ac:dyDescent="0.25">
      <c r="B28" s="132"/>
      <c r="C28" s="133"/>
      <c r="D28" s="133"/>
      <c r="E28" s="133"/>
      <c r="F28" s="133"/>
      <c r="G28" s="133"/>
      <c r="H28" s="133"/>
      <c r="I28" s="133"/>
      <c r="J28" s="133"/>
      <c r="K28" s="133"/>
      <c r="L28" s="133"/>
      <c r="M28" s="133"/>
      <c r="N28" s="134"/>
    </row>
    <row r="29" spans="2:14" x14ac:dyDescent="0.25">
      <c r="B29" s="132"/>
      <c r="C29" s="133"/>
      <c r="D29" s="133"/>
      <c r="E29" s="133"/>
      <c r="F29" s="133"/>
      <c r="G29" s="133"/>
      <c r="H29" s="133"/>
      <c r="I29" s="133"/>
      <c r="J29" s="133"/>
      <c r="K29" s="133"/>
      <c r="L29" s="133"/>
      <c r="M29" s="133"/>
      <c r="N29" s="134"/>
    </row>
    <row r="30" spans="2:14" x14ac:dyDescent="0.25">
      <c r="B30" s="132"/>
      <c r="C30" s="133"/>
      <c r="D30" s="133"/>
      <c r="E30" s="133"/>
      <c r="F30" s="133"/>
      <c r="G30" s="133"/>
      <c r="H30" s="133"/>
      <c r="I30" s="133"/>
      <c r="J30" s="133"/>
      <c r="K30" s="133"/>
      <c r="L30" s="133"/>
      <c r="M30" s="133"/>
      <c r="N30" s="134"/>
    </row>
    <row r="31" spans="2:14" x14ac:dyDescent="0.25">
      <c r="B31" s="132"/>
      <c r="C31" s="133"/>
      <c r="D31" s="133"/>
      <c r="E31" s="133"/>
      <c r="F31" s="133"/>
      <c r="G31" s="133"/>
      <c r="H31" s="133"/>
      <c r="I31" s="133"/>
      <c r="J31" s="133"/>
      <c r="K31" s="133"/>
      <c r="L31" s="133"/>
      <c r="M31" s="133"/>
      <c r="N31" s="134"/>
    </row>
    <row r="32" spans="2:14" x14ac:dyDescent="0.25">
      <c r="B32" s="132"/>
      <c r="C32" s="133"/>
      <c r="D32" s="133"/>
      <c r="E32" s="133"/>
      <c r="F32" s="133"/>
      <c r="G32" s="133"/>
      <c r="H32" s="133"/>
      <c r="I32" s="133"/>
      <c r="J32" s="133"/>
      <c r="K32" s="133"/>
      <c r="L32" s="133"/>
      <c r="M32" s="133"/>
      <c r="N32" s="134"/>
    </row>
    <row r="33" spans="2:14" ht="15.75" thickBot="1" x14ac:dyDescent="0.3">
      <c r="B33" s="135"/>
      <c r="C33" s="136"/>
      <c r="D33" s="136"/>
      <c r="E33" s="136"/>
      <c r="F33" s="136"/>
      <c r="G33" s="136"/>
      <c r="H33" s="136"/>
      <c r="I33" s="136"/>
      <c r="J33" s="136"/>
      <c r="K33" s="136"/>
      <c r="L33" s="136"/>
      <c r="M33" s="136"/>
      <c r="N33" s="137"/>
    </row>
  </sheetData>
  <sheetProtection password="93BB" sheet="1" objects="1" scenarios="1"/>
  <mergeCells count="1">
    <mergeCell ref="B2:N33"/>
  </mergeCells>
  <pageMargins left="0.7" right="0.7" top="0.75" bottom="0.75" header="0.3" footer="0.3"/>
  <pageSetup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D38"/>
  <sheetViews>
    <sheetView zoomScaleNormal="100" workbookViewId="0"/>
  </sheetViews>
  <sheetFormatPr defaultRowHeight="12.75" x14ac:dyDescent="0.2"/>
  <cols>
    <col min="1" max="1" width="5.42578125" style="66" customWidth="1"/>
    <col min="2" max="2" width="18.7109375" style="66" customWidth="1"/>
    <col min="3" max="3" width="6" style="66" customWidth="1"/>
    <col min="4" max="4" width="52.7109375" style="90" customWidth="1"/>
    <col min="5" max="16384" width="9.140625" style="66"/>
  </cols>
  <sheetData>
    <row r="2" spans="1:4" x14ac:dyDescent="0.2">
      <c r="A2" s="154" t="s">
        <v>353</v>
      </c>
      <c r="B2" s="154"/>
      <c r="C2" s="154"/>
      <c r="D2" s="154"/>
    </row>
    <row r="4" spans="1:4" x14ac:dyDescent="0.2">
      <c r="A4" s="158" t="s">
        <v>206</v>
      </c>
      <c r="B4" s="159"/>
      <c r="C4" s="159"/>
      <c r="D4" s="160"/>
    </row>
    <row r="5" spans="1:4" x14ac:dyDescent="0.2">
      <c r="A5" s="155"/>
      <c r="B5" s="156"/>
      <c r="C5" s="156"/>
      <c r="D5" s="157"/>
    </row>
    <row r="6" spans="1:4" x14ac:dyDescent="0.2">
      <c r="A6" s="148" t="s">
        <v>210</v>
      </c>
      <c r="B6" s="149"/>
      <c r="C6" s="149"/>
      <c r="D6" s="150"/>
    </row>
    <row r="7" spans="1:4" x14ac:dyDescent="0.2">
      <c r="A7" s="91"/>
      <c r="B7" s="91"/>
      <c r="C7" s="102" t="s">
        <v>177</v>
      </c>
      <c r="D7" s="92"/>
    </row>
    <row r="8" spans="1:4" ht="395.25" x14ac:dyDescent="0.2">
      <c r="A8" s="151" t="s">
        <v>207</v>
      </c>
      <c r="B8" s="93" t="s">
        <v>178</v>
      </c>
      <c r="C8" s="101"/>
      <c r="D8" s="94" t="s">
        <v>211</v>
      </c>
    </row>
    <row r="9" spans="1:4" ht="344.25" x14ac:dyDescent="0.2">
      <c r="A9" s="152"/>
      <c r="B9" s="93" t="s">
        <v>179</v>
      </c>
      <c r="C9" s="101"/>
      <c r="D9" s="94" t="s">
        <v>317</v>
      </c>
    </row>
    <row r="10" spans="1:4" ht="114.75" x14ac:dyDescent="0.2">
      <c r="A10" s="153"/>
      <c r="B10" s="93" t="s">
        <v>180</v>
      </c>
      <c r="C10" s="101"/>
      <c r="D10" s="94" t="s">
        <v>318</v>
      </c>
    </row>
    <row r="11" spans="1:4" ht="409.5" x14ac:dyDescent="0.2">
      <c r="A11" s="151" t="s">
        <v>208</v>
      </c>
      <c r="B11" s="93" t="s">
        <v>178</v>
      </c>
      <c r="C11" s="101"/>
      <c r="D11" s="94" t="s">
        <v>320</v>
      </c>
    </row>
    <row r="12" spans="1:4" ht="178.5" x14ac:dyDescent="0.2">
      <c r="A12" s="152"/>
      <c r="B12" s="93" t="s">
        <v>179</v>
      </c>
      <c r="C12" s="101"/>
      <c r="D12" s="94" t="s">
        <v>268</v>
      </c>
    </row>
    <row r="13" spans="1:4" ht="245.25" customHeight="1" x14ac:dyDescent="0.2">
      <c r="A13" s="153"/>
      <c r="B13" s="93" t="s">
        <v>180</v>
      </c>
      <c r="C13" s="101"/>
      <c r="D13" s="94" t="s">
        <v>319</v>
      </c>
    </row>
    <row r="14" spans="1:4" ht="89.25" x14ac:dyDescent="0.2">
      <c r="A14" s="151" t="s">
        <v>209</v>
      </c>
      <c r="B14" s="93" t="s">
        <v>178</v>
      </c>
      <c r="C14" s="101"/>
      <c r="D14" s="94" t="s">
        <v>321</v>
      </c>
    </row>
    <row r="15" spans="1:4" ht="204" x14ac:dyDescent="0.2">
      <c r="A15" s="152"/>
      <c r="B15" s="93" t="s">
        <v>179</v>
      </c>
      <c r="C15" s="101"/>
      <c r="D15" s="94" t="s">
        <v>323</v>
      </c>
    </row>
    <row r="16" spans="1:4" ht="114.75" x14ac:dyDescent="0.2">
      <c r="A16" s="153"/>
      <c r="B16" s="93" t="s">
        <v>180</v>
      </c>
      <c r="C16" s="101"/>
      <c r="D16" s="94" t="s">
        <v>322</v>
      </c>
    </row>
    <row r="17" spans="1:4" ht="96" customHeight="1" x14ac:dyDescent="0.2">
      <c r="A17" s="151" t="s">
        <v>212</v>
      </c>
      <c r="B17" s="93" t="s">
        <v>178</v>
      </c>
      <c r="C17" s="101"/>
      <c r="D17" s="94" t="s">
        <v>269</v>
      </c>
    </row>
    <row r="18" spans="1:4" ht="216.75" x14ac:dyDescent="0.2">
      <c r="A18" s="152"/>
      <c r="B18" s="93" t="s">
        <v>179</v>
      </c>
      <c r="C18" s="101"/>
      <c r="D18" s="94" t="s">
        <v>325</v>
      </c>
    </row>
    <row r="19" spans="1:4" ht="89.25" x14ac:dyDescent="0.2">
      <c r="A19" s="153"/>
      <c r="B19" s="93" t="s">
        <v>180</v>
      </c>
      <c r="C19" s="101"/>
      <c r="D19" s="94" t="s">
        <v>324</v>
      </c>
    </row>
    <row r="20" spans="1:4" x14ac:dyDescent="0.2">
      <c r="A20" s="148" t="s">
        <v>213</v>
      </c>
      <c r="B20" s="149"/>
      <c r="C20" s="149"/>
      <c r="D20" s="150"/>
    </row>
    <row r="21" spans="1:4" x14ac:dyDescent="0.2">
      <c r="A21" s="91"/>
      <c r="B21" s="91"/>
      <c r="C21" s="102" t="s">
        <v>177</v>
      </c>
      <c r="D21" s="92"/>
    </row>
    <row r="22" spans="1:4" ht="165.75" x14ac:dyDescent="0.2">
      <c r="A22" s="151" t="s">
        <v>214</v>
      </c>
      <c r="B22" s="93" t="s">
        <v>178</v>
      </c>
      <c r="C22" s="101"/>
      <c r="D22" s="94" t="s">
        <v>270</v>
      </c>
    </row>
    <row r="23" spans="1:4" ht="127.5" x14ac:dyDescent="0.2">
      <c r="A23" s="152"/>
      <c r="B23" s="93" t="s">
        <v>179</v>
      </c>
      <c r="C23" s="101"/>
      <c r="D23" s="94" t="s">
        <v>271</v>
      </c>
    </row>
    <row r="24" spans="1:4" ht="165.75" x14ac:dyDescent="0.2">
      <c r="A24" s="153"/>
      <c r="B24" s="93" t="s">
        <v>180</v>
      </c>
      <c r="C24" s="101"/>
      <c r="D24" s="94" t="s">
        <v>272</v>
      </c>
    </row>
    <row r="25" spans="1:4" ht="242.25" x14ac:dyDescent="0.2">
      <c r="A25" s="151" t="s">
        <v>218</v>
      </c>
      <c r="B25" s="93" t="s">
        <v>178</v>
      </c>
      <c r="C25" s="101"/>
      <c r="D25" s="94" t="s">
        <v>273</v>
      </c>
    </row>
    <row r="26" spans="1:4" ht="255" x14ac:dyDescent="0.2">
      <c r="A26" s="152"/>
      <c r="B26" s="93" t="s">
        <v>179</v>
      </c>
      <c r="C26" s="101"/>
      <c r="D26" s="94" t="s">
        <v>348</v>
      </c>
    </row>
    <row r="27" spans="1:4" ht="191.25" x14ac:dyDescent="0.2">
      <c r="A27" s="153"/>
      <c r="B27" s="93" t="s">
        <v>180</v>
      </c>
      <c r="C27" s="101"/>
      <c r="D27" s="94" t="s">
        <v>347</v>
      </c>
    </row>
    <row r="28" spans="1:4" ht="127.5" x14ac:dyDescent="0.2">
      <c r="A28" s="151" t="s">
        <v>215</v>
      </c>
      <c r="B28" s="93" t="s">
        <v>178</v>
      </c>
      <c r="C28" s="101"/>
      <c r="D28" s="94" t="s">
        <v>274</v>
      </c>
    </row>
    <row r="29" spans="1:4" ht="89.25" x14ac:dyDescent="0.2">
      <c r="A29" s="152"/>
      <c r="B29" s="93" t="s">
        <v>179</v>
      </c>
      <c r="C29" s="101"/>
      <c r="D29" s="94" t="s">
        <v>217</v>
      </c>
    </row>
    <row r="30" spans="1:4" ht="140.25" x14ac:dyDescent="0.2">
      <c r="A30" s="153"/>
      <c r="B30" s="93" t="s">
        <v>180</v>
      </c>
      <c r="C30" s="101"/>
      <c r="D30" s="94" t="s">
        <v>275</v>
      </c>
    </row>
    <row r="31" spans="1:4" x14ac:dyDescent="0.2">
      <c r="A31" s="148" t="s">
        <v>219</v>
      </c>
      <c r="B31" s="149"/>
      <c r="C31" s="149"/>
      <c r="D31" s="150"/>
    </row>
    <row r="32" spans="1:4" x14ac:dyDescent="0.2">
      <c r="A32" s="91"/>
      <c r="B32" s="91"/>
      <c r="C32" s="102" t="s">
        <v>177</v>
      </c>
      <c r="D32" s="92"/>
    </row>
    <row r="33" spans="1:4" ht="102" x14ac:dyDescent="0.2">
      <c r="A33" s="151" t="s">
        <v>216</v>
      </c>
      <c r="B33" s="93" t="s">
        <v>178</v>
      </c>
      <c r="C33" s="101"/>
      <c r="D33" s="94" t="s">
        <v>276</v>
      </c>
    </row>
    <row r="34" spans="1:4" ht="165.75" x14ac:dyDescent="0.2">
      <c r="A34" s="152"/>
      <c r="B34" s="93" t="s">
        <v>179</v>
      </c>
      <c r="C34" s="101"/>
      <c r="D34" s="94" t="s">
        <v>326</v>
      </c>
    </row>
    <row r="35" spans="1:4" ht="140.25" x14ac:dyDescent="0.2">
      <c r="A35" s="153"/>
      <c r="B35" s="93" t="s">
        <v>180</v>
      </c>
      <c r="C35" s="101"/>
      <c r="D35" s="94" t="s">
        <v>327</v>
      </c>
    </row>
    <row r="36" spans="1:4" ht="38.25" x14ac:dyDescent="0.2">
      <c r="A36" s="151" t="s">
        <v>346</v>
      </c>
      <c r="B36" s="93" t="s">
        <v>178</v>
      </c>
      <c r="C36" s="101"/>
      <c r="D36" s="94" t="s">
        <v>220</v>
      </c>
    </row>
    <row r="37" spans="1:4" ht="76.5" x14ac:dyDescent="0.2">
      <c r="A37" s="152"/>
      <c r="B37" s="93" t="s">
        <v>179</v>
      </c>
      <c r="C37" s="101"/>
      <c r="D37" s="94" t="s">
        <v>221</v>
      </c>
    </row>
    <row r="38" spans="1:4" ht="191.25" x14ac:dyDescent="0.2">
      <c r="A38" s="153"/>
      <c r="B38" s="93" t="s">
        <v>180</v>
      </c>
      <c r="C38" s="101"/>
      <c r="D38" s="94" t="s">
        <v>277</v>
      </c>
    </row>
  </sheetData>
  <sheetProtection password="93BB" sheet="1" objects="1" scenarios="1"/>
  <mergeCells count="15">
    <mergeCell ref="A33:A35"/>
    <mergeCell ref="A36:A38"/>
    <mergeCell ref="A17:A19"/>
    <mergeCell ref="A22:A24"/>
    <mergeCell ref="A20:D20"/>
    <mergeCell ref="A25:A27"/>
    <mergeCell ref="A28:A30"/>
    <mergeCell ref="A31:D31"/>
    <mergeCell ref="A14:A16"/>
    <mergeCell ref="A2:D2"/>
    <mergeCell ref="A4:D4"/>
    <mergeCell ref="A5:D5"/>
    <mergeCell ref="A6:D6"/>
    <mergeCell ref="A8:A10"/>
    <mergeCell ref="A11:A1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21"/>
  <sheetViews>
    <sheetView workbookViewId="0"/>
  </sheetViews>
  <sheetFormatPr defaultRowHeight="15" x14ac:dyDescent="0.25"/>
  <cols>
    <col min="1" max="1" width="5.42578125" customWidth="1"/>
    <col min="2" max="2" width="18.7109375" customWidth="1"/>
    <col min="3" max="3" width="6" customWidth="1"/>
    <col min="4" max="4" width="52.7109375" style="3" customWidth="1"/>
  </cols>
  <sheetData>
    <row r="1" spans="1:4" x14ac:dyDescent="0.25">
      <c r="A1" s="66"/>
      <c r="B1" s="66"/>
      <c r="C1" s="66"/>
      <c r="D1" s="90"/>
    </row>
    <row r="2" spans="1:4" x14ac:dyDescent="0.25">
      <c r="A2" s="154" t="s">
        <v>353</v>
      </c>
      <c r="B2" s="154"/>
      <c r="C2" s="154"/>
      <c r="D2" s="154"/>
    </row>
    <row r="3" spans="1:4" x14ac:dyDescent="0.25">
      <c r="A3" s="66"/>
      <c r="B3" s="66"/>
      <c r="C3" s="66"/>
      <c r="D3" s="90"/>
    </row>
    <row r="4" spans="1:4" x14ac:dyDescent="0.25">
      <c r="A4" s="158" t="s">
        <v>222</v>
      </c>
      <c r="B4" s="159"/>
      <c r="C4" s="159"/>
      <c r="D4" s="160"/>
    </row>
    <row r="5" spans="1:4" x14ac:dyDescent="0.25">
      <c r="A5" s="155"/>
      <c r="B5" s="156"/>
      <c r="C5" s="156"/>
      <c r="D5" s="157"/>
    </row>
    <row r="6" spans="1:4" x14ac:dyDescent="0.25">
      <c r="A6" s="148" t="s">
        <v>223</v>
      </c>
      <c r="B6" s="149"/>
      <c r="C6" s="149"/>
      <c r="D6" s="150"/>
    </row>
    <row r="7" spans="1:4" x14ac:dyDescent="0.25">
      <c r="A7" s="91"/>
      <c r="B7" s="91"/>
      <c r="C7" s="102" t="s">
        <v>177</v>
      </c>
      <c r="D7" s="92"/>
    </row>
    <row r="8" spans="1:4" ht="114.75" x14ac:dyDescent="0.25">
      <c r="A8" s="151" t="s">
        <v>224</v>
      </c>
      <c r="B8" s="93" t="s">
        <v>178</v>
      </c>
      <c r="C8" s="101"/>
      <c r="D8" s="94" t="s">
        <v>278</v>
      </c>
    </row>
    <row r="9" spans="1:4" ht="186" customHeight="1" x14ac:dyDescent="0.25">
      <c r="A9" s="152"/>
      <c r="B9" s="93" t="s">
        <v>179</v>
      </c>
      <c r="C9" s="101"/>
      <c r="D9" s="94" t="s">
        <v>279</v>
      </c>
    </row>
    <row r="10" spans="1:4" ht="114.75" x14ac:dyDescent="0.25">
      <c r="A10" s="153"/>
      <c r="B10" s="93" t="s">
        <v>180</v>
      </c>
      <c r="C10" s="101"/>
      <c r="D10" s="94" t="s">
        <v>225</v>
      </c>
    </row>
    <row r="11" spans="1:4" x14ac:dyDescent="0.25">
      <c r="A11" s="148" t="s">
        <v>226</v>
      </c>
      <c r="B11" s="149"/>
      <c r="C11" s="149"/>
      <c r="D11" s="150"/>
    </row>
    <row r="12" spans="1:4" x14ac:dyDescent="0.25">
      <c r="A12" s="91"/>
      <c r="B12" s="91"/>
      <c r="C12" s="102" t="s">
        <v>177</v>
      </c>
      <c r="D12" s="92"/>
    </row>
    <row r="13" spans="1:4" ht="127.5" x14ac:dyDescent="0.25">
      <c r="A13" s="151" t="s">
        <v>227</v>
      </c>
      <c r="B13" s="93" t="s">
        <v>178</v>
      </c>
      <c r="C13" s="101"/>
      <c r="D13" s="94" t="s">
        <v>345</v>
      </c>
    </row>
    <row r="14" spans="1:4" ht="140.25" x14ac:dyDescent="0.25">
      <c r="A14" s="152"/>
      <c r="B14" s="93" t="s">
        <v>179</v>
      </c>
      <c r="C14" s="101"/>
      <c r="D14" s="94" t="s">
        <v>230</v>
      </c>
    </row>
    <row r="15" spans="1:4" ht="51" x14ac:dyDescent="0.25">
      <c r="A15" s="153"/>
      <c r="B15" s="93" t="s">
        <v>180</v>
      </c>
      <c r="C15" s="101"/>
      <c r="D15" s="94" t="s">
        <v>280</v>
      </c>
    </row>
    <row r="16" spans="1:4" ht="267.75" x14ac:dyDescent="0.25">
      <c r="A16" s="151" t="s">
        <v>228</v>
      </c>
      <c r="B16" s="93" t="s">
        <v>178</v>
      </c>
      <c r="C16" s="101"/>
      <c r="D16" s="94" t="s">
        <v>329</v>
      </c>
    </row>
    <row r="17" spans="1:4" ht="25.5" x14ac:dyDescent="0.25">
      <c r="A17" s="152"/>
      <c r="B17" s="93" t="s">
        <v>179</v>
      </c>
      <c r="C17" s="101"/>
      <c r="D17" s="94" t="s">
        <v>328</v>
      </c>
    </row>
    <row r="18" spans="1:4" ht="38.25" x14ac:dyDescent="0.25">
      <c r="A18" s="153"/>
      <c r="B18" s="93" t="s">
        <v>180</v>
      </c>
      <c r="C18" s="101"/>
      <c r="D18" s="94" t="s">
        <v>231</v>
      </c>
    </row>
    <row r="19" spans="1:4" ht="102" x14ac:dyDescent="0.25">
      <c r="A19" s="151" t="s">
        <v>229</v>
      </c>
      <c r="B19" s="93" t="s">
        <v>178</v>
      </c>
      <c r="C19" s="101"/>
      <c r="D19" s="94" t="s">
        <v>232</v>
      </c>
    </row>
    <row r="20" spans="1:4" ht="191.25" x14ac:dyDescent="0.25">
      <c r="A20" s="152"/>
      <c r="B20" s="93" t="s">
        <v>179</v>
      </c>
      <c r="C20" s="101"/>
      <c r="D20" s="94" t="s">
        <v>331</v>
      </c>
    </row>
    <row r="21" spans="1:4" ht="59.25" customHeight="1" x14ac:dyDescent="0.25">
      <c r="A21" s="153"/>
      <c r="B21" s="93" t="s">
        <v>180</v>
      </c>
      <c r="C21" s="101"/>
      <c r="D21" s="94" t="s">
        <v>330</v>
      </c>
    </row>
  </sheetData>
  <sheetProtection password="93BB" sheet="1" objects="1" scenarios="1"/>
  <mergeCells count="9">
    <mergeCell ref="A11:D11"/>
    <mergeCell ref="A13:A15"/>
    <mergeCell ref="A16:A18"/>
    <mergeCell ref="A19:A21"/>
    <mergeCell ref="A2:D2"/>
    <mergeCell ref="A4:D4"/>
    <mergeCell ref="A5:D5"/>
    <mergeCell ref="A6:D6"/>
    <mergeCell ref="A8:A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26"/>
  <sheetViews>
    <sheetView workbookViewId="0"/>
  </sheetViews>
  <sheetFormatPr defaultRowHeight="15" x14ac:dyDescent="0.25"/>
  <cols>
    <col min="1" max="1" width="5.42578125" customWidth="1"/>
    <col min="2" max="2" width="18.7109375" customWidth="1"/>
    <col min="3" max="3" width="6" customWidth="1"/>
    <col min="4" max="4" width="52.7109375" style="3" customWidth="1"/>
  </cols>
  <sheetData>
    <row r="1" spans="1:4" x14ac:dyDescent="0.25">
      <c r="A1" s="66"/>
      <c r="B1" s="66"/>
      <c r="C1" s="66"/>
      <c r="D1" s="90"/>
    </row>
    <row r="2" spans="1:4" x14ac:dyDescent="0.25">
      <c r="A2" s="164" t="s">
        <v>353</v>
      </c>
      <c r="B2" s="164"/>
      <c r="C2" s="164"/>
      <c r="D2" s="164"/>
    </row>
    <row r="3" spans="1:4" x14ac:dyDescent="0.25">
      <c r="A3" s="66"/>
      <c r="B3" s="66"/>
      <c r="C3" s="66"/>
      <c r="D3" s="90"/>
    </row>
    <row r="4" spans="1:4" ht="42.75" customHeight="1" x14ac:dyDescent="0.25">
      <c r="A4" s="158" t="s">
        <v>233</v>
      </c>
      <c r="B4" s="159"/>
      <c r="C4" s="159"/>
      <c r="D4" s="160"/>
    </row>
    <row r="5" spans="1:4" x14ac:dyDescent="0.25">
      <c r="A5" s="155"/>
      <c r="B5" s="156"/>
      <c r="C5" s="156"/>
      <c r="D5" s="157"/>
    </row>
    <row r="6" spans="1:4" x14ac:dyDescent="0.25">
      <c r="A6" s="148" t="s">
        <v>285</v>
      </c>
      <c r="B6" s="149"/>
      <c r="C6" s="149"/>
      <c r="D6" s="150"/>
    </row>
    <row r="7" spans="1:4" x14ac:dyDescent="0.25">
      <c r="A7" s="91"/>
      <c r="B7" s="91"/>
      <c r="C7" s="102" t="s">
        <v>177</v>
      </c>
      <c r="D7" s="92"/>
    </row>
    <row r="8" spans="1:4" ht="211.5" customHeight="1" x14ac:dyDescent="0.25">
      <c r="A8" s="151" t="s">
        <v>234</v>
      </c>
      <c r="B8" s="93" t="s">
        <v>178</v>
      </c>
      <c r="C8" s="101"/>
      <c r="D8" s="94" t="s">
        <v>332</v>
      </c>
    </row>
    <row r="9" spans="1:4" ht="255" x14ac:dyDescent="0.25">
      <c r="A9" s="152"/>
      <c r="B9" s="93" t="s">
        <v>179</v>
      </c>
      <c r="C9" s="101"/>
      <c r="D9" s="94" t="s">
        <v>281</v>
      </c>
    </row>
    <row r="10" spans="1:4" ht="178.5" x14ac:dyDescent="0.25">
      <c r="A10" s="153"/>
      <c r="B10" s="93" t="s">
        <v>180</v>
      </c>
      <c r="C10" s="101"/>
      <c r="D10" s="94" t="s">
        <v>333</v>
      </c>
    </row>
    <row r="11" spans="1:4" ht="95.25" customHeight="1" x14ac:dyDescent="0.25">
      <c r="A11" s="151" t="s">
        <v>235</v>
      </c>
      <c r="B11" s="93" t="s">
        <v>178</v>
      </c>
      <c r="C11" s="100"/>
      <c r="D11" s="94" t="s">
        <v>334</v>
      </c>
    </row>
    <row r="12" spans="1:4" ht="153" x14ac:dyDescent="0.25">
      <c r="A12" s="152"/>
      <c r="B12" s="93" t="s">
        <v>179</v>
      </c>
      <c r="C12" s="100"/>
      <c r="D12" s="94" t="s">
        <v>335</v>
      </c>
    </row>
    <row r="13" spans="1:4" ht="229.5" x14ac:dyDescent="0.25">
      <c r="A13" s="153"/>
      <c r="B13" s="93" t="s">
        <v>180</v>
      </c>
      <c r="C13" s="100"/>
      <c r="D13" s="94" t="s">
        <v>282</v>
      </c>
    </row>
    <row r="14" spans="1:4" x14ac:dyDescent="0.25">
      <c r="A14" s="148" t="s">
        <v>239</v>
      </c>
      <c r="B14" s="149"/>
      <c r="C14" s="149"/>
      <c r="D14" s="150"/>
    </row>
    <row r="15" spans="1:4" x14ac:dyDescent="0.25">
      <c r="A15" s="91"/>
      <c r="B15" s="91"/>
      <c r="C15" s="102" t="s">
        <v>177</v>
      </c>
      <c r="D15" s="92"/>
    </row>
    <row r="16" spans="1:4" ht="89.25" x14ac:dyDescent="0.25">
      <c r="A16" s="151" t="s">
        <v>236</v>
      </c>
      <c r="B16" s="93" t="s">
        <v>178</v>
      </c>
      <c r="C16" s="101"/>
      <c r="D16" s="94" t="s">
        <v>336</v>
      </c>
    </row>
    <row r="17" spans="1:4" ht="102" x14ac:dyDescent="0.25">
      <c r="A17" s="152"/>
      <c r="B17" s="93" t="s">
        <v>179</v>
      </c>
      <c r="C17" s="101"/>
      <c r="D17" s="94" t="s">
        <v>344</v>
      </c>
    </row>
    <row r="18" spans="1:4" ht="159.75" customHeight="1" x14ac:dyDescent="0.25">
      <c r="A18" s="153"/>
      <c r="B18" s="93" t="s">
        <v>180</v>
      </c>
      <c r="C18" s="101"/>
      <c r="D18" s="94" t="s">
        <v>337</v>
      </c>
    </row>
    <row r="19" spans="1:4" ht="119.25" customHeight="1" x14ac:dyDescent="0.25">
      <c r="A19" s="151" t="s">
        <v>240</v>
      </c>
      <c r="B19" s="93" t="s">
        <v>178</v>
      </c>
      <c r="C19" s="101"/>
      <c r="D19" s="94" t="s">
        <v>343</v>
      </c>
    </row>
    <row r="20" spans="1:4" ht="211.5" customHeight="1" x14ac:dyDescent="0.25">
      <c r="A20" s="152"/>
      <c r="B20" s="93" t="s">
        <v>179</v>
      </c>
      <c r="C20" s="101"/>
      <c r="D20" s="94" t="s">
        <v>339</v>
      </c>
    </row>
    <row r="21" spans="1:4" ht="151.5" customHeight="1" x14ac:dyDescent="0.25">
      <c r="A21" s="153"/>
      <c r="B21" s="93" t="s">
        <v>180</v>
      </c>
      <c r="C21" s="101"/>
      <c r="D21" s="94" t="s">
        <v>338</v>
      </c>
    </row>
    <row r="22" spans="1:4" x14ac:dyDescent="0.25">
      <c r="A22" s="148" t="s">
        <v>237</v>
      </c>
      <c r="B22" s="149"/>
      <c r="C22" s="149"/>
      <c r="D22" s="150"/>
    </row>
    <row r="23" spans="1:4" x14ac:dyDescent="0.25">
      <c r="A23" s="91"/>
      <c r="B23" s="91"/>
      <c r="C23" s="102" t="s">
        <v>177</v>
      </c>
      <c r="D23" s="92"/>
    </row>
    <row r="24" spans="1:4" ht="144" customHeight="1" x14ac:dyDescent="0.25">
      <c r="A24" s="151" t="s">
        <v>238</v>
      </c>
      <c r="B24" s="93" t="s">
        <v>178</v>
      </c>
      <c r="C24" s="101"/>
      <c r="D24" s="94" t="s">
        <v>342</v>
      </c>
    </row>
    <row r="25" spans="1:4" ht="63.75" x14ac:dyDescent="0.25">
      <c r="A25" s="152"/>
      <c r="B25" s="93" t="s">
        <v>179</v>
      </c>
      <c r="C25" s="101"/>
      <c r="D25" s="94" t="s">
        <v>340</v>
      </c>
    </row>
    <row r="26" spans="1:4" ht="51" x14ac:dyDescent="0.25">
      <c r="A26" s="153"/>
      <c r="B26" s="93" t="s">
        <v>180</v>
      </c>
      <c r="C26" s="101"/>
      <c r="D26" s="94" t="s">
        <v>341</v>
      </c>
    </row>
  </sheetData>
  <sheetProtection password="93BB" sheet="1" objects="1" scenarios="1"/>
  <mergeCells count="11">
    <mergeCell ref="A2:D2"/>
    <mergeCell ref="A4:D4"/>
    <mergeCell ref="A5:D5"/>
    <mergeCell ref="A6:D6"/>
    <mergeCell ref="A11:A13"/>
    <mergeCell ref="A8:A10"/>
    <mergeCell ref="A16:A18"/>
    <mergeCell ref="A19:A21"/>
    <mergeCell ref="A22:D22"/>
    <mergeCell ref="A24:A26"/>
    <mergeCell ref="A14:D1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4"/>
  <sheetViews>
    <sheetView workbookViewId="0">
      <selection activeCell="A2" sqref="A2"/>
    </sheetView>
  </sheetViews>
  <sheetFormatPr defaultRowHeight="15" x14ac:dyDescent="0.25"/>
  <cols>
    <col min="1" max="1" width="53" customWidth="1"/>
    <col min="5" max="5" width="14.42578125" customWidth="1"/>
  </cols>
  <sheetData>
    <row r="1" spans="1:12" x14ac:dyDescent="0.25">
      <c r="A1" t="s">
        <v>352</v>
      </c>
    </row>
    <row r="2" spans="1:12" x14ac:dyDescent="0.25">
      <c r="A2" s="103" t="s">
        <v>15</v>
      </c>
      <c r="B2" s="103">
        <v>3</v>
      </c>
      <c r="C2" s="103"/>
      <c r="D2" s="103"/>
      <c r="E2" s="103">
        <v>1.5</v>
      </c>
      <c r="F2" s="103" t="s">
        <v>170</v>
      </c>
      <c r="G2" s="103"/>
      <c r="H2" s="103"/>
      <c r="I2" s="103"/>
      <c r="J2" s="103"/>
      <c r="K2" s="103"/>
      <c r="L2" s="103"/>
    </row>
    <row r="3" spans="1:12" x14ac:dyDescent="0.25">
      <c r="A3" s="103" t="s">
        <v>14</v>
      </c>
      <c r="B3" s="103"/>
      <c r="C3" s="103"/>
      <c r="D3" s="103"/>
      <c r="E3" s="103">
        <v>2.5</v>
      </c>
      <c r="F3" s="103" t="s">
        <v>171</v>
      </c>
      <c r="G3" s="103"/>
      <c r="H3" s="103"/>
      <c r="I3" s="103"/>
      <c r="J3" s="103"/>
      <c r="K3" s="103"/>
      <c r="L3" s="103"/>
    </row>
    <row r="4" spans="1:12" x14ac:dyDescent="0.25">
      <c r="A4" s="103" t="s">
        <v>13</v>
      </c>
      <c r="B4" s="103"/>
      <c r="C4" s="103"/>
      <c r="D4" s="103"/>
      <c r="E4" s="103">
        <v>3.5</v>
      </c>
      <c r="F4" s="103" t="s">
        <v>172</v>
      </c>
      <c r="G4" s="103"/>
      <c r="H4" s="103"/>
      <c r="I4" s="103"/>
      <c r="J4" s="103"/>
      <c r="K4" s="103"/>
      <c r="L4" s="103"/>
    </row>
    <row r="5" spans="1:12" x14ac:dyDescent="0.25">
      <c r="A5" s="103" t="s">
        <v>12</v>
      </c>
      <c r="B5" s="103"/>
      <c r="C5" s="103"/>
      <c r="D5" s="103"/>
      <c r="E5" s="103">
        <v>4</v>
      </c>
      <c r="F5" s="103" t="s">
        <v>173</v>
      </c>
      <c r="G5" s="103"/>
      <c r="H5" s="103"/>
      <c r="I5" s="103"/>
      <c r="J5" s="103"/>
      <c r="K5" s="103"/>
      <c r="L5" s="103"/>
    </row>
    <row r="6" spans="1:12" x14ac:dyDescent="0.25">
      <c r="A6" s="103" t="s">
        <v>11</v>
      </c>
      <c r="B6" s="103"/>
      <c r="C6" s="103"/>
      <c r="D6" s="103"/>
      <c r="E6" s="103"/>
      <c r="F6" s="103"/>
      <c r="G6" s="103"/>
      <c r="H6" s="103"/>
      <c r="I6" s="103"/>
      <c r="J6" s="103"/>
      <c r="K6" s="103"/>
      <c r="L6" s="103"/>
    </row>
    <row r="7" spans="1:12" x14ac:dyDescent="0.25">
      <c r="A7" s="103" t="s">
        <v>10</v>
      </c>
      <c r="B7" s="103"/>
      <c r="C7" s="103"/>
      <c r="D7" s="103"/>
      <c r="E7" s="103"/>
      <c r="F7" s="103"/>
      <c r="G7" s="103"/>
      <c r="H7" s="103"/>
      <c r="I7" s="103"/>
      <c r="J7" s="103"/>
      <c r="K7" s="103"/>
      <c r="L7" s="103"/>
    </row>
    <row r="8" spans="1:12" ht="15.75" thickBot="1" x14ac:dyDescent="0.3">
      <c r="A8" s="103" t="s">
        <v>1</v>
      </c>
      <c r="B8" s="103"/>
      <c r="C8" s="103"/>
      <c r="D8" s="103"/>
      <c r="E8" s="103"/>
      <c r="F8" s="103"/>
      <c r="G8" s="103"/>
      <c r="H8" s="103"/>
      <c r="I8" s="103"/>
      <c r="J8" s="103"/>
      <c r="K8" s="103"/>
      <c r="L8" s="103"/>
    </row>
    <row r="9" spans="1:12" x14ac:dyDescent="0.25">
      <c r="A9" s="103" t="s">
        <v>2</v>
      </c>
      <c r="B9" s="103"/>
      <c r="C9" s="103"/>
      <c r="D9" s="103"/>
      <c r="E9" s="104" t="s">
        <v>255</v>
      </c>
      <c r="F9" s="105" t="s">
        <v>18</v>
      </c>
      <c r="G9" s="105" t="s">
        <v>19</v>
      </c>
      <c r="H9" s="105" t="s">
        <v>20</v>
      </c>
      <c r="I9" s="106" t="s">
        <v>21</v>
      </c>
      <c r="J9" s="107"/>
      <c r="K9" s="103"/>
      <c r="L9" s="103"/>
    </row>
    <row r="10" spans="1:12" x14ac:dyDescent="0.25">
      <c r="A10" s="103" t="s">
        <v>3</v>
      </c>
      <c r="B10" s="103"/>
      <c r="C10" s="103"/>
      <c r="D10" s="103"/>
      <c r="E10" s="108" t="s">
        <v>250</v>
      </c>
      <c r="F10" s="109">
        <f xml:space="preserve"> 'ИР Кат1'!$D$21</f>
        <v>0</v>
      </c>
      <c r="G10" s="109">
        <f xml:space="preserve"> 'ИР Кат1'!$E$21</f>
        <v>0</v>
      </c>
      <c r="H10" s="109">
        <f xml:space="preserve"> 'ИР Кат1'!$F$21</f>
        <v>0</v>
      </c>
      <c r="I10" s="110">
        <f xml:space="preserve"> 'ИР Кат1'!$G$21</f>
        <v>0</v>
      </c>
      <c r="J10" s="111"/>
      <c r="K10" s="103"/>
      <c r="L10" s="103"/>
    </row>
    <row r="11" spans="1:12" x14ac:dyDescent="0.25">
      <c r="A11" s="103" t="s">
        <v>4</v>
      </c>
      <c r="B11" s="103"/>
      <c r="C11" s="103"/>
      <c r="D11" s="103"/>
      <c r="E11" s="112" t="s">
        <v>251</v>
      </c>
      <c r="F11" s="109">
        <f xml:space="preserve"> 'ИР Кат2'!$B$10</f>
        <v>0</v>
      </c>
      <c r="G11" s="109">
        <f xml:space="preserve"> 'ИР Кат2'!$C$10</f>
        <v>0</v>
      </c>
      <c r="H11" s="109">
        <f xml:space="preserve"> 'ИР Кат2'!$D$10</f>
        <v>0</v>
      </c>
      <c r="I11" s="113">
        <f xml:space="preserve"> 'ИР Кат2'!$F$10</f>
        <v>0</v>
      </c>
      <c r="J11" s="111"/>
      <c r="K11" s="103"/>
      <c r="L11" s="103"/>
    </row>
    <row r="12" spans="1:12" x14ac:dyDescent="0.25">
      <c r="A12" s="103" t="s">
        <v>5</v>
      </c>
      <c r="B12" s="103"/>
      <c r="C12" s="103"/>
      <c r="D12" s="103"/>
      <c r="E12" s="112" t="s">
        <v>252</v>
      </c>
      <c r="F12" s="109">
        <f xml:space="preserve"> 'ИР Кат3'!$B$16</f>
        <v>0</v>
      </c>
      <c r="G12" s="109">
        <f xml:space="preserve"> 'ИР Кат3'!$C$16</f>
        <v>0</v>
      </c>
      <c r="H12" s="109">
        <f xml:space="preserve"> 'ИР Кат3'!$D$16</f>
        <v>0</v>
      </c>
      <c r="I12" s="110">
        <f xml:space="preserve"> 'ИР Кат3'!$E$16</f>
        <v>0</v>
      </c>
      <c r="J12" s="111"/>
      <c r="K12" s="103"/>
      <c r="L12" s="103"/>
    </row>
    <row r="13" spans="1:12" x14ac:dyDescent="0.25">
      <c r="A13" s="103" t="s">
        <v>6</v>
      </c>
      <c r="B13" s="103"/>
      <c r="C13" s="103"/>
      <c r="D13" s="103"/>
      <c r="E13" s="112" t="s">
        <v>253</v>
      </c>
      <c r="F13" s="109">
        <f xml:space="preserve"> 'ИР Кат4'!$B$14</f>
        <v>0</v>
      </c>
      <c r="G13" s="109">
        <f xml:space="preserve"> 'ИР Кат4'!$C$14</f>
        <v>0</v>
      </c>
      <c r="H13" s="109">
        <f xml:space="preserve"> 'ИР Кат4'!$D$14</f>
        <v>0</v>
      </c>
      <c r="I13" s="110">
        <f xml:space="preserve"> 'ИР Кат4'!$E$14</f>
        <v>0</v>
      </c>
      <c r="J13" s="111"/>
      <c r="K13" s="103"/>
      <c r="L13" s="103"/>
    </row>
    <row r="14" spans="1:12" ht="15.75" thickBot="1" x14ac:dyDescent="0.3">
      <c r="A14" s="103" t="s">
        <v>7</v>
      </c>
      <c r="B14" s="103"/>
      <c r="C14" s="103"/>
      <c r="D14" s="103"/>
      <c r="E14" s="114" t="s">
        <v>254</v>
      </c>
      <c r="F14" s="115">
        <f xml:space="preserve"> 'ИР Кат5'!$B$8</f>
        <v>0</v>
      </c>
      <c r="G14" s="115">
        <f xml:space="preserve"> 'ИР Кат5'!$C$8</f>
        <v>0</v>
      </c>
      <c r="H14" s="115">
        <f xml:space="preserve"> 'ИР Кат5'!$D$8</f>
        <v>0</v>
      </c>
      <c r="I14" s="116">
        <f xml:space="preserve"> 'ИР Кат5'!$E$8</f>
        <v>0</v>
      </c>
      <c r="J14" s="111" t="e">
        <f xml:space="preserve"> (F14+2*G14+3*H14+4*I14)/(F14+G14+H14+I14)</f>
        <v>#DIV/0!</v>
      </c>
      <c r="K14" s="103"/>
      <c r="L14" s="103"/>
    </row>
    <row r="15" spans="1:12" ht="15.75" thickBot="1" x14ac:dyDescent="0.3">
      <c r="A15" s="103" t="s">
        <v>8</v>
      </c>
      <c r="B15" s="103"/>
      <c r="C15" s="103"/>
      <c r="D15" s="103"/>
      <c r="E15" s="103"/>
      <c r="F15" s="103">
        <f>SUM(F10:F13)</f>
        <v>0</v>
      </c>
      <c r="G15" s="103">
        <f>SUM(G10:G13)</f>
        <v>0</v>
      </c>
      <c r="H15" s="103">
        <f>SUM(H10:H13)</f>
        <v>0</v>
      </c>
      <c r="I15" s="103">
        <f>SUM(I10:I13)</f>
        <v>0</v>
      </c>
      <c r="J15" s="117" t="e">
        <f xml:space="preserve"> (F15+2*G15+3*H15+4*I15)/(F15+G15+H15+I15)</f>
        <v>#DIV/0!</v>
      </c>
      <c r="K15" s="118" t="e">
        <f>IF(J15&lt;E2,VLOOKUP(1.5,E2:F5,2,FALSE),IF(J15&lt;E3,VLOOKUP(2.5,E2:F5,2,FALSE),IF(J15&lt;E4,VLOOKUP(3.5,E2:F5,2,FALSE),IF(J15&lt;E5,VLOOKUP(4,E2:F5,2,FALSE)))))</f>
        <v>#DIV/0!</v>
      </c>
      <c r="L15" s="103"/>
    </row>
    <row r="16" spans="1:12" ht="15.75" thickBot="1" x14ac:dyDescent="0.3">
      <c r="A16" s="103" t="s">
        <v>9</v>
      </c>
      <c r="B16" s="103"/>
      <c r="C16" s="103"/>
      <c r="D16" s="103"/>
      <c r="E16" s="103"/>
      <c r="F16" s="103"/>
      <c r="G16" s="103"/>
      <c r="H16" s="103"/>
      <c r="I16" s="103"/>
      <c r="J16" s="119" t="e">
        <f xml:space="preserve"> IF(J15&gt;J14,J15,((J15+J14)/2))</f>
        <v>#DIV/0!</v>
      </c>
      <c r="K16" s="118" t="e">
        <f>IF(J16&lt;E2,VLOOKUP(1.5,E2:F5,2,FALSE),IF(J16&lt;E3,VLOOKUP(2.5,E2:F5,2,FALSE),IF(J16&lt;E4,VLOOKUP(3.5,E2:F5,2,FALSE),IF(J16&lt;E5,VLOOKUP(4,E2:F5,2,FALSE)))))</f>
        <v>#DIV/0!</v>
      </c>
      <c r="L16" s="103"/>
    </row>
    <row r="17" spans="1:12" ht="15.75" thickBot="1" x14ac:dyDescent="0.3">
      <c r="A17" s="103"/>
      <c r="B17" s="103"/>
      <c r="C17" s="103"/>
      <c r="D17" s="103"/>
      <c r="E17" s="103"/>
      <c r="F17" s="103"/>
      <c r="G17" s="103"/>
      <c r="H17" s="103"/>
      <c r="I17" s="103"/>
      <c r="J17" s="103"/>
      <c r="K17" s="103"/>
      <c r="L17" s="103"/>
    </row>
    <row r="18" spans="1:12" ht="15.75" thickBot="1" x14ac:dyDescent="0.3">
      <c r="A18" s="103"/>
      <c r="B18" s="103"/>
      <c r="C18" s="103"/>
      <c r="D18" s="103"/>
      <c r="E18" s="103"/>
      <c r="F18" s="103"/>
      <c r="G18" s="103"/>
      <c r="H18" s="103"/>
      <c r="I18" s="103"/>
      <c r="J18" s="103"/>
      <c r="K18" s="103"/>
      <c r="L18" s="118"/>
    </row>
    <row r="19" spans="1:12" ht="15.75" thickBot="1" x14ac:dyDescent="0.3">
      <c r="A19" s="120" t="s">
        <v>18</v>
      </c>
      <c r="B19" s="103"/>
      <c r="C19" s="103"/>
      <c r="D19" s="103"/>
      <c r="E19" s="103"/>
      <c r="F19" s="103"/>
      <c r="G19" s="103"/>
      <c r="H19" s="103"/>
      <c r="I19" s="103"/>
      <c r="J19" s="103"/>
      <c r="K19" s="103"/>
      <c r="L19" s="103"/>
    </row>
    <row r="20" spans="1:12" ht="15.75" thickBot="1" x14ac:dyDescent="0.3">
      <c r="A20" s="105" t="s">
        <v>19</v>
      </c>
      <c r="B20" s="103"/>
      <c r="C20" s="103"/>
      <c r="D20" s="103"/>
      <c r="E20" s="103"/>
      <c r="F20" s="103"/>
      <c r="G20" s="103"/>
      <c r="H20" s="103"/>
      <c r="I20" s="103"/>
      <c r="J20" s="103"/>
      <c r="K20" s="103"/>
      <c r="L20" s="103"/>
    </row>
    <row r="21" spans="1:12" ht="15.75" thickBot="1" x14ac:dyDescent="0.3">
      <c r="A21" s="105" t="s">
        <v>20</v>
      </c>
      <c r="B21" s="103"/>
      <c r="C21" s="103"/>
      <c r="D21" s="103"/>
      <c r="E21" s="103"/>
      <c r="F21" s="103"/>
      <c r="G21" s="103"/>
      <c r="H21" s="103"/>
      <c r="I21" s="103"/>
      <c r="J21" s="103"/>
      <c r="K21" s="103"/>
      <c r="L21" s="103"/>
    </row>
    <row r="22" spans="1:12" x14ac:dyDescent="0.25">
      <c r="A22" s="121" t="s">
        <v>21</v>
      </c>
      <c r="B22" s="103"/>
      <c r="C22" s="103"/>
      <c r="D22" s="103"/>
      <c r="E22" s="103"/>
      <c r="F22" s="103"/>
      <c r="G22" s="103"/>
      <c r="H22" s="103"/>
      <c r="I22" s="103"/>
      <c r="J22" s="103"/>
      <c r="K22" s="103"/>
      <c r="L22" s="103"/>
    </row>
    <row r="23" spans="1:12" ht="32.25" customHeight="1" x14ac:dyDescent="0.25">
      <c r="A23" s="103"/>
      <c r="B23" s="103"/>
      <c r="C23" s="103"/>
      <c r="D23" s="103"/>
      <c r="E23" s="103"/>
      <c r="F23" s="103"/>
      <c r="G23" s="103"/>
      <c r="H23" s="103"/>
      <c r="I23" s="103"/>
      <c r="J23" s="103"/>
      <c r="K23" s="103"/>
      <c r="L23" s="103"/>
    </row>
    <row r="24" spans="1:12" x14ac:dyDescent="0.25">
      <c r="B24" s="4"/>
      <c r="C24" s="4"/>
      <c r="E24" s="4"/>
    </row>
  </sheetData>
  <sheetProtection password="93B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2"/>
  <sheetViews>
    <sheetView workbookViewId="0">
      <selection activeCell="D2" sqref="D2:E2"/>
    </sheetView>
  </sheetViews>
  <sheetFormatPr defaultRowHeight="14.25" x14ac:dyDescent="0.2"/>
  <cols>
    <col min="1" max="1" width="49.28515625" style="5" customWidth="1"/>
    <col min="2" max="2" width="4.140625" style="5" hidden="1" customWidth="1"/>
    <col min="3" max="3" width="9.140625" style="5" hidden="1" customWidth="1"/>
    <col min="4" max="4" width="18.140625" style="5" customWidth="1"/>
    <col min="5" max="5" width="15.7109375" style="5" customWidth="1"/>
    <col min="6" max="6" width="14" style="5" customWidth="1"/>
    <col min="7" max="7" width="16.42578125" style="5" customWidth="1"/>
    <col min="8" max="8" width="8" style="5" customWidth="1"/>
    <col min="9" max="16384" width="9.140625" style="5"/>
  </cols>
  <sheetData>
    <row r="1" spans="1:8" ht="15" thickBot="1" x14ac:dyDescent="0.25"/>
    <row r="2" spans="1:8" ht="15" thickBot="1" x14ac:dyDescent="0.25">
      <c r="A2" s="138" t="s">
        <v>0</v>
      </c>
      <c r="B2" s="138"/>
      <c r="C2" s="138"/>
      <c r="D2" s="143" t="s">
        <v>352</v>
      </c>
      <c r="E2" s="144"/>
    </row>
    <row r="3" spans="1:8" ht="15.75" customHeight="1" thickBot="1" x14ac:dyDescent="0.25"/>
    <row r="4" spans="1:8" ht="30.75" customHeight="1" thickBot="1" x14ac:dyDescent="0.25">
      <c r="A4" s="11" t="s">
        <v>17</v>
      </c>
      <c r="B4" s="6"/>
      <c r="C4" s="7"/>
      <c r="D4" s="139" t="s">
        <v>16</v>
      </c>
      <c r="E4" s="140"/>
      <c r="F4" s="140"/>
      <c r="G4" s="140"/>
      <c r="H4" s="141" t="s">
        <v>283</v>
      </c>
    </row>
    <row r="5" spans="1:8" x14ac:dyDescent="0.2">
      <c r="A5" s="9"/>
      <c r="B5" s="56"/>
      <c r="C5" s="56"/>
      <c r="D5" s="30" t="s">
        <v>18</v>
      </c>
      <c r="E5" s="31" t="s">
        <v>19</v>
      </c>
      <c r="F5" s="31" t="s">
        <v>20</v>
      </c>
      <c r="G5" s="32" t="s">
        <v>21</v>
      </c>
      <c r="H5" s="142"/>
    </row>
    <row r="6" spans="1:8" ht="38.25" x14ac:dyDescent="0.2">
      <c r="A6" s="57" t="s">
        <v>26</v>
      </c>
      <c r="B6" s="47"/>
      <c r="C6" s="47"/>
      <c r="D6" s="13" t="s">
        <v>22</v>
      </c>
      <c r="E6" s="14" t="s">
        <v>23</v>
      </c>
      <c r="F6" s="14" t="s">
        <v>24</v>
      </c>
      <c r="G6" s="15" t="s">
        <v>25</v>
      </c>
      <c r="H6" s="72"/>
    </row>
    <row r="7" spans="1:8" ht="25.5" x14ac:dyDescent="0.2">
      <c r="A7" s="58" t="s">
        <v>27</v>
      </c>
      <c r="B7" s="47"/>
      <c r="C7" s="47"/>
      <c r="D7" s="13" t="s">
        <v>50</v>
      </c>
      <c r="E7" s="14" t="s">
        <v>28</v>
      </c>
      <c r="F7" s="14" t="s">
        <v>29</v>
      </c>
      <c r="G7" s="15" t="s">
        <v>51</v>
      </c>
      <c r="H7" s="72"/>
    </row>
    <row r="8" spans="1:8" ht="127.5" x14ac:dyDescent="0.2">
      <c r="A8" s="58" t="s">
        <v>30</v>
      </c>
      <c r="B8" s="47"/>
      <c r="C8" s="47"/>
      <c r="D8" s="13" t="s">
        <v>31</v>
      </c>
      <c r="E8" s="14" t="s">
        <v>32</v>
      </c>
      <c r="F8" s="14" t="s">
        <v>33</v>
      </c>
      <c r="G8" s="15" t="s">
        <v>34</v>
      </c>
      <c r="H8" s="72"/>
    </row>
    <row r="9" spans="1:8" ht="127.5" x14ac:dyDescent="0.2">
      <c r="A9" s="58" t="s">
        <v>35</v>
      </c>
      <c r="B9" s="47"/>
      <c r="C9" s="47"/>
      <c r="D9" s="13" t="s">
        <v>36</v>
      </c>
      <c r="E9" s="14" t="s">
        <v>37</v>
      </c>
      <c r="F9" s="14" t="s">
        <v>38</v>
      </c>
      <c r="G9" s="15" t="s">
        <v>39</v>
      </c>
      <c r="H9" s="72"/>
    </row>
    <row r="10" spans="1:8" ht="153" x14ac:dyDescent="0.2">
      <c r="A10" s="58" t="s">
        <v>40</v>
      </c>
      <c r="B10" s="47"/>
      <c r="C10" s="47"/>
      <c r="D10" s="13" t="s">
        <v>41</v>
      </c>
      <c r="E10" s="14" t="s">
        <v>42</v>
      </c>
      <c r="F10" s="14" t="s">
        <v>43</v>
      </c>
      <c r="G10" s="15" t="s">
        <v>44</v>
      </c>
      <c r="H10" s="72"/>
    </row>
    <row r="11" spans="1:8" ht="25.5" x14ac:dyDescent="0.2">
      <c r="A11" s="58" t="s">
        <v>45</v>
      </c>
      <c r="B11" s="47"/>
      <c r="C11" s="47"/>
      <c r="D11" s="13" t="s">
        <v>46</v>
      </c>
      <c r="E11" s="14" t="s">
        <v>47</v>
      </c>
      <c r="F11" s="14" t="s">
        <v>48</v>
      </c>
      <c r="G11" s="15" t="s">
        <v>49</v>
      </c>
      <c r="H11" s="72"/>
    </row>
    <row r="12" spans="1:8" ht="38.25" x14ac:dyDescent="0.2">
      <c r="A12" s="58" t="s">
        <v>52</v>
      </c>
      <c r="B12" s="47"/>
      <c r="C12" s="47"/>
      <c r="D12" s="13" t="s">
        <v>54</v>
      </c>
      <c r="E12" s="14" t="s">
        <v>58</v>
      </c>
      <c r="F12" s="14" t="s">
        <v>59</v>
      </c>
      <c r="G12" s="15" t="s">
        <v>60</v>
      </c>
      <c r="H12" s="72"/>
    </row>
    <row r="13" spans="1:8" ht="38.25" x14ac:dyDescent="0.2">
      <c r="A13" s="58" t="s">
        <v>53</v>
      </c>
      <c r="B13" s="47"/>
      <c r="C13" s="47"/>
      <c r="D13" s="13" t="s">
        <v>61</v>
      </c>
      <c r="E13" s="17" t="s">
        <v>55</v>
      </c>
      <c r="F13" s="14" t="s">
        <v>56</v>
      </c>
      <c r="G13" s="15" t="s">
        <v>57</v>
      </c>
      <c r="H13" s="72"/>
    </row>
    <row r="14" spans="1:8" ht="51" x14ac:dyDescent="0.2">
      <c r="A14" s="58" t="s">
        <v>62</v>
      </c>
      <c r="B14" s="47"/>
      <c r="C14" s="47"/>
      <c r="D14" s="18" t="s">
        <v>63</v>
      </c>
      <c r="E14" s="14" t="s">
        <v>64</v>
      </c>
      <c r="F14" s="14" t="s">
        <v>65</v>
      </c>
      <c r="G14" s="15" t="s">
        <v>66</v>
      </c>
      <c r="H14" s="72"/>
    </row>
    <row r="15" spans="1:8" ht="165.75" x14ac:dyDescent="0.2">
      <c r="A15" s="58" t="s">
        <v>67</v>
      </c>
      <c r="B15" s="47"/>
      <c r="C15" s="47"/>
      <c r="D15" s="13" t="s">
        <v>68</v>
      </c>
      <c r="E15" s="14" t="s">
        <v>71</v>
      </c>
      <c r="F15" s="14" t="s">
        <v>70</v>
      </c>
      <c r="G15" s="15" t="s">
        <v>69</v>
      </c>
      <c r="H15" s="72"/>
    </row>
    <row r="16" spans="1:8" ht="76.5" x14ac:dyDescent="0.2">
      <c r="A16" s="58" t="s">
        <v>72</v>
      </c>
      <c r="B16" s="47"/>
      <c r="C16" s="47"/>
      <c r="D16" s="13" t="s">
        <v>31</v>
      </c>
      <c r="E16" s="14" t="s">
        <v>73</v>
      </c>
      <c r="F16" s="14" t="s">
        <v>74</v>
      </c>
      <c r="G16" s="15" t="s">
        <v>75</v>
      </c>
      <c r="H16" s="72"/>
    </row>
    <row r="17" spans="1:8" x14ac:dyDescent="0.2">
      <c r="A17" s="58" t="s">
        <v>76</v>
      </c>
      <c r="B17" s="47"/>
      <c r="C17" s="47"/>
      <c r="D17" s="13" t="s">
        <v>244</v>
      </c>
      <c r="E17" s="14" t="s">
        <v>245</v>
      </c>
      <c r="F17" s="14" t="s">
        <v>247</v>
      </c>
      <c r="G17" s="15" t="s">
        <v>246</v>
      </c>
      <c r="H17" s="72"/>
    </row>
    <row r="18" spans="1:8" ht="140.25" x14ac:dyDescent="0.2">
      <c r="A18" s="58" t="s">
        <v>77</v>
      </c>
      <c r="B18" s="47"/>
      <c r="C18" s="47"/>
      <c r="D18" s="13" t="s">
        <v>78</v>
      </c>
      <c r="E18" s="14" t="s">
        <v>79</v>
      </c>
      <c r="F18" s="14" t="s">
        <v>80</v>
      </c>
      <c r="G18" s="15" t="s">
        <v>81</v>
      </c>
      <c r="H18" s="72"/>
    </row>
    <row r="19" spans="1:8" ht="90" thickBot="1" x14ac:dyDescent="0.25">
      <c r="A19" s="49" t="s">
        <v>82</v>
      </c>
      <c r="B19" s="28"/>
      <c r="C19" s="28"/>
      <c r="D19" s="19" t="s">
        <v>31</v>
      </c>
      <c r="E19" s="20" t="s">
        <v>83</v>
      </c>
      <c r="F19" s="20" t="s">
        <v>84</v>
      </c>
      <c r="G19" s="21" t="s">
        <v>85</v>
      </c>
      <c r="H19" s="73"/>
    </row>
    <row r="20" spans="1:8" ht="24" customHeight="1" x14ac:dyDescent="0.2">
      <c r="A20" s="22" t="s">
        <v>86</v>
      </c>
      <c r="B20" s="23"/>
      <c r="C20" s="23"/>
      <c r="D20" s="24" t="s">
        <v>18</v>
      </c>
      <c r="E20" s="25" t="s">
        <v>19</v>
      </c>
      <c r="F20" s="25" t="s">
        <v>20</v>
      </c>
      <c r="G20" s="26" t="s">
        <v>21</v>
      </c>
    </row>
    <row r="21" spans="1:8" ht="31.5" customHeight="1" thickBot="1" x14ac:dyDescent="0.25">
      <c r="A21" s="27" t="s">
        <v>87</v>
      </c>
      <c r="B21" s="28"/>
      <c r="C21" s="28"/>
      <c r="D21" s="29">
        <f>COUNTIF(H6:H19,"Мал")</f>
        <v>0</v>
      </c>
      <c r="E21" s="29">
        <f>COUNTIF(H6:H19,"Умерен")</f>
        <v>0</v>
      </c>
      <c r="F21" s="29">
        <f>COUNTIF(H6:H19,"Значаен")</f>
        <v>0</v>
      </c>
      <c r="G21" s="29">
        <f>COUNTIF(H6:H19,"Висок")</f>
        <v>0</v>
      </c>
    </row>
    <row r="22" spans="1:8" x14ac:dyDescent="0.2">
      <c r="A22" s="8"/>
      <c r="B22" s="8"/>
      <c r="C22" s="8"/>
      <c r="D22" s="8"/>
      <c r="E22" s="8"/>
      <c r="F22" s="8"/>
      <c r="G22" s="8"/>
    </row>
    <row r="23" spans="1:8" x14ac:dyDescent="0.2">
      <c r="A23" s="8"/>
      <c r="B23" s="8"/>
      <c r="C23" s="8"/>
      <c r="D23" s="8"/>
      <c r="E23" s="8"/>
      <c r="F23" s="8"/>
      <c r="G23" s="8"/>
    </row>
    <row r="24" spans="1:8" x14ac:dyDescent="0.2">
      <c r="A24" s="8"/>
      <c r="B24" s="8"/>
      <c r="C24" s="8"/>
      <c r="D24" s="8"/>
      <c r="E24" s="8"/>
      <c r="F24" s="8"/>
      <c r="G24" s="8"/>
    </row>
    <row r="25" spans="1:8" x14ac:dyDescent="0.2">
      <c r="A25" s="8"/>
      <c r="B25" s="8"/>
      <c r="C25" s="8"/>
      <c r="D25" s="8"/>
      <c r="E25" s="8"/>
      <c r="F25" s="8"/>
      <c r="G25" s="8"/>
    </row>
    <row r="26" spans="1:8" x14ac:dyDescent="0.2">
      <c r="A26" s="8"/>
      <c r="B26" s="8"/>
      <c r="C26" s="8"/>
      <c r="D26" s="8"/>
      <c r="E26" s="8"/>
      <c r="F26" s="8"/>
      <c r="G26" s="8"/>
    </row>
    <row r="27" spans="1:8" x14ac:dyDescent="0.2">
      <c r="A27" s="8"/>
      <c r="B27" s="8"/>
      <c r="C27" s="8"/>
      <c r="D27" s="8"/>
      <c r="E27" s="8"/>
      <c r="F27" s="8"/>
      <c r="G27" s="8"/>
    </row>
    <row r="28" spans="1:8" x14ac:dyDescent="0.2">
      <c r="A28" s="8"/>
      <c r="B28" s="8"/>
      <c r="C28" s="8"/>
      <c r="D28" s="8"/>
      <c r="E28" s="8"/>
      <c r="F28" s="8"/>
      <c r="G28" s="8"/>
    </row>
    <row r="29" spans="1:8" x14ac:dyDescent="0.2">
      <c r="A29" s="8"/>
      <c r="B29" s="8"/>
      <c r="C29" s="8"/>
      <c r="D29" s="8"/>
      <c r="E29" s="8"/>
      <c r="F29" s="8"/>
      <c r="G29" s="8"/>
    </row>
    <row r="30" spans="1:8" x14ac:dyDescent="0.2">
      <c r="A30" s="8"/>
      <c r="B30" s="8"/>
      <c r="C30" s="8"/>
      <c r="D30" s="8"/>
      <c r="E30" s="8"/>
      <c r="F30" s="8"/>
      <c r="G30" s="8"/>
    </row>
    <row r="31" spans="1:8" x14ac:dyDescent="0.2">
      <c r="A31" s="8"/>
      <c r="B31" s="8"/>
      <c r="C31" s="8"/>
      <c r="D31" s="8"/>
      <c r="E31" s="8"/>
      <c r="F31" s="8"/>
      <c r="G31" s="8"/>
    </row>
    <row r="32" spans="1:8" x14ac:dyDescent="0.2">
      <c r="A32" s="8"/>
      <c r="B32" s="8"/>
      <c r="C32" s="8"/>
      <c r="D32" s="8"/>
      <c r="E32" s="8"/>
      <c r="F32" s="8"/>
      <c r="G32" s="8"/>
    </row>
  </sheetData>
  <sheetProtection password="93BB" sheet="1" objects="1" scenarios="1"/>
  <mergeCells count="4">
    <mergeCell ref="A2:C2"/>
    <mergeCell ref="D4:G4"/>
    <mergeCell ref="H4:H5"/>
    <mergeCell ref="D2:E2"/>
  </mergeCells>
  <dataValidations count="1">
    <dataValidation type="list" allowBlank="1" showInputMessage="1" showErrorMessage="1" sqref="H20">
      <formula1>L19:L22</formula1>
    </dataValidation>
  </dataValidation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Листи!$A$19:$A$22</xm:f>
          </x14:formula1>
          <xm:sqref>H6:H19</xm:sqref>
        </x14:dataValidation>
        <x14:dataValidation type="list" allowBlank="1" showInputMessage="1" showErrorMessage="1">
          <x14:formula1>
            <xm:f>Листи!$A$1:$A$16</xm:f>
          </x14:formula1>
          <xm:sqref>D2:E2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0"/>
  <sheetViews>
    <sheetView zoomScaleNormal="100" workbookViewId="0"/>
  </sheetViews>
  <sheetFormatPr defaultRowHeight="14.25" x14ac:dyDescent="0.2"/>
  <cols>
    <col min="1" max="1" width="45.42578125" style="5" customWidth="1"/>
    <col min="2" max="2" width="14" style="5" customWidth="1"/>
    <col min="3" max="3" width="18.28515625" style="5" customWidth="1"/>
    <col min="4" max="4" width="17.42578125" style="5" customWidth="1"/>
    <col min="5" max="5" width="17.7109375" style="5" customWidth="1"/>
    <col min="6" max="6" width="7.85546875" style="5" customWidth="1"/>
    <col min="7" max="16384" width="9.140625" style="5"/>
  </cols>
  <sheetData>
    <row r="1" spans="1:10" ht="9" customHeight="1" x14ac:dyDescent="0.2"/>
    <row r="2" spans="1:10" x14ac:dyDescent="0.2">
      <c r="A2" s="33" t="s">
        <v>0</v>
      </c>
    </row>
    <row r="3" spans="1:10" ht="15" thickBot="1" x14ac:dyDescent="0.25"/>
    <row r="4" spans="1:10" ht="31.5" customHeight="1" thickBot="1" x14ac:dyDescent="0.25">
      <c r="A4" s="39" t="s">
        <v>241</v>
      </c>
      <c r="B4" s="139" t="s">
        <v>16</v>
      </c>
      <c r="C4" s="140"/>
      <c r="D4" s="140"/>
      <c r="E4" s="145"/>
      <c r="F4" s="141" t="s">
        <v>283</v>
      </c>
    </row>
    <row r="5" spans="1:10" ht="15" thickBot="1" x14ac:dyDescent="0.25">
      <c r="A5" s="43"/>
      <c r="B5" s="40" t="s">
        <v>18</v>
      </c>
      <c r="C5" s="41" t="s">
        <v>19</v>
      </c>
      <c r="D5" s="41" t="s">
        <v>20</v>
      </c>
      <c r="E5" s="42" t="s">
        <v>21</v>
      </c>
      <c r="F5" s="142"/>
    </row>
    <row r="6" spans="1:10" ht="189.75" customHeight="1" x14ac:dyDescent="0.2">
      <c r="A6" s="44" t="s">
        <v>89</v>
      </c>
      <c r="B6" s="59" t="s">
        <v>90</v>
      </c>
      <c r="C6" s="60" t="s">
        <v>91</v>
      </c>
      <c r="D6" s="60" t="s">
        <v>92</v>
      </c>
      <c r="E6" s="61" t="s">
        <v>93</v>
      </c>
      <c r="F6" s="72"/>
    </row>
    <row r="7" spans="1:10" ht="189" customHeight="1" x14ac:dyDescent="0.2">
      <c r="A7" s="45" t="s">
        <v>94</v>
      </c>
      <c r="B7" s="58" t="s">
        <v>95</v>
      </c>
      <c r="C7" s="16" t="s">
        <v>96</v>
      </c>
      <c r="D7" s="16" t="s">
        <v>97</v>
      </c>
      <c r="E7" s="62" t="s">
        <v>98</v>
      </c>
      <c r="F7" s="72"/>
      <c r="J7" s="10"/>
    </row>
    <row r="8" spans="1:10" ht="363.75" customHeight="1" thickBot="1" x14ac:dyDescent="0.25">
      <c r="A8" s="49" t="s">
        <v>99</v>
      </c>
      <c r="B8" s="49" t="s">
        <v>100</v>
      </c>
      <c r="C8" s="28" t="s">
        <v>101</v>
      </c>
      <c r="D8" s="28" t="s">
        <v>102</v>
      </c>
      <c r="E8" s="50" t="s">
        <v>103</v>
      </c>
      <c r="F8" s="73"/>
    </row>
    <row r="9" spans="1:10" x14ac:dyDescent="0.2">
      <c r="A9" s="63" t="s">
        <v>86</v>
      </c>
      <c r="B9" s="24" t="s">
        <v>18</v>
      </c>
      <c r="C9" s="25" t="s">
        <v>19</v>
      </c>
      <c r="D9" s="25" t="s">
        <v>20</v>
      </c>
      <c r="E9" s="26" t="s">
        <v>21</v>
      </c>
    </row>
    <row r="10" spans="1:10" ht="32.25" customHeight="1" thickBot="1" x14ac:dyDescent="0.25">
      <c r="A10" s="55" t="s">
        <v>88</v>
      </c>
      <c r="B10" s="29">
        <f>COUNTIF(F6:$F$8,"Мал")</f>
        <v>0</v>
      </c>
      <c r="C10" s="29">
        <f>COUNTIF($F6:G$8,"Умерен")</f>
        <v>0</v>
      </c>
      <c r="D10" s="29">
        <f>COUNTIF($F6:H$8,"Значаен")</f>
        <v>0</v>
      </c>
      <c r="E10" s="29">
        <f>COUNTIF($F6:I$8,"Висок")</f>
        <v>0</v>
      </c>
    </row>
  </sheetData>
  <sheetProtection password="93BB" sheet="1" objects="1" scenarios="1"/>
  <mergeCells count="2">
    <mergeCell ref="B4:E4"/>
    <mergeCell ref="F4:F5"/>
  </mergeCell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Листи!$A$19:$A$22</xm:f>
          </x14:formula1>
          <xm:sqref>F6:F8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16"/>
  <sheetViews>
    <sheetView workbookViewId="0"/>
  </sheetViews>
  <sheetFormatPr defaultRowHeight="14.25" x14ac:dyDescent="0.2"/>
  <cols>
    <col min="1" max="1" width="42.5703125" style="5" customWidth="1"/>
    <col min="2" max="2" width="17.28515625" style="5" customWidth="1"/>
    <col min="3" max="3" width="18.7109375" style="5" customWidth="1"/>
    <col min="4" max="4" width="18" style="5" customWidth="1"/>
    <col min="5" max="5" width="17.140625" style="5" customWidth="1"/>
    <col min="6" max="6" width="7.85546875" style="5" customWidth="1"/>
    <col min="7" max="16384" width="9.140625" style="5"/>
  </cols>
  <sheetData>
    <row r="1" spans="1:6" ht="12" customHeight="1" x14ac:dyDescent="0.2"/>
    <row r="2" spans="1:6" x14ac:dyDescent="0.2">
      <c r="A2" s="33" t="s">
        <v>0</v>
      </c>
    </row>
    <row r="3" spans="1:6" ht="10.5" customHeight="1" thickBot="1" x14ac:dyDescent="0.25"/>
    <row r="4" spans="1:6" ht="47.25" customHeight="1" thickBot="1" x14ac:dyDescent="0.25">
      <c r="A4" s="39" t="s">
        <v>242</v>
      </c>
      <c r="B4" s="139" t="s">
        <v>16</v>
      </c>
      <c r="C4" s="140"/>
      <c r="D4" s="140"/>
      <c r="E4" s="145"/>
      <c r="F4" s="141" t="s">
        <v>283</v>
      </c>
    </row>
    <row r="5" spans="1:6" x14ac:dyDescent="0.2">
      <c r="A5" s="9"/>
      <c r="B5" s="36" t="s">
        <v>18</v>
      </c>
      <c r="C5" s="37" t="s">
        <v>19</v>
      </c>
      <c r="D5" s="37" t="s">
        <v>20</v>
      </c>
      <c r="E5" s="38" t="s">
        <v>21</v>
      </c>
      <c r="F5" s="142"/>
    </row>
    <row r="6" spans="1:6" ht="178.5" customHeight="1" x14ac:dyDescent="0.2">
      <c r="A6" s="57" t="s">
        <v>104</v>
      </c>
      <c r="B6" s="57" t="s">
        <v>105</v>
      </c>
      <c r="C6" s="12" t="s">
        <v>106</v>
      </c>
      <c r="D6" s="12" t="s">
        <v>107</v>
      </c>
      <c r="E6" s="64" t="s">
        <v>108</v>
      </c>
      <c r="F6" s="72"/>
    </row>
    <row r="7" spans="1:6" ht="136.5" customHeight="1" x14ac:dyDescent="0.2">
      <c r="A7" s="58" t="s">
        <v>109</v>
      </c>
      <c r="B7" s="58" t="s">
        <v>31</v>
      </c>
      <c r="C7" s="16" t="s">
        <v>110</v>
      </c>
      <c r="D7" s="16" t="s">
        <v>111</v>
      </c>
      <c r="E7" s="62" t="s">
        <v>112</v>
      </c>
      <c r="F7" s="72"/>
    </row>
    <row r="8" spans="1:6" ht="72.75" customHeight="1" x14ac:dyDescent="0.2">
      <c r="A8" s="58" t="s">
        <v>289</v>
      </c>
      <c r="B8" s="58" t="s">
        <v>300</v>
      </c>
      <c r="C8" s="16" t="s">
        <v>299</v>
      </c>
      <c r="D8" s="16" t="s">
        <v>298</v>
      </c>
      <c r="E8" s="62" t="s">
        <v>297</v>
      </c>
      <c r="F8" s="72"/>
    </row>
    <row r="9" spans="1:6" ht="78.75" customHeight="1" x14ac:dyDescent="0.2">
      <c r="A9" s="58" t="s">
        <v>113</v>
      </c>
      <c r="B9" s="58" t="s">
        <v>114</v>
      </c>
      <c r="C9" s="16" t="s">
        <v>115</v>
      </c>
      <c r="D9" s="16" t="s">
        <v>116</v>
      </c>
      <c r="E9" s="62" t="s">
        <v>117</v>
      </c>
      <c r="F9" s="72"/>
    </row>
    <row r="10" spans="1:6" ht="78.75" customHeight="1" x14ac:dyDescent="0.2">
      <c r="A10" s="58" t="s">
        <v>118</v>
      </c>
      <c r="B10" s="58" t="s">
        <v>114</v>
      </c>
      <c r="C10" s="16" t="s">
        <v>115</v>
      </c>
      <c r="D10" s="16" t="s">
        <v>116</v>
      </c>
      <c r="E10" s="62" t="s">
        <v>117</v>
      </c>
      <c r="F10" s="72"/>
    </row>
    <row r="11" spans="1:6" ht="107.25" customHeight="1" x14ac:dyDescent="0.2">
      <c r="A11" s="58" t="s">
        <v>119</v>
      </c>
      <c r="B11" s="58" t="s">
        <v>120</v>
      </c>
      <c r="C11" s="16" t="s">
        <v>121</v>
      </c>
      <c r="D11" s="16" t="s">
        <v>122</v>
      </c>
      <c r="E11" s="62" t="s">
        <v>123</v>
      </c>
      <c r="F11" s="72"/>
    </row>
    <row r="12" spans="1:6" ht="78.75" customHeight="1" x14ac:dyDescent="0.2">
      <c r="A12" s="58" t="s">
        <v>124</v>
      </c>
      <c r="B12" s="58" t="s">
        <v>290</v>
      </c>
      <c r="C12" s="16" t="s">
        <v>291</v>
      </c>
      <c r="D12" s="16" t="s">
        <v>115</v>
      </c>
      <c r="E12" s="62" t="s">
        <v>292</v>
      </c>
      <c r="F12" s="72"/>
    </row>
    <row r="13" spans="1:6" ht="81" customHeight="1" x14ac:dyDescent="0.2">
      <c r="A13" s="123" t="s">
        <v>125</v>
      </c>
      <c r="B13" s="123" t="s">
        <v>286</v>
      </c>
      <c r="C13" s="124" t="s">
        <v>287</v>
      </c>
      <c r="D13" s="124" t="s">
        <v>126</v>
      </c>
      <c r="E13" s="125" t="s">
        <v>288</v>
      </c>
      <c r="F13" s="72"/>
    </row>
    <row r="14" spans="1:6" ht="85.5" customHeight="1" thickBot="1" x14ac:dyDescent="0.25">
      <c r="A14" s="49" t="s">
        <v>127</v>
      </c>
      <c r="B14" s="49" t="s">
        <v>128</v>
      </c>
      <c r="C14" s="28" t="s">
        <v>129</v>
      </c>
      <c r="D14" s="28" t="s">
        <v>130</v>
      </c>
      <c r="E14" s="50" t="s">
        <v>131</v>
      </c>
      <c r="F14" s="73"/>
    </row>
    <row r="15" spans="1:6" x14ac:dyDescent="0.2">
      <c r="A15" s="63" t="s">
        <v>86</v>
      </c>
      <c r="B15" s="24" t="s">
        <v>18</v>
      </c>
      <c r="C15" s="25" t="s">
        <v>19</v>
      </c>
      <c r="D15" s="25" t="s">
        <v>20</v>
      </c>
      <c r="E15" s="26" t="s">
        <v>21</v>
      </c>
    </row>
    <row r="16" spans="1:6" ht="41.25" customHeight="1" thickBot="1" x14ac:dyDescent="0.25">
      <c r="A16" s="65" t="s">
        <v>132</v>
      </c>
      <c r="B16" s="29">
        <f>COUNTIF(F6:F14,"Мал")</f>
        <v>0</v>
      </c>
      <c r="C16" s="29">
        <f>COUNTIF($F$6:$F$14,"Умерен")</f>
        <v>0</v>
      </c>
      <c r="D16" s="29">
        <f>COUNTIF($F$6:$F$14,"Значаен")</f>
        <v>0</v>
      </c>
      <c r="E16" s="29">
        <f>COUNTIF($F$6:$F$14,"Висок")</f>
        <v>0</v>
      </c>
    </row>
  </sheetData>
  <sheetProtection password="93BB" sheet="1" objects="1" scenarios="1"/>
  <mergeCells count="2">
    <mergeCell ref="B4:E4"/>
    <mergeCell ref="F4:F5"/>
  </mergeCells>
  <pageMargins left="0.7" right="0.7" top="0.75" bottom="0.75" header="0.3" footer="0.3"/>
  <pageSetup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Листи!$A$19:$A$22</xm:f>
          </x14:formula1>
          <xm:sqref>F6:F14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F14"/>
  <sheetViews>
    <sheetView workbookViewId="0"/>
  </sheetViews>
  <sheetFormatPr defaultRowHeight="12.75" x14ac:dyDescent="0.2"/>
  <cols>
    <col min="1" max="1" width="42.7109375" style="66" customWidth="1"/>
    <col min="2" max="2" width="14" style="66" customWidth="1"/>
    <col min="3" max="3" width="20.42578125" style="66" customWidth="1"/>
    <col min="4" max="4" width="18.28515625" style="66" customWidth="1"/>
    <col min="5" max="5" width="19.42578125" style="66" customWidth="1"/>
    <col min="6" max="6" width="7.7109375" style="66" customWidth="1"/>
    <col min="7" max="16384" width="9.140625" style="66"/>
  </cols>
  <sheetData>
    <row r="2" spans="1:6" x14ac:dyDescent="0.2">
      <c r="A2" s="34" t="s">
        <v>0</v>
      </c>
    </row>
    <row r="3" spans="1:6" ht="13.5" thickBot="1" x14ac:dyDescent="0.25"/>
    <row r="4" spans="1:6" ht="47.25" customHeight="1" thickBot="1" x14ac:dyDescent="0.25">
      <c r="A4" s="39" t="s">
        <v>133</v>
      </c>
      <c r="B4" s="139" t="s">
        <v>16</v>
      </c>
      <c r="C4" s="140"/>
      <c r="D4" s="140"/>
      <c r="E4" s="145"/>
      <c r="F4" s="141" t="s">
        <v>283</v>
      </c>
    </row>
    <row r="5" spans="1:6" ht="13.5" thickBot="1" x14ac:dyDescent="0.25">
      <c r="A5" s="67"/>
      <c r="B5" s="36" t="s">
        <v>18</v>
      </c>
      <c r="C5" s="37" t="s">
        <v>19</v>
      </c>
      <c r="D5" s="37" t="s">
        <v>20</v>
      </c>
      <c r="E5" s="38" t="s">
        <v>21</v>
      </c>
      <c r="F5" s="142"/>
    </row>
    <row r="6" spans="1:6" ht="102" customHeight="1" x14ac:dyDescent="0.2">
      <c r="A6" s="57" t="s">
        <v>134</v>
      </c>
      <c r="B6" s="59" t="s">
        <v>135</v>
      </c>
      <c r="C6" s="60" t="s">
        <v>136</v>
      </c>
      <c r="D6" s="60" t="s">
        <v>137</v>
      </c>
      <c r="E6" s="61" t="s">
        <v>138</v>
      </c>
      <c r="F6" s="72"/>
    </row>
    <row r="7" spans="1:6" ht="60.75" customHeight="1" x14ac:dyDescent="0.2">
      <c r="A7" s="58" t="s">
        <v>139</v>
      </c>
      <c r="B7" s="58" t="s">
        <v>140</v>
      </c>
      <c r="C7" s="16" t="s">
        <v>141</v>
      </c>
      <c r="D7" s="16" t="s">
        <v>142</v>
      </c>
      <c r="E7" s="62" t="s">
        <v>143</v>
      </c>
      <c r="F7" s="72"/>
    </row>
    <row r="8" spans="1:6" ht="123" customHeight="1" x14ac:dyDescent="0.2">
      <c r="A8" s="58" t="s">
        <v>144</v>
      </c>
      <c r="B8" s="58" t="s">
        <v>145</v>
      </c>
      <c r="C8" s="16" t="s">
        <v>248</v>
      </c>
      <c r="D8" s="16" t="s">
        <v>249</v>
      </c>
      <c r="E8" s="62" t="s">
        <v>146</v>
      </c>
      <c r="F8" s="72"/>
    </row>
    <row r="9" spans="1:6" ht="276" customHeight="1" x14ac:dyDescent="0.2">
      <c r="A9" s="58" t="s">
        <v>147</v>
      </c>
      <c r="B9" s="58" t="s">
        <v>148</v>
      </c>
      <c r="C9" s="16" t="s">
        <v>149</v>
      </c>
      <c r="D9" s="16" t="s">
        <v>150</v>
      </c>
      <c r="E9" s="62" t="s">
        <v>151</v>
      </c>
      <c r="F9" s="72"/>
    </row>
    <row r="10" spans="1:6" ht="140.25" customHeight="1" x14ac:dyDescent="0.2">
      <c r="A10" s="58" t="s">
        <v>152</v>
      </c>
      <c r="B10" s="58" t="s">
        <v>153</v>
      </c>
      <c r="C10" s="16" t="s">
        <v>154</v>
      </c>
      <c r="D10" s="16" t="s">
        <v>155</v>
      </c>
      <c r="E10" s="62" t="s">
        <v>156</v>
      </c>
      <c r="F10" s="72"/>
    </row>
    <row r="11" spans="1:6" ht="70.5" customHeight="1" x14ac:dyDescent="0.2">
      <c r="A11" s="58" t="s">
        <v>157</v>
      </c>
      <c r="B11" s="68" t="s">
        <v>293</v>
      </c>
      <c r="C11" s="69" t="s">
        <v>294</v>
      </c>
      <c r="D11" s="69" t="s">
        <v>295</v>
      </c>
      <c r="E11" s="70" t="s">
        <v>296</v>
      </c>
      <c r="F11" s="72"/>
    </row>
    <row r="12" spans="1:6" ht="143.25" customHeight="1" thickBot="1" x14ac:dyDescent="0.25">
      <c r="A12" s="49" t="s">
        <v>158</v>
      </c>
      <c r="B12" s="49" t="s">
        <v>159</v>
      </c>
      <c r="C12" s="28" t="s">
        <v>160</v>
      </c>
      <c r="D12" s="126" t="s">
        <v>161</v>
      </c>
      <c r="E12" s="50" t="s">
        <v>301</v>
      </c>
      <c r="F12" s="73"/>
    </row>
    <row r="13" spans="1:6" x14ac:dyDescent="0.2">
      <c r="A13" s="63" t="s">
        <v>86</v>
      </c>
      <c r="B13" s="24" t="s">
        <v>18</v>
      </c>
      <c r="C13" s="25" t="s">
        <v>19</v>
      </c>
      <c r="D13" s="25" t="s">
        <v>20</v>
      </c>
      <c r="E13" s="26" t="s">
        <v>21</v>
      </c>
    </row>
    <row r="14" spans="1:6" ht="32.25" customHeight="1" thickBot="1" x14ac:dyDescent="0.25">
      <c r="A14" s="65" t="s">
        <v>162</v>
      </c>
      <c r="B14" s="29">
        <f>COUNTIF($F$6:$F$12,"Мал")</f>
        <v>0</v>
      </c>
      <c r="C14" s="29">
        <f>COUNTIF(F6:F12,"Умерен")</f>
        <v>0</v>
      </c>
      <c r="D14" s="29">
        <f>COUNTIF($F$6:$F$12,"Значаен")</f>
        <v>0</v>
      </c>
      <c r="E14" s="29">
        <f>COUNTIF($F$6:$F$12,"Висок")</f>
        <v>0</v>
      </c>
    </row>
  </sheetData>
  <sheetProtection password="93BB" sheet="1" objects="1" scenarios="1"/>
  <mergeCells count="2">
    <mergeCell ref="B4:E4"/>
    <mergeCell ref="F4:F5"/>
  </mergeCells>
  <pageMargins left="0.7" right="0.7" top="0.75" bottom="0.75" header="0.3" footer="0.3"/>
  <pageSetup scale="9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Листи!$A$19:$A$22</xm:f>
          </x14:formula1>
          <xm:sqref>F6:F12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F8"/>
  <sheetViews>
    <sheetView workbookViewId="0"/>
  </sheetViews>
  <sheetFormatPr defaultRowHeight="14.25" x14ac:dyDescent="0.2"/>
  <cols>
    <col min="1" max="1" width="42.42578125" style="5" customWidth="1"/>
    <col min="2" max="2" width="14" style="5" customWidth="1"/>
    <col min="3" max="3" width="20.42578125" style="5" customWidth="1"/>
    <col min="4" max="4" width="18.28515625" style="5" customWidth="1"/>
    <col min="5" max="5" width="19.42578125" style="5" customWidth="1"/>
    <col min="6" max="6" width="7.85546875" style="5" customWidth="1"/>
    <col min="7" max="16384" width="9.140625" style="5"/>
  </cols>
  <sheetData>
    <row r="2" spans="1:6" x14ac:dyDescent="0.2">
      <c r="A2" s="33" t="s">
        <v>0</v>
      </c>
    </row>
    <row r="3" spans="1:6" ht="15" thickBot="1" x14ac:dyDescent="0.25"/>
    <row r="4" spans="1:6" ht="32.25" customHeight="1" thickBot="1" x14ac:dyDescent="0.25">
      <c r="A4" s="39" t="s">
        <v>243</v>
      </c>
      <c r="B4" s="139" t="s">
        <v>16</v>
      </c>
      <c r="C4" s="140"/>
      <c r="D4" s="140"/>
      <c r="E4" s="145"/>
      <c r="F4" s="141" t="s">
        <v>283</v>
      </c>
    </row>
    <row r="5" spans="1:6" x14ac:dyDescent="0.2">
      <c r="A5" s="35"/>
      <c r="B5" s="36" t="s">
        <v>18</v>
      </c>
      <c r="C5" s="37" t="s">
        <v>19</v>
      </c>
      <c r="D5" s="37" t="s">
        <v>20</v>
      </c>
      <c r="E5" s="38" t="s">
        <v>21</v>
      </c>
      <c r="F5" s="142"/>
    </row>
    <row r="6" spans="1:6" ht="369.75" customHeight="1" thickBot="1" x14ac:dyDescent="0.25">
      <c r="A6" s="46" t="s">
        <v>163</v>
      </c>
      <c r="B6" s="47" t="s">
        <v>164</v>
      </c>
      <c r="C6" s="47" t="s">
        <v>165</v>
      </c>
      <c r="D6" s="47" t="s">
        <v>166</v>
      </c>
      <c r="E6" s="48" t="s">
        <v>167</v>
      </c>
      <c r="F6" s="122"/>
    </row>
    <row r="7" spans="1:6" x14ac:dyDescent="0.2">
      <c r="A7" s="51" t="s">
        <v>86</v>
      </c>
      <c r="B7" s="52" t="s">
        <v>18</v>
      </c>
      <c r="C7" s="53" t="s">
        <v>19</v>
      </c>
      <c r="D7" s="53" t="s">
        <v>20</v>
      </c>
      <c r="E7" s="54" t="s">
        <v>21</v>
      </c>
    </row>
    <row r="8" spans="1:6" ht="27.75" customHeight="1" thickBot="1" x14ac:dyDescent="0.25">
      <c r="A8" s="55" t="s">
        <v>168</v>
      </c>
      <c r="B8" s="29">
        <f>COUNTIF(F6,"Мал")</f>
        <v>0</v>
      </c>
      <c r="C8" s="29">
        <f>COUNTIF(F6,"Умерен")</f>
        <v>0</v>
      </c>
      <c r="D8" s="29">
        <f>COUNTIF(F6,"Значаен")</f>
        <v>0</v>
      </c>
      <c r="E8" s="71">
        <f>COUNTIF(F6,"Висок")</f>
        <v>0</v>
      </c>
    </row>
  </sheetData>
  <sheetProtection password="93BB" sheet="1" objects="1" scenarios="1"/>
  <mergeCells count="2">
    <mergeCell ref="B4:E4"/>
    <mergeCell ref="F4:F5"/>
  </mergeCell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Листи!$A$19:$A$22</xm:f>
          </x14:formula1>
          <xm:sqref>F6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1"/>
  <sheetViews>
    <sheetView workbookViewId="0">
      <selection activeCell="B2" sqref="B2"/>
    </sheetView>
  </sheetViews>
  <sheetFormatPr defaultRowHeight="15" x14ac:dyDescent="0.25"/>
  <cols>
    <col min="2" max="2" width="50.5703125" customWidth="1"/>
    <col min="3" max="3" width="11.85546875" customWidth="1"/>
    <col min="4" max="4" width="8.42578125" customWidth="1"/>
    <col min="5" max="5" width="9" customWidth="1"/>
    <col min="6" max="6" width="9.5703125" customWidth="1"/>
  </cols>
  <sheetData>
    <row r="1" spans="1:8" ht="15.75" thickBot="1" x14ac:dyDescent="0.3"/>
    <row r="2" spans="1:8" ht="15.75" thickBot="1" x14ac:dyDescent="0.3">
      <c r="A2" s="74"/>
      <c r="B2" s="75" t="s">
        <v>175</v>
      </c>
      <c r="C2" s="127" t="str">
        <f>'ИР Кат1'!D2</f>
        <v>Внеси банка</v>
      </c>
      <c r="D2" s="128"/>
      <c r="E2" s="128"/>
      <c r="F2" s="76"/>
      <c r="G2" s="1"/>
      <c r="H2" s="2"/>
    </row>
    <row r="3" spans="1:8" x14ac:dyDescent="0.25">
      <c r="A3" s="66"/>
      <c r="B3" s="66"/>
      <c r="C3" s="66"/>
      <c r="D3" s="66"/>
      <c r="E3" s="66"/>
      <c r="F3" s="66"/>
    </row>
    <row r="4" spans="1:8" x14ac:dyDescent="0.25">
      <c r="A4" s="66"/>
      <c r="B4" s="66"/>
      <c r="C4" s="66"/>
      <c r="D4" s="66"/>
      <c r="E4" s="66"/>
      <c r="F4" s="66"/>
    </row>
    <row r="5" spans="1:8" x14ac:dyDescent="0.25">
      <c r="A5" s="66"/>
      <c r="B5" s="66"/>
      <c r="C5" s="66"/>
      <c r="D5" s="66"/>
      <c r="E5" s="66"/>
      <c r="F5" s="66"/>
    </row>
    <row r="6" spans="1:8" ht="15.75" thickBot="1" x14ac:dyDescent="0.3">
      <c r="A6" s="66"/>
      <c r="B6" s="66"/>
      <c r="C6" s="66"/>
      <c r="D6" s="66"/>
      <c r="E6" s="66"/>
      <c r="F6" s="66"/>
    </row>
    <row r="7" spans="1:8" x14ac:dyDescent="0.25">
      <c r="A7" s="66"/>
      <c r="B7" s="51" t="s">
        <v>86</v>
      </c>
      <c r="C7" s="24" t="s">
        <v>18</v>
      </c>
      <c r="D7" s="25" t="s">
        <v>19</v>
      </c>
      <c r="E7" s="25" t="s">
        <v>20</v>
      </c>
      <c r="F7" s="26" t="s">
        <v>21</v>
      </c>
    </row>
    <row r="8" spans="1:8" ht="34.5" customHeight="1" thickBot="1" x14ac:dyDescent="0.3">
      <c r="A8" s="66"/>
      <c r="B8" s="55" t="s">
        <v>87</v>
      </c>
      <c r="C8" s="29">
        <f xml:space="preserve"> 'ИР Кат1'!$D$21</f>
        <v>0</v>
      </c>
      <c r="D8" s="77">
        <f xml:space="preserve"> 'ИР Кат1'!$E$21</f>
        <v>0</v>
      </c>
      <c r="E8" s="77">
        <f xml:space="preserve"> 'ИР Кат1'!$F$21</f>
        <v>0</v>
      </c>
      <c r="F8" s="78">
        <f xml:space="preserve"> 'ИР Кат1'!$G$21</f>
        <v>0</v>
      </c>
    </row>
    <row r="9" spans="1:8" ht="34.5" customHeight="1" thickBot="1" x14ac:dyDescent="0.3">
      <c r="A9" s="66"/>
      <c r="B9" s="55" t="s">
        <v>88</v>
      </c>
      <c r="C9" s="29">
        <f xml:space="preserve"> 'ИР Кат2'!$B$10</f>
        <v>0</v>
      </c>
      <c r="D9" s="77">
        <f xml:space="preserve"> 'ИР Кат2'!$C$10</f>
        <v>0</v>
      </c>
      <c r="E9" s="77">
        <f xml:space="preserve"> 'ИР Кат2'!$D$10</f>
        <v>0</v>
      </c>
      <c r="F9" s="78">
        <f xml:space="preserve"> 'ИР Кат2'!$E$10</f>
        <v>0</v>
      </c>
    </row>
    <row r="10" spans="1:8" ht="34.5" customHeight="1" thickBot="1" x14ac:dyDescent="0.3">
      <c r="A10" s="66"/>
      <c r="B10" s="55" t="s">
        <v>132</v>
      </c>
      <c r="C10" s="29">
        <f xml:space="preserve"> 'ИР Кат3'!$B$16</f>
        <v>0</v>
      </c>
      <c r="D10" s="77">
        <f xml:space="preserve"> 'ИР Кат3'!$C$16</f>
        <v>0</v>
      </c>
      <c r="E10" s="77">
        <f xml:space="preserve"> 'ИР Кат3'!$D$16</f>
        <v>0</v>
      </c>
      <c r="F10" s="78">
        <f xml:space="preserve"> 'ИР Кат3'!$E$16</f>
        <v>0</v>
      </c>
    </row>
    <row r="11" spans="1:8" ht="34.5" customHeight="1" thickBot="1" x14ac:dyDescent="0.3">
      <c r="A11" s="66"/>
      <c r="B11" s="55" t="s">
        <v>162</v>
      </c>
      <c r="C11" s="29">
        <f xml:space="preserve"> 'ИР Кат4'!$B$14</f>
        <v>0</v>
      </c>
      <c r="D11" s="77">
        <f xml:space="preserve"> 'ИР Кат4'!$C$14</f>
        <v>0</v>
      </c>
      <c r="E11" s="77">
        <f xml:space="preserve"> 'ИР Кат4'!$D$14</f>
        <v>0</v>
      </c>
      <c r="F11" s="78">
        <f xml:space="preserve"> 'ИР Кат4'!$E$14</f>
        <v>0</v>
      </c>
    </row>
    <row r="12" spans="1:8" ht="34.5" customHeight="1" thickBot="1" x14ac:dyDescent="0.3">
      <c r="A12" s="66"/>
      <c r="B12" s="55" t="s">
        <v>168</v>
      </c>
      <c r="C12" s="29">
        <f xml:space="preserve"> 'ИР Кат5'!$B$8</f>
        <v>0</v>
      </c>
      <c r="D12" s="77">
        <f xml:space="preserve"> 'ИР Кат5'!$C$8</f>
        <v>0</v>
      </c>
      <c r="E12" s="77">
        <f xml:space="preserve"> 'ИР Кат5'!$D$8</f>
        <v>0</v>
      </c>
      <c r="F12" s="78">
        <f xml:space="preserve"> 'ИР Кат5'!$E$8</f>
        <v>0</v>
      </c>
    </row>
    <row r="13" spans="1:8" ht="57.75" customHeight="1" thickBot="1" x14ac:dyDescent="0.3">
      <c r="A13" s="66"/>
      <c r="B13" s="66"/>
      <c r="C13" s="79"/>
      <c r="D13" s="79"/>
      <c r="E13" s="79"/>
      <c r="F13" s="79"/>
    </row>
    <row r="14" spans="1:8" ht="26.25" customHeight="1" thickBot="1" x14ac:dyDescent="0.3">
      <c r="A14" s="66"/>
      <c r="B14" s="88" t="s">
        <v>169</v>
      </c>
      <c r="C14" s="80">
        <f>SUM(C8:C12)</f>
        <v>0</v>
      </c>
      <c r="D14" s="81">
        <f>SUM(D8:D12)</f>
        <v>0</v>
      </c>
      <c r="E14" s="81">
        <f>SUM(E8:E12)</f>
        <v>0</v>
      </c>
      <c r="F14" s="82">
        <f>SUM(F8:F12)</f>
        <v>0</v>
      </c>
    </row>
    <row r="15" spans="1:8" ht="17.25" customHeight="1" thickBot="1" x14ac:dyDescent="0.3">
      <c r="A15" s="66"/>
      <c r="B15" s="83"/>
      <c r="C15" s="84"/>
      <c r="D15" s="84"/>
      <c r="E15" s="84"/>
      <c r="F15" s="84"/>
    </row>
    <row r="16" spans="1:8" ht="25.5" customHeight="1" thickBot="1" x14ac:dyDescent="0.3">
      <c r="A16" s="66"/>
      <c r="B16" s="85" t="s">
        <v>256</v>
      </c>
      <c r="C16" s="66"/>
      <c r="D16" s="146" t="e">
        <f>Листи!$K$16</f>
        <v>#DIV/0!</v>
      </c>
      <c r="E16" s="147"/>
      <c r="F16" s="86" t="e">
        <f>Листи!$J$16</f>
        <v>#DIV/0!</v>
      </c>
    </row>
    <row r="17" spans="1:6" x14ac:dyDescent="0.25">
      <c r="A17" s="66"/>
      <c r="B17" s="66"/>
      <c r="C17" s="66"/>
      <c r="D17" s="66"/>
      <c r="E17" s="66"/>
      <c r="F17" s="66"/>
    </row>
    <row r="18" spans="1:6" x14ac:dyDescent="0.25">
      <c r="A18" s="66"/>
      <c r="B18" s="66"/>
      <c r="C18" s="66"/>
      <c r="D18" s="66"/>
      <c r="E18" s="66"/>
      <c r="F18" s="66"/>
    </row>
    <row r="19" spans="1:6" x14ac:dyDescent="0.25">
      <c r="A19" s="66"/>
      <c r="B19" s="87" t="s">
        <v>174</v>
      </c>
      <c r="C19" s="89">
        <f ca="1">TODAY()</f>
        <v>42410</v>
      </c>
      <c r="D19" s="66"/>
      <c r="E19" s="66"/>
      <c r="F19" s="66"/>
    </row>
    <row r="20" spans="1:6" x14ac:dyDescent="0.25">
      <c r="A20" s="66"/>
      <c r="B20" s="66"/>
      <c r="C20" s="66"/>
      <c r="D20" s="66"/>
      <c r="E20" s="66"/>
      <c r="F20" s="66"/>
    </row>
    <row r="21" spans="1:6" x14ac:dyDescent="0.25">
      <c r="A21" s="66"/>
      <c r="B21" s="66" t="s">
        <v>257</v>
      </c>
      <c r="C21" s="66"/>
      <c r="D21" s="66"/>
      <c r="E21" s="66"/>
      <c r="F21" s="66"/>
    </row>
  </sheetData>
  <sheetProtection password="93BB" sheet="1" objects="1" scenarios="1"/>
  <dataConsolidate/>
  <mergeCells count="1">
    <mergeCell ref="D16:E16"/>
  </mergeCells>
  <dataValidations count="5">
    <dataValidation type="whole" allowBlank="1" showInputMessage="1" showErrorMessage="1" sqref="C8:F8">
      <formula1>0</formula1>
      <formula2>13</formula2>
    </dataValidation>
    <dataValidation type="whole" allowBlank="1" showInputMessage="1" showErrorMessage="1" sqref="C9:F9">
      <formula1>0</formula1>
      <formula2>3</formula2>
    </dataValidation>
    <dataValidation type="whole" allowBlank="1" showInputMessage="1" showErrorMessage="1" sqref="C10:F10">
      <formula1>0</formula1>
      <formula2>9</formula2>
    </dataValidation>
    <dataValidation type="whole" allowBlank="1" showInputMessage="1" showErrorMessage="1" sqref="C11:F11">
      <formula1>0</formula1>
      <formula2>7</formula2>
    </dataValidation>
    <dataValidation type="whole" allowBlank="1" showInputMessage="1" showErrorMessage="1" sqref="C12:F12">
      <formula1>0</formula1>
      <formula2>1</formula2>
    </dataValidation>
  </dataValidation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D41"/>
  <sheetViews>
    <sheetView workbookViewId="0"/>
  </sheetViews>
  <sheetFormatPr defaultRowHeight="12.75" x14ac:dyDescent="0.2"/>
  <cols>
    <col min="1" max="1" width="5.42578125" style="66" customWidth="1"/>
    <col min="2" max="2" width="18.7109375" style="66" customWidth="1"/>
    <col min="3" max="3" width="6" style="66" customWidth="1"/>
    <col min="4" max="4" width="52.7109375" style="90" customWidth="1"/>
    <col min="5" max="16384" width="9.140625" style="66"/>
  </cols>
  <sheetData>
    <row r="2" spans="1:4" x14ac:dyDescent="0.2">
      <c r="A2" s="154" t="s">
        <v>353</v>
      </c>
      <c r="B2" s="154"/>
      <c r="C2" s="154"/>
      <c r="D2" s="154"/>
    </row>
    <row r="3" spans="1:4" ht="11.25" customHeight="1" x14ac:dyDescent="0.2"/>
    <row r="4" spans="1:4" ht="37.5" customHeight="1" x14ac:dyDescent="0.2">
      <c r="A4" s="158" t="s">
        <v>185</v>
      </c>
      <c r="B4" s="159"/>
      <c r="C4" s="159"/>
      <c r="D4" s="160"/>
    </row>
    <row r="5" spans="1:4" ht="15.75" customHeight="1" x14ac:dyDescent="0.2">
      <c r="A5" s="155"/>
      <c r="B5" s="156"/>
      <c r="C5" s="156"/>
      <c r="D5" s="157"/>
    </row>
    <row r="6" spans="1:4" x14ac:dyDescent="0.2">
      <c r="A6" s="148" t="s">
        <v>176</v>
      </c>
      <c r="B6" s="149"/>
      <c r="C6" s="149"/>
      <c r="D6" s="150"/>
    </row>
    <row r="7" spans="1:4" x14ac:dyDescent="0.2">
      <c r="A7" s="91"/>
      <c r="B7" s="91"/>
      <c r="C7" s="102" t="s">
        <v>177</v>
      </c>
      <c r="D7" s="92"/>
    </row>
    <row r="8" spans="1:4" ht="219.75" customHeight="1" x14ac:dyDescent="0.2">
      <c r="A8" s="151" t="s">
        <v>182</v>
      </c>
      <c r="B8" s="93" t="s">
        <v>178</v>
      </c>
      <c r="C8" s="101"/>
      <c r="D8" s="94" t="s">
        <v>303</v>
      </c>
    </row>
    <row r="9" spans="1:4" ht="369.75" x14ac:dyDescent="0.2">
      <c r="A9" s="152"/>
      <c r="B9" s="93" t="s">
        <v>179</v>
      </c>
      <c r="C9" s="101"/>
      <c r="D9" s="94" t="s">
        <v>304</v>
      </c>
    </row>
    <row r="10" spans="1:4" ht="242.25" x14ac:dyDescent="0.2">
      <c r="A10" s="153"/>
      <c r="B10" s="93" t="s">
        <v>180</v>
      </c>
      <c r="C10" s="101"/>
      <c r="D10" s="94" t="s">
        <v>305</v>
      </c>
    </row>
    <row r="11" spans="1:4" ht="204" x14ac:dyDescent="0.2">
      <c r="A11" s="161" t="s">
        <v>181</v>
      </c>
      <c r="B11" s="93" t="s">
        <v>178</v>
      </c>
      <c r="C11" s="101"/>
      <c r="D11" s="94" t="s">
        <v>355</v>
      </c>
    </row>
    <row r="12" spans="1:4" ht="132" customHeight="1" x14ac:dyDescent="0.2">
      <c r="A12" s="162"/>
      <c r="B12" s="93" t="s">
        <v>179</v>
      </c>
      <c r="C12" s="101"/>
      <c r="D12" s="94" t="s">
        <v>258</v>
      </c>
    </row>
    <row r="13" spans="1:4" ht="185.25" customHeight="1" x14ac:dyDescent="0.2">
      <c r="A13" s="163"/>
      <c r="B13" s="93" t="s">
        <v>180</v>
      </c>
      <c r="C13" s="101"/>
      <c r="D13" s="94" t="s">
        <v>306</v>
      </c>
    </row>
    <row r="14" spans="1:4" ht="106.5" customHeight="1" x14ac:dyDescent="0.2">
      <c r="A14" s="151" t="s">
        <v>184</v>
      </c>
      <c r="B14" s="93" t="s">
        <v>178</v>
      </c>
      <c r="C14" s="101"/>
      <c r="D14" s="94" t="s">
        <v>259</v>
      </c>
    </row>
    <row r="15" spans="1:4" ht="216.75" x14ac:dyDescent="0.2">
      <c r="A15" s="152"/>
      <c r="B15" s="93" t="s">
        <v>179</v>
      </c>
      <c r="C15" s="101"/>
      <c r="D15" s="94" t="s">
        <v>307</v>
      </c>
    </row>
    <row r="16" spans="1:4" ht="140.25" x14ac:dyDescent="0.2">
      <c r="A16" s="153"/>
      <c r="B16" s="93" t="s">
        <v>180</v>
      </c>
      <c r="C16" s="101"/>
      <c r="D16" s="94" t="s">
        <v>183</v>
      </c>
    </row>
    <row r="17" spans="1:4" x14ac:dyDescent="0.2">
      <c r="A17" s="96"/>
      <c r="B17" s="97"/>
      <c r="C17" s="98"/>
      <c r="D17" s="99"/>
    </row>
    <row r="18" spans="1:4" x14ac:dyDescent="0.2">
      <c r="A18" s="148" t="s">
        <v>186</v>
      </c>
      <c r="B18" s="149"/>
      <c r="C18" s="149"/>
      <c r="D18" s="150"/>
    </row>
    <row r="19" spans="1:4" x14ac:dyDescent="0.2">
      <c r="A19" s="91"/>
      <c r="B19" s="91"/>
      <c r="C19" s="102" t="s">
        <v>177</v>
      </c>
      <c r="D19" s="92"/>
    </row>
    <row r="20" spans="1:4" ht="48" customHeight="1" x14ac:dyDescent="0.2">
      <c r="A20" s="151" t="s">
        <v>187</v>
      </c>
      <c r="B20" s="93" t="s">
        <v>178</v>
      </c>
      <c r="C20" s="101"/>
      <c r="D20" s="94" t="s">
        <v>308</v>
      </c>
    </row>
    <row r="21" spans="1:4" ht="147" customHeight="1" x14ac:dyDescent="0.2">
      <c r="A21" s="152"/>
      <c r="B21" s="93" t="s">
        <v>179</v>
      </c>
      <c r="C21" s="101"/>
      <c r="D21" s="94" t="s">
        <v>309</v>
      </c>
    </row>
    <row r="22" spans="1:4" ht="171.75" customHeight="1" x14ac:dyDescent="0.2">
      <c r="A22" s="153"/>
      <c r="B22" s="93" t="s">
        <v>180</v>
      </c>
      <c r="C22" s="101"/>
      <c r="D22" s="94" t="s">
        <v>354</v>
      </c>
    </row>
    <row r="23" spans="1:4" ht="146.25" customHeight="1" x14ac:dyDescent="0.2">
      <c r="A23" s="151" t="s">
        <v>189</v>
      </c>
      <c r="B23" s="93" t="s">
        <v>178</v>
      </c>
      <c r="C23" s="101"/>
      <c r="D23" s="94" t="s">
        <v>310</v>
      </c>
    </row>
    <row r="24" spans="1:4" ht="76.5" x14ac:dyDescent="0.2">
      <c r="A24" s="152"/>
      <c r="B24" s="93" t="s">
        <v>179</v>
      </c>
      <c r="C24" s="101"/>
      <c r="D24" s="94" t="s">
        <v>260</v>
      </c>
    </row>
    <row r="25" spans="1:4" ht="93.75" customHeight="1" x14ac:dyDescent="0.2">
      <c r="A25" s="153"/>
      <c r="B25" s="93" t="s">
        <v>180</v>
      </c>
      <c r="C25" s="101"/>
      <c r="D25" s="94" t="s">
        <v>261</v>
      </c>
    </row>
    <row r="26" spans="1:4" ht="229.5" x14ac:dyDescent="0.2">
      <c r="A26" s="151" t="s">
        <v>190</v>
      </c>
      <c r="B26" s="93" t="s">
        <v>178</v>
      </c>
      <c r="C26" s="101"/>
      <c r="D26" s="94" t="s">
        <v>311</v>
      </c>
    </row>
    <row r="27" spans="1:4" ht="204" x14ac:dyDescent="0.2">
      <c r="A27" s="152"/>
      <c r="B27" s="93" t="s">
        <v>179</v>
      </c>
      <c r="C27" s="101"/>
      <c r="D27" s="94" t="s">
        <v>312</v>
      </c>
    </row>
    <row r="28" spans="1:4" ht="150.75" customHeight="1" x14ac:dyDescent="0.2">
      <c r="A28" s="153"/>
      <c r="B28" s="93" t="s">
        <v>180</v>
      </c>
      <c r="C28" s="101"/>
      <c r="D28" s="94" t="s">
        <v>191</v>
      </c>
    </row>
    <row r="29" spans="1:4" x14ac:dyDescent="0.2">
      <c r="A29" s="148" t="s">
        <v>192</v>
      </c>
      <c r="B29" s="149"/>
      <c r="C29" s="149"/>
      <c r="D29" s="150"/>
    </row>
    <row r="30" spans="1:4" x14ac:dyDescent="0.2">
      <c r="A30" s="91"/>
      <c r="B30" s="91"/>
      <c r="C30" s="102" t="s">
        <v>177</v>
      </c>
      <c r="D30" s="92"/>
    </row>
    <row r="31" spans="1:4" ht="76.5" x14ac:dyDescent="0.2">
      <c r="A31" s="151" t="s">
        <v>196</v>
      </c>
      <c r="B31" s="93" t="s">
        <v>178</v>
      </c>
      <c r="C31" s="101"/>
      <c r="D31" s="94" t="s">
        <v>193</v>
      </c>
    </row>
    <row r="32" spans="1:4" ht="178.5" x14ac:dyDescent="0.2">
      <c r="A32" s="152"/>
      <c r="B32" s="93" t="s">
        <v>179</v>
      </c>
      <c r="C32" s="101"/>
      <c r="D32" s="94" t="s">
        <v>313</v>
      </c>
    </row>
    <row r="33" spans="1:4" ht="63.75" x14ac:dyDescent="0.2">
      <c r="A33" s="95"/>
      <c r="B33" s="93" t="s">
        <v>180</v>
      </c>
      <c r="C33" s="101"/>
      <c r="D33" s="94" t="s">
        <v>194</v>
      </c>
    </row>
    <row r="34" spans="1:4" x14ac:dyDescent="0.2">
      <c r="A34" s="148" t="s">
        <v>195</v>
      </c>
      <c r="B34" s="149"/>
      <c r="C34" s="149"/>
      <c r="D34" s="150"/>
    </row>
    <row r="35" spans="1:4" x14ac:dyDescent="0.2">
      <c r="A35" s="91"/>
      <c r="B35" s="91"/>
      <c r="C35" s="102" t="s">
        <v>177</v>
      </c>
      <c r="D35" s="92"/>
    </row>
    <row r="36" spans="1:4" ht="186" customHeight="1" x14ac:dyDescent="0.2">
      <c r="A36" s="151" t="s">
        <v>197</v>
      </c>
      <c r="B36" s="93" t="s">
        <v>178</v>
      </c>
      <c r="C36" s="101"/>
      <c r="D36" s="94" t="s">
        <v>314</v>
      </c>
    </row>
    <row r="37" spans="1:4" ht="140.25" x14ac:dyDescent="0.2">
      <c r="A37" s="152"/>
      <c r="B37" s="93" t="s">
        <v>179</v>
      </c>
      <c r="C37" s="101"/>
      <c r="D37" s="94" t="s">
        <v>262</v>
      </c>
    </row>
    <row r="38" spans="1:4" ht="51" x14ac:dyDescent="0.2">
      <c r="A38" s="95"/>
      <c r="B38" s="93" t="s">
        <v>180</v>
      </c>
      <c r="C38" s="101"/>
      <c r="D38" s="94" t="s">
        <v>198</v>
      </c>
    </row>
    <row r="39" spans="1:4" ht="38.25" x14ac:dyDescent="0.2">
      <c r="A39" s="151" t="s">
        <v>199</v>
      </c>
      <c r="B39" s="93" t="s">
        <v>178</v>
      </c>
      <c r="C39" s="101"/>
      <c r="D39" s="94" t="s">
        <v>200</v>
      </c>
    </row>
    <row r="40" spans="1:4" ht="76.5" x14ac:dyDescent="0.2">
      <c r="A40" s="152"/>
      <c r="B40" s="93" t="s">
        <v>179</v>
      </c>
      <c r="C40" s="101"/>
      <c r="D40" s="94" t="s">
        <v>263</v>
      </c>
    </row>
    <row r="41" spans="1:4" ht="72" customHeight="1" x14ac:dyDescent="0.2">
      <c r="A41" s="95"/>
      <c r="B41" s="93" t="s">
        <v>180</v>
      </c>
      <c r="C41" s="101"/>
      <c r="D41" s="94" t="s">
        <v>264</v>
      </c>
    </row>
  </sheetData>
  <sheetProtection password="93BB" sheet="1" objects="1" scenarios="1"/>
  <mergeCells count="16">
    <mergeCell ref="A2:D2"/>
    <mergeCell ref="A5:D5"/>
    <mergeCell ref="A20:A22"/>
    <mergeCell ref="A23:A25"/>
    <mergeCell ref="A4:D4"/>
    <mergeCell ref="A6:D6"/>
    <mergeCell ref="A11:A13"/>
    <mergeCell ref="A14:A16"/>
    <mergeCell ref="A18:D18"/>
    <mergeCell ref="A8:A10"/>
    <mergeCell ref="A34:D34"/>
    <mergeCell ref="A36:A37"/>
    <mergeCell ref="A39:A40"/>
    <mergeCell ref="A26:A28"/>
    <mergeCell ref="A29:D29"/>
    <mergeCell ref="A31:A3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6"/>
  <sheetViews>
    <sheetView workbookViewId="0"/>
  </sheetViews>
  <sheetFormatPr defaultRowHeight="15" x14ac:dyDescent="0.25"/>
  <cols>
    <col min="1" max="1" width="5.42578125" customWidth="1"/>
    <col min="2" max="2" width="18.7109375" customWidth="1"/>
    <col min="3" max="3" width="6" customWidth="1"/>
    <col min="4" max="4" width="52.7109375" style="3" customWidth="1"/>
  </cols>
  <sheetData>
    <row r="1" spans="1:4" x14ac:dyDescent="0.25">
      <c r="A1" s="66"/>
      <c r="B1" s="66"/>
      <c r="C1" s="66"/>
      <c r="D1" s="90"/>
    </row>
    <row r="2" spans="1:4" x14ac:dyDescent="0.25">
      <c r="A2" s="154" t="s">
        <v>188</v>
      </c>
      <c r="B2" s="154"/>
      <c r="C2" s="154"/>
      <c r="D2" s="154"/>
    </row>
    <row r="3" spans="1:4" x14ac:dyDescent="0.25">
      <c r="A3" s="66"/>
      <c r="B3" s="66"/>
      <c r="C3" s="66"/>
      <c r="D3" s="90"/>
    </row>
    <row r="4" spans="1:4" ht="33" customHeight="1" x14ac:dyDescent="0.25">
      <c r="A4" s="158" t="s">
        <v>201</v>
      </c>
      <c r="B4" s="159"/>
      <c r="C4" s="159"/>
      <c r="D4" s="160"/>
    </row>
    <row r="5" spans="1:4" x14ac:dyDescent="0.25">
      <c r="A5" s="155"/>
      <c r="B5" s="156"/>
      <c r="C5" s="156"/>
      <c r="D5" s="157"/>
    </row>
    <row r="6" spans="1:4" ht="15.75" customHeight="1" x14ac:dyDescent="0.25">
      <c r="A6" s="148" t="s">
        <v>202</v>
      </c>
      <c r="B6" s="149"/>
      <c r="C6" s="149"/>
      <c r="D6" s="150"/>
    </row>
    <row r="7" spans="1:4" x14ac:dyDescent="0.25">
      <c r="A7" s="91"/>
      <c r="B7" s="91"/>
      <c r="C7" s="102" t="s">
        <v>177</v>
      </c>
      <c r="D7" s="92"/>
    </row>
    <row r="8" spans="1:4" ht="98.25" customHeight="1" x14ac:dyDescent="0.25">
      <c r="A8" s="151" t="s">
        <v>205</v>
      </c>
      <c r="B8" s="93" t="s">
        <v>178</v>
      </c>
      <c r="C8" s="101"/>
      <c r="D8" s="94" t="s">
        <v>302</v>
      </c>
    </row>
    <row r="9" spans="1:4" ht="153" x14ac:dyDescent="0.25">
      <c r="A9" s="152"/>
      <c r="B9" s="93" t="s">
        <v>179</v>
      </c>
      <c r="C9" s="101"/>
      <c r="D9" s="94" t="s">
        <v>315</v>
      </c>
    </row>
    <row r="10" spans="1:4" ht="76.5" x14ac:dyDescent="0.25">
      <c r="A10" s="153"/>
      <c r="B10" s="93" t="s">
        <v>180</v>
      </c>
      <c r="C10" s="101"/>
      <c r="D10" s="94" t="s">
        <v>203</v>
      </c>
    </row>
    <row r="11" spans="1:4" ht="89.25" x14ac:dyDescent="0.25">
      <c r="A11" s="151" t="s">
        <v>204</v>
      </c>
      <c r="B11" s="93" t="s">
        <v>178</v>
      </c>
      <c r="C11" s="101"/>
      <c r="D11" s="94" t="s">
        <v>265</v>
      </c>
    </row>
    <row r="12" spans="1:4" ht="102" x14ac:dyDescent="0.25">
      <c r="A12" s="152"/>
      <c r="B12" s="93" t="s">
        <v>179</v>
      </c>
      <c r="C12" s="101"/>
      <c r="D12" s="94" t="s">
        <v>266</v>
      </c>
    </row>
    <row r="13" spans="1:4" ht="165.75" x14ac:dyDescent="0.25">
      <c r="A13" s="153"/>
      <c r="B13" s="93" t="s">
        <v>180</v>
      </c>
      <c r="C13" s="101"/>
      <c r="D13" s="94" t="s">
        <v>316</v>
      </c>
    </row>
    <row r="14" spans="1:4" ht="51" x14ac:dyDescent="0.25">
      <c r="A14" s="151" t="s">
        <v>349</v>
      </c>
      <c r="B14" s="93" t="s">
        <v>178</v>
      </c>
      <c r="C14" s="101"/>
      <c r="D14" s="94" t="s">
        <v>267</v>
      </c>
    </row>
    <row r="15" spans="1:4" ht="102" x14ac:dyDescent="0.25">
      <c r="A15" s="152"/>
      <c r="B15" s="93" t="s">
        <v>179</v>
      </c>
      <c r="C15" s="101"/>
      <c r="D15" s="94" t="s">
        <v>350</v>
      </c>
    </row>
    <row r="16" spans="1:4" ht="165.75" x14ac:dyDescent="0.25">
      <c r="A16" s="153"/>
      <c r="B16" s="93" t="s">
        <v>180</v>
      </c>
      <c r="C16" s="101"/>
      <c r="D16" s="94" t="s">
        <v>351</v>
      </c>
    </row>
  </sheetData>
  <sheetProtection password="D3BA" sheet="1" objects="1" scenarios="1"/>
  <mergeCells count="7">
    <mergeCell ref="A14:A16"/>
    <mergeCell ref="A2:D2"/>
    <mergeCell ref="A4:D4"/>
    <mergeCell ref="A5:D5"/>
    <mergeCell ref="A6:D6"/>
    <mergeCell ref="A11:A13"/>
    <mergeCell ref="A8:A1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Наслов</vt:lpstr>
      <vt:lpstr>ИР Кат1</vt:lpstr>
      <vt:lpstr>ИР Кат2</vt:lpstr>
      <vt:lpstr>ИР Кат3</vt:lpstr>
      <vt:lpstr>ИР Кат4</vt:lpstr>
      <vt:lpstr>ИР Кат5</vt:lpstr>
      <vt:lpstr>СУМ ИР</vt:lpstr>
      <vt:lpstr>СП Обл1</vt:lpstr>
      <vt:lpstr>СП Обл2</vt:lpstr>
      <vt:lpstr>СП Обл3</vt:lpstr>
      <vt:lpstr>СП Обл4</vt:lpstr>
      <vt:lpstr>СП Обл5</vt:lpstr>
      <vt:lpstr>Листи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goran</dc:creator>
  <cp:lastModifiedBy>goran</cp:lastModifiedBy>
  <cp:lastPrinted>2016-01-25T14:01:18Z</cp:lastPrinted>
  <dcterms:created xsi:type="dcterms:W3CDTF">2015-12-10T14:37:30Z</dcterms:created>
  <dcterms:modified xsi:type="dcterms:W3CDTF">2016-02-10T12:52:07Z</dcterms:modified>
</cp:coreProperties>
</file>